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ork\"/>
    </mc:Choice>
  </mc:AlternateContent>
  <xr:revisionPtr revIDLastSave="0" documentId="13_ncr:1_{A5D38792-3D7B-4909-BEB5-275A80E2EEA5}" xr6:coauthVersionLast="47" xr6:coauthVersionMax="47" xr10:uidLastSave="{00000000-0000-0000-0000-000000000000}"/>
  <bookViews>
    <workbookView xWindow="28680" yWindow="-120" windowWidth="29040" windowHeight="15720" activeTab="1" xr2:uid="{1FE31D5F-E89A-4AAB-8097-D4DA160CBCDD}"/>
  </bookViews>
  <sheets>
    <sheet name="Sheet2" sheetId="9" r:id="rId1"/>
    <sheet name="FNHHRICDMasterData2" sheetId="1" r:id="rId2"/>
    <sheet name="Demolition" sheetId="4" r:id="rId3"/>
    <sheet name="Detached House" sheetId="5" r:id="rId4"/>
    <sheet name="Extension" sheetId="6" r:id="rId5"/>
    <sheet name="SCU" sheetId="7" r:id="rId6"/>
    <sheet name="Lot Development" sheetId="8" r:id="rId7"/>
    <sheet name="Sheet1" sheetId="3" r:id="rId8"/>
    <sheet name="CPI Data" sheetId="2" r:id="rId9"/>
  </sheets>
  <definedNames>
    <definedName name="_xlnm._FilterDatabase" localSheetId="3" hidden="1">'Detached House'!$A$1:$N$1361</definedName>
    <definedName name="_xlnm._FilterDatabase" localSheetId="1" hidden="1">FNHHRICDMasterData2!$A$1:$U$1745</definedName>
  </definedNames>
  <calcPr calcId="191029"/>
  <pivotCaches>
    <pivotCache cacheId="4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P2" i="1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P1220" i="1" s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P1318" i="1" s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P1344" i="1" s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7" i="1" s="1"/>
  <c r="O1368" i="1"/>
  <c r="P1368" i="1" s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0" i="1"/>
  <c r="P1380" i="1" s="1"/>
  <c r="O1381" i="1"/>
  <c r="P1381" i="1" s="1"/>
  <c r="O1382" i="1"/>
  <c r="P1382" i="1" s="1"/>
  <c r="O1383" i="1"/>
  <c r="P1383" i="1" s="1"/>
  <c r="O1384" i="1"/>
  <c r="P1384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P1391" i="1" s="1"/>
  <c r="O1392" i="1"/>
  <c r="P1392" i="1" s="1"/>
  <c r="O1393" i="1"/>
  <c r="P1393" i="1" s="1"/>
  <c r="O1394" i="1"/>
  <c r="P1394" i="1" s="1"/>
  <c r="O1395" i="1"/>
  <c r="P1395" i="1" s="1"/>
  <c r="O1396" i="1"/>
  <c r="P1396" i="1" s="1"/>
  <c r="O1397" i="1"/>
  <c r="P1397" i="1" s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P1414" i="1" s="1"/>
  <c r="O1415" i="1"/>
  <c r="P1415" i="1" s="1"/>
  <c r="O1416" i="1"/>
  <c r="P1416" i="1" s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5" i="1"/>
  <c r="P1445" i="1" s="1"/>
  <c r="O1446" i="1"/>
  <c r="P1446" i="1" s="1"/>
  <c r="O1447" i="1"/>
  <c r="P1447" i="1" s="1"/>
  <c r="O1448" i="1"/>
  <c r="P1448" i="1" s="1"/>
  <c r="O1449" i="1"/>
  <c r="P1449" i="1" s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P1463" i="1" s="1"/>
  <c r="O1464" i="1"/>
  <c r="P1464" i="1" s="1"/>
  <c r="O1465" i="1"/>
  <c r="P1465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P1475" i="1" s="1"/>
  <c r="O1476" i="1"/>
  <c r="P1476" i="1" s="1"/>
  <c r="O1477" i="1"/>
  <c r="P1477" i="1" s="1"/>
  <c r="O1478" i="1"/>
  <c r="P1478" i="1" s="1"/>
  <c r="O1479" i="1"/>
  <c r="P1479" i="1" s="1"/>
  <c r="O1480" i="1"/>
  <c r="P1480" i="1" s="1"/>
  <c r="O1481" i="1"/>
  <c r="P1481" i="1" s="1"/>
  <c r="O1482" i="1"/>
  <c r="P1482" i="1" s="1"/>
  <c r="O1483" i="1"/>
  <c r="P1483" i="1" s="1"/>
  <c r="O1484" i="1"/>
  <c r="P1484" i="1" s="1"/>
  <c r="O1485" i="1"/>
  <c r="P1485" i="1" s="1"/>
  <c r="O1486" i="1"/>
  <c r="P1486" i="1" s="1"/>
  <c r="O1487" i="1"/>
  <c r="P1487" i="1" s="1"/>
  <c r="O1488" i="1"/>
  <c r="P1488" i="1" s="1"/>
  <c r="O1489" i="1"/>
  <c r="P1489" i="1" s="1"/>
  <c r="O1490" i="1"/>
  <c r="P1490" i="1" s="1"/>
  <c r="O1491" i="1"/>
  <c r="P1491" i="1" s="1"/>
  <c r="O1492" i="1"/>
  <c r="P1492" i="1" s="1"/>
  <c r="O1493" i="1"/>
  <c r="P1493" i="1" s="1"/>
  <c r="O1494" i="1"/>
  <c r="P1494" i="1" s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8" i="1"/>
  <c r="P1508" i="1" s="1"/>
  <c r="O1509" i="1"/>
  <c r="P1509" i="1" s="1"/>
  <c r="O1510" i="1"/>
  <c r="P1510" i="1" s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48" i="1"/>
  <c r="P1548" i="1" s="1"/>
  <c r="O1549" i="1"/>
  <c r="P1549" i="1" s="1"/>
  <c r="O1550" i="1"/>
  <c r="P1550" i="1" s="1"/>
  <c r="O1551" i="1"/>
  <c r="P1551" i="1" s="1"/>
  <c r="O1552" i="1"/>
  <c r="P1552" i="1" s="1"/>
  <c r="O1553" i="1"/>
  <c r="P1553" i="1" s="1"/>
  <c r="O1554" i="1"/>
  <c r="P1554" i="1" s="1"/>
  <c r="O1555" i="1"/>
  <c r="P1555" i="1" s="1"/>
  <c r="O1556" i="1"/>
  <c r="P1556" i="1" s="1"/>
  <c r="O1557" i="1"/>
  <c r="P1557" i="1" s="1"/>
  <c r="O1558" i="1"/>
  <c r="P1558" i="1" s="1"/>
  <c r="O1559" i="1"/>
  <c r="P1559" i="1" s="1"/>
  <c r="O1560" i="1"/>
  <c r="P1560" i="1" s="1"/>
  <c r="O1561" i="1"/>
  <c r="P1561" i="1" s="1"/>
  <c r="O1562" i="1"/>
  <c r="P1562" i="1" s="1"/>
  <c r="O1563" i="1"/>
  <c r="P1563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P1587" i="1" s="1"/>
  <c r="O1588" i="1"/>
  <c r="P1588" i="1" s="1"/>
  <c r="O1589" i="1"/>
  <c r="P1589" i="1" s="1"/>
  <c r="O1590" i="1"/>
  <c r="P1590" i="1" s="1"/>
  <c r="O1591" i="1"/>
  <c r="P1591" i="1" s="1"/>
  <c r="O1592" i="1"/>
  <c r="P1592" i="1" s="1"/>
  <c r="O1593" i="1"/>
  <c r="P1593" i="1" s="1"/>
  <c r="O1594" i="1"/>
  <c r="P1594" i="1" s="1"/>
  <c r="O1595" i="1"/>
  <c r="P1595" i="1" s="1"/>
  <c r="O1596" i="1"/>
  <c r="P1596" i="1" s="1"/>
  <c r="O1597" i="1"/>
  <c r="P1597" i="1" s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P1608" i="1" s="1"/>
  <c r="O1609" i="1"/>
  <c r="P1609" i="1" s="1"/>
  <c r="O1610" i="1"/>
  <c r="P1610" i="1" s="1"/>
  <c r="O1611" i="1"/>
  <c r="P1611" i="1" s="1"/>
  <c r="O1612" i="1"/>
  <c r="P1612" i="1" s="1"/>
  <c r="O1613" i="1"/>
  <c r="P1613" i="1" s="1"/>
  <c r="O1614" i="1"/>
  <c r="P1614" i="1" s="1"/>
  <c r="O1615" i="1"/>
  <c r="P1615" i="1" s="1"/>
  <c r="O1616" i="1"/>
  <c r="P1616" i="1" s="1"/>
  <c r="O1617" i="1"/>
  <c r="P1617" i="1" s="1"/>
  <c r="O1618" i="1"/>
  <c r="P1618" i="1" s="1"/>
  <c r="O1619" i="1"/>
  <c r="P1619" i="1" s="1"/>
  <c r="O1620" i="1"/>
  <c r="P1620" i="1" s="1"/>
  <c r="O1621" i="1"/>
  <c r="P1621" i="1" s="1"/>
  <c r="O1622" i="1"/>
  <c r="P1622" i="1" s="1"/>
  <c r="O1623" i="1"/>
  <c r="P1623" i="1" s="1"/>
  <c r="O1624" i="1"/>
  <c r="P1624" i="1" s="1"/>
  <c r="O1625" i="1"/>
  <c r="P1625" i="1" s="1"/>
  <c r="O1626" i="1"/>
  <c r="P1626" i="1" s="1"/>
  <c r="O1627" i="1"/>
  <c r="P1627" i="1" s="1"/>
  <c r="O1628" i="1"/>
  <c r="P1628" i="1" s="1"/>
  <c r="O1629" i="1"/>
  <c r="P1629" i="1" s="1"/>
  <c r="O1630" i="1"/>
  <c r="P1630" i="1" s="1"/>
  <c r="O1631" i="1"/>
  <c r="P1631" i="1" s="1"/>
  <c r="O1632" i="1"/>
  <c r="P1632" i="1" s="1"/>
  <c r="O1633" i="1"/>
  <c r="P1633" i="1" s="1"/>
  <c r="O1634" i="1"/>
  <c r="P1634" i="1" s="1"/>
  <c r="O1635" i="1"/>
  <c r="P1635" i="1" s="1"/>
  <c r="O1636" i="1"/>
  <c r="P1636" i="1" s="1"/>
  <c r="O1637" i="1"/>
  <c r="P1637" i="1" s="1"/>
  <c r="O1638" i="1"/>
  <c r="P1638" i="1" s="1"/>
  <c r="O1639" i="1"/>
  <c r="P1639" i="1" s="1"/>
  <c r="O1640" i="1"/>
  <c r="P1640" i="1" s="1"/>
  <c r="O1641" i="1"/>
  <c r="P1641" i="1" s="1"/>
  <c r="O1642" i="1"/>
  <c r="P1642" i="1" s="1"/>
  <c r="O1643" i="1"/>
  <c r="P1643" i="1" s="1"/>
  <c r="O1644" i="1"/>
  <c r="P1644" i="1" s="1"/>
  <c r="O1645" i="1"/>
  <c r="P1645" i="1" s="1"/>
  <c r="O1646" i="1"/>
  <c r="P1646" i="1" s="1"/>
  <c r="O1647" i="1"/>
  <c r="P1647" i="1" s="1"/>
  <c r="O1648" i="1"/>
  <c r="P1648" i="1" s="1"/>
  <c r="O1649" i="1"/>
  <c r="P1649" i="1" s="1"/>
  <c r="O1650" i="1"/>
  <c r="P1650" i="1" s="1"/>
  <c r="O1651" i="1"/>
  <c r="P1651" i="1" s="1"/>
  <c r="O1652" i="1"/>
  <c r="P1652" i="1" s="1"/>
  <c r="O1653" i="1"/>
  <c r="P1653" i="1" s="1"/>
  <c r="O1654" i="1"/>
  <c r="P1654" i="1" s="1"/>
  <c r="O1655" i="1"/>
  <c r="P1655" i="1" s="1"/>
  <c r="O1656" i="1"/>
  <c r="P1656" i="1" s="1"/>
  <c r="O1657" i="1"/>
  <c r="P1657" i="1" s="1"/>
  <c r="O1658" i="1"/>
  <c r="P1658" i="1" s="1"/>
  <c r="O1659" i="1"/>
  <c r="P1659" i="1" s="1"/>
  <c r="O1660" i="1"/>
  <c r="P1660" i="1" s="1"/>
  <c r="O1661" i="1"/>
  <c r="P1661" i="1" s="1"/>
  <c r="O1662" i="1"/>
  <c r="P1662" i="1" s="1"/>
  <c r="O1663" i="1"/>
  <c r="P1663" i="1" s="1"/>
  <c r="O1664" i="1"/>
  <c r="P1664" i="1" s="1"/>
  <c r="O1665" i="1"/>
  <c r="P1665" i="1" s="1"/>
  <c r="O1666" i="1"/>
  <c r="P1666" i="1" s="1"/>
  <c r="O1667" i="1"/>
  <c r="P1667" i="1" s="1"/>
  <c r="O1668" i="1"/>
  <c r="P1668" i="1" s="1"/>
  <c r="O1669" i="1"/>
  <c r="P1669" i="1" s="1"/>
  <c r="O1670" i="1"/>
  <c r="P1670" i="1" s="1"/>
  <c r="O1671" i="1"/>
  <c r="P1671" i="1" s="1"/>
  <c r="O1672" i="1"/>
  <c r="P1672" i="1" s="1"/>
  <c r="O1673" i="1"/>
  <c r="P1673" i="1" s="1"/>
  <c r="O1674" i="1"/>
  <c r="P1674" i="1" s="1"/>
  <c r="O1675" i="1"/>
  <c r="P1675" i="1" s="1"/>
  <c r="O1676" i="1"/>
  <c r="P1676" i="1" s="1"/>
  <c r="O1677" i="1"/>
  <c r="P1677" i="1" s="1"/>
  <c r="O1678" i="1"/>
  <c r="P1678" i="1" s="1"/>
  <c r="O1679" i="1"/>
  <c r="P1679" i="1" s="1"/>
  <c r="O1680" i="1"/>
  <c r="P1680" i="1" s="1"/>
  <c r="O1681" i="1"/>
  <c r="P1681" i="1" s="1"/>
  <c r="O1682" i="1"/>
  <c r="P1682" i="1" s="1"/>
  <c r="O1683" i="1"/>
  <c r="P1683" i="1" s="1"/>
  <c r="O1684" i="1"/>
  <c r="P1684" i="1" s="1"/>
  <c r="O1685" i="1"/>
  <c r="P1685" i="1" s="1"/>
  <c r="O1686" i="1"/>
  <c r="P1686" i="1" s="1"/>
  <c r="O1687" i="1"/>
  <c r="P1687" i="1" s="1"/>
  <c r="O1688" i="1"/>
  <c r="P1688" i="1" s="1"/>
  <c r="O1689" i="1"/>
  <c r="P1689" i="1" s="1"/>
  <c r="O1690" i="1"/>
  <c r="P1690" i="1" s="1"/>
  <c r="O1691" i="1"/>
  <c r="P1691" i="1" s="1"/>
  <c r="O1692" i="1"/>
  <c r="P1692" i="1" s="1"/>
  <c r="O1693" i="1"/>
  <c r="P1693" i="1" s="1"/>
  <c r="O1694" i="1"/>
  <c r="P1694" i="1" s="1"/>
  <c r="O1695" i="1"/>
  <c r="P1695" i="1" s="1"/>
  <c r="O1696" i="1"/>
  <c r="P1696" i="1" s="1"/>
  <c r="O1697" i="1"/>
  <c r="P1697" i="1" s="1"/>
  <c r="O1698" i="1"/>
  <c r="P1698" i="1" s="1"/>
  <c r="O1699" i="1"/>
  <c r="P1699" i="1" s="1"/>
  <c r="O1700" i="1"/>
  <c r="P1700" i="1" s="1"/>
  <c r="O1701" i="1"/>
  <c r="P1701" i="1" s="1"/>
  <c r="O1702" i="1"/>
  <c r="P1702" i="1" s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P1709" i="1" s="1"/>
  <c r="O1710" i="1"/>
  <c r="P1710" i="1" s="1"/>
  <c r="O1711" i="1"/>
  <c r="P1711" i="1" s="1"/>
  <c r="O1712" i="1"/>
  <c r="P1712" i="1" s="1"/>
  <c r="O1713" i="1"/>
  <c r="P1713" i="1" s="1"/>
  <c r="O1714" i="1"/>
  <c r="P1714" i="1" s="1"/>
  <c r="O1715" i="1"/>
  <c r="P1715" i="1" s="1"/>
  <c r="O1716" i="1"/>
  <c r="P1716" i="1" s="1"/>
  <c r="O1717" i="1"/>
  <c r="P1717" i="1" s="1"/>
  <c r="O1718" i="1"/>
  <c r="P1718" i="1" s="1"/>
  <c r="O1719" i="1"/>
  <c r="P1719" i="1" s="1"/>
  <c r="O1720" i="1"/>
  <c r="P1720" i="1" s="1"/>
  <c r="O1721" i="1"/>
  <c r="P1721" i="1" s="1"/>
  <c r="O1722" i="1"/>
  <c r="P1722" i="1" s="1"/>
  <c r="O1723" i="1"/>
  <c r="P1723" i="1" s="1"/>
  <c r="O1724" i="1"/>
  <c r="P1724" i="1" s="1"/>
  <c r="O1725" i="1"/>
  <c r="P1725" i="1" s="1"/>
  <c r="O1726" i="1"/>
  <c r="P1726" i="1" s="1"/>
  <c r="O1727" i="1"/>
  <c r="P1727" i="1" s="1"/>
  <c r="O1728" i="1"/>
  <c r="P1728" i="1" s="1"/>
  <c r="O1729" i="1"/>
  <c r="P1729" i="1" s="1"/>
  <c r="O1730" i="1"/>
  <c r="P1730" i="1" s="1"/>
  <c r="O1731" i="1"/>
  <c r="P1731" i="1" s="1"/>
  <c r="O1732" i="1"/>
  <c r="P1732" i="1" s="1"/>
  <c r="O1733" i="1"/>
  <c r="P1733" i="1" s="1"/>
  <c r="O1734" i="1"/>
  <c r="P1734" i="1" s="1"/>
  <c r="O1735" i="1"/>
  <c r="P1735" i="1" s="1"/>
  <c r="O1736" i="1"/>
  <c r="P1736" i="1" s="1"/>
  <c r="O1737" i="1"/>
  <c r="P1737" i="1" s="1"/>
  <c r="O1738" i="1"/>
  <c r="P1738" i="1" s="1"/>
  <c r="O1739" i="1"/>
  <c r="P1739" i="1" s="1"/>
  <c r="O1740" i="1"/>
  <c r="P1740" i="1" s="1"/>
  <c r="O1741" i="1"/>
  <c r="P1741" i="1" s="1"/>
  <c r="O1742" i="1"/>
  <c r="P1742" i="1" s="1"/>
  <c r="O1743" i="1"/>
  <c r="P1743" i="1" s="1"/>
  <c r="O1744" i="1"/>
  <c r="P1744" i="1" s="1"/>
  <c r="O1745" i="1"/>
  <c r="P1745" i="1" s="1"/>
  <c r="B77" i="1"/>
  <c r="B9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P63" i="5"/>
  <c r="P62" i="5"/>
  <c r="P56" i="5"/>
  <c r="P55" i="5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1148" i="1"/>
  <c r="J1151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5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1155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1156" i="1"/>
  <c r="J1157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1158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1160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1163" i="1"/>
  <c r="J823" i="1"/>
  <c r="J824" i="1"/>
  <c r="J825" i="1"/>
  <c r="J1167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1228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231" i="1"/>
  <c r="J1232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242" i="1"/>
  <c r="J1243" i="1"/>
  <c r="J1144" i="1"/>
  <c r="J1145" i="1"/>
  <c r="J1146" i="1"/>
  <c r="J1147" i="1"/>
  <c r="J1244" i="1"/>
  <c r="J1149" i="1"/>
  <c r="J1150" i="1"/>
  <c r="J1251" i="1"/>
  <c r="J1152" i="1"/>
  <c r="J1153" i="1"/>
  <c r="J1315" i="1"/>
  <c r="J1332" i="1"/>
  <c r="J1390" i="1"/>
  <c r="J1394" i="1"/>
  <c r="J1395" i="1"/>
  <c r="J1159" i="1"/>
  <c r="J1397" i="1"/>
  <c r="J1161" i="1"/>
  <c r="J1162" i="1"/>
  <c r="J1398" i="1"/>
  <c r="J1164" i="1"/>
  <c r="J1165" i="1"/>
  <c r="J1166" i="1"/>
  <c r="J1403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494" i="1"/>
  <c r="J1229" i="1"/>
  <c r="J1230" i="1"/>
  <c r="J82" i="1"/>
  <c r="J1673" i="1"/>
  <c r="J1233" i="1"/>
  <c r="J1234" i="1"/>
  <c r="J1235" i="1"/>
  <c r="J1236" i="1"/>
  <c r="J1237" i="1"/>
  <c r="J1238" i="1"/>
  <c r="J1239" i="1"/>
  <c r="J1240" i="1"/>
  <c r="J1241" i="1"/>
  <c r="J1408" i="1"/>
  <c r="J1409" i="1"/>
  <c r="J1419" i="1"/>
  <c r="J1245" i="1"/>
  <c r="J1246" i="1"/>
  <c r="J1247" i="1"/>
  <c r="J1248" i="1"/>
  <c r="J1249" i="1"/>
  <c r="J1250" i="1"/>
  <c r="J1420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560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716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426" i="1"/>
  <c r="J1391" i="1"/>
  <c r="J1392" i="1"/>
  <c r="J1393" i="1"/>
  <c r="J1427" i="1"/>
  <c r="J1428" i="1"/>
  <c r="J1396" i="1"/>
  <c r="J642" i="1"/>
  <c r="J822" i="1"/>
  <c r="J1399" i="1"/>
  <c r="J1400" i="1"/>
  <c r="J1401" i="1"/>
  <c r="J1402" i="1"/>
  <c r="J826" i="1"/>
  <c r="J1404" i="1"/>
  <c r="J1405" i="1"/>
  <c r="J1406" i="1"/>
  <c r="J1407" i="1"/>
  <c r="J976" i="1"/>
  <c r="J1430" i="1"/>
  <c r="J1410" i="1"/>
  <c r="J1411" i="1"/>
  <c r="J1412" i="1"/>
  <c r="J1413" i="1"/>
  <c r="J1414" i="1"/>
  <c r="J1415" i="1"/>
  <c r="J1416" i="1"/>
  <c r="J1417" i="1"/>
  <c r="J1418" i="1"/>
  <c r="J83" i="1"/>
  <c r="J114" i="1"/>
  <c r="J1421" i="1"/>
  <c r="J1422" i="1"/>
  <c r="J1423" i="1"/>
  <c r="J1424" i="1"/>
  <c r="J1425" i="1"/>
  <c r="J1477" i="1"/>
  <c r="J1480" i="1"/>
  <c r="J1429" i="1"/>
  <c r="J1482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89" i="1"/>
  <c r="J1474" i="1"/>
  <c r="J1475" i="1"/>
  <c r="J1476" i="1"/>
  <c r="J1501" i="1"/>
  <c r="J1478" i="1"/>
  <c r="J1479" i="1"/>
  <c r="J1674" i="1"/>
  <c r="J1481" i="1"/>
  <c r="J1503" i="1"/>
  <c r="J1483" i="1"/>
  <c r="J1484" i="1"/>
  <c r="J1485" i="1"/>
  <c r="J1486" i="1"/>
  <c r="J1487" i="1"/>
  <c r="J1488" i="1"/>
  <c r="J1504" i="1"/>
  <c r="J1490" i="1"/>
  <c r="J1491" i="1"/>
  <c r="J1492" i="1"/>
  <c r="J1493" i="1"/>
  <c r="J1494" i="1"/>
  <c r="J1495" i="1"/>
  <c r="J1496" i="1"/>
  <c r="J1497" i="1"/>
  <c r="J1498" i="1"/>
  <c r="J1499" i="1"/>
  <c r="J1500" i="1"/>
  <c r="J1505" i="1"/>
  <c r="J1502" i="1"/>
  <c r="J1511" i="1"/>
  <c r="J1512" i="1"/>
  <c r="J1128" i="1"/>
  <c r="J1506" i="1"/>
  <c r="J1507" i="1"/>
  <c r="J1508" i="1"/>
  <c r="J1509" i="1"/>
  <c r="J1510" i="1"/>
  <c r="J1514" i="1"/>
  <c r="J1129" i="1"/>
  <c r="J1513" i="1"/>
  <c r="J1515" i="1"/>
  <c r="J1516" i="1"/>
  <c r="J1142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704" i="1"/>
  <c r="J1641" i="1"/>
  <c r="J1709" i="1"/>
  <c r="J1701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86" i="1"/>
  <c r="J1669" i="1"/>
  <c r="J1670" i="1"/>
  <c r="J1671" i="1"/>
  <c r="J1672" i="1"/>
  <c r="J387" i="1"/>
  <c r="J493" i="1"/>
  <c r="J1675" i="1"/>
  <c r="J1676" i="1"/>
  <c r="J1677" i="1"/>
  <c r="J1678" i="1"/>
  <c r="J1679" i="1"/>
  <c r="J1680" i="1"/>
  <c r="J1681" i="1"/>
  <c r="J1682" i="1"/>
  <c r="J1683" i="1"/>
  <c r="J1684" i="1"/>
  <c r="J1685" i="1"/>
  <c r="J1640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642" i="1"/>
  <c r="J1643" i="1"/>
  <c r="J1702" i="1"/>
  <c r="J1703" i="1"/>
  <c r="J1668" i="1"/>
  <c r="J1705" i="1"/>
  <c r="J1706" i="1"/>
  <c r="J1707" i="1"/>
  <c r="J1708" i="1"/>
  <c r="J1143" i="1"/>
  <c r="J1710" i="1"/>
  <c r="J1711" i="1"/>
  <c r="J1712" i="1"/>
  <c r="J1713" i="1"/>
  <c r="J1714" i="1"/>
  <c r="J1715" i="1"/>
  <c r="J1700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</calcChain>
</file>

<file path=xl/sharedStrings.xml><?xml version="1.0" encoding="utf-8"?>
<sst xmlns="http://schemas.openxmlformats.org/spreadsheetml/2006/main" count="25685" uniqueCount="280">
  <si>
    <t>LGA</t>
  </si>
  <si>
    <t>Project Yield</t>
  </si>
  <si>
    <t>Dwelling Type</t>
  </si>
  <si>
    <t>Prog Year (FY Commenced)</t>
  </si>
  <si>
    <t>Total Outputs</t>
  </si>
  <si>
    <t>Commitments</t>
  </si>
  <si>
    <t>Cost per output</t>
  </si>
  <si>
    <t>date range start</t>
  </si>
  <si>
    <t>Bedrooms</t>
  </si>
  <si>
    <t>bathrooms</t>
  </si>
  <si>
    <t>kitchens</t>
  </si>
  <si>
    <t>living</t>
  </si>
  <si>
    <t>Woorabinda Aboriginal Shire Council</t>
  </si>
  <si>
    <t>Detached House</t>
  </si>
  <si>
    <t>Flat Pack - House</t>
  </si>
  <si>
    <t>Diamantina Shire Council</t>
  </si>
  <si>
    <t>Factory Built</t>
  </si>
  <si>
    <t>Lockhart River Aboriginal Shire Council</t>
  </si>
  <si>
    <t>3x2B CL</t>
  </si>
  <si>
    <t>Doomadgee Aboriginal Shire Council</t>
  </si>
  <si>
    <t>Northern Peninsula Area Regional Council</t>
  </si>
  <si>
    <t>Kowanyama Aboriginal Shire Council</t>
  </si>
  <si>
    <t>Aurukun Shire Council</t>
  </si>
  <si>
    <t>2x2B DO</t>
  </si>
  <si>
    <t>Palm Island Aboriginal Shire Council</t>
  </si>
  <si>
    <t>Maranoa Regional Council</t>
  </si>
  <si>
    <t>Napranum Aboriginal Shire Council</t>
  </si>
  <si>
    <t>Wujal Wujal Aboriginal Shire Council</t>
  </si>
  <si>
    <t>Pormpuraaw Aboriginal Shire Council</t>
  </si>
  <si>
    <t>On Site Construction</t>
  </si>
  <si>
    <t>Torres Strait Island Regional Council</t>
  </si>
  <si>
    <t>Mornington Shire Council</t>
  </si>
  <si>
    <t>Yarrabah Aboriginal Shire Council</t>
  </si>
  <si>
    <t>Mapoon Aboriginal Shire Council</t>
  </si>
  <si>
    <t>Demox1</t>
  </si>
  <si>
    <t>Demolition</t>
  </si>
  <si>
    <t>Extension</t>
  </si>
  <si>
    <t>1x2B (BU)</t>
  </si>
  <si>
    <t>Building Alterations</t>
  </si>
  <si>
    <t>On Site Other Works</t>
  </si>
  <si>
    <t>1x2B (PI)</t>
  </si>
  <si>
    <t>Hope Vale Aboriginal Shire Council</t>
  </si>
  <si>
    <t>Cherbourg Aboriginal Shire Council</t>
  </si>
  <si>
    <t>Workers Accom</t>
  </si>
  <si>
    <t>1x2B Plug In (PI)</t>
  </si>
  <si>
    <t>1x2B SU</t>
  </si>
  <si>
    <t>1x1.5B SU</t>
  </si>
  <si>
    <t>1x4B AH</t>
  </si>
  <si>
    <t>Accessible House</t>
  </si>
  <si>
    <t>Other Works</t>
  </si>
  <si>
    <t>Grass Seeding</t>
  </si>
  <si>
    <t>5x2B AH</t>
  </si>
  <si>
    <t>On Site Redevelopment</t>
  </si>
  <si>
    <t>Townsville City Council</t>
  </si>
  <si>
    <t>Purchase of Existing</t>
  </si>
  <si>
    <t>Cairns Regional Council</t>
  </si>
  <si>
    <t>Workers Accom (18 person)</t>
  </si>
  <si>
    <t>Workers Accom (16 person)</t>
  </si>
  <si>
    <t>16xLot Development</t>
  </si>
  <si>
    <t>Lot</t>
  </si>
  <si>
    <t>Land Lot Development</t>
  </si>
  <si>
    <t xml:space="preserve"> 1 Lot Development</t>
  </si>
  <si>
    <t>1x2B Studio</t>
  </si>
  <si>
    <t>Studio</t>
  </si>
  <si>
    <t>Torres Shire Council</t>
  </si>
  <si>
    <t>10xLot Development</t>
  </si>
  <si>
    <t>9xLot Development</t>
  </si>
  <si>
    <t>Lot Development</t>
  </si>
  <si>
    <t>1x2B PI</t>
  </si>
  <si>
    <t>1x3B BU</t>
  </si>
  <si>
    <t>2x1B SU</t>
  </si>
  <si>
    <t>1x2B DO</t>
  </si>
  <si>
    <t>1x2B  (Retail Stores)</t>
  </si>
  <si>
    <t>Cook Shire Council</t>
  </si>
  <si>
    <t>7xtransitional dwelling</t>
  </si>
  <si>
    <t>14xLot development</t>
  </si>
  <si>
    <t>Infrastructure Development</t>
  </si>
  <si>
    <t>20xLot develoment and infrastructure</t>
  </si>
  <si>
    <t>1x5B WS</t>
  </si>
  <si>
    <t>4x4B (LS)</t>
  </si>
  <si>
    <t>Longreach Regional Council</t>
  </si>
  <si>
    <t>Murweh Shire Council</t>
  </si>
  <si>
    <t>2x3B DO</t>
  </si>
  <si>
    <t>Isaac Regional Council</t>
  </si>
  <si>
    <t>Mount Isa City Council</t>
  </si>
  <si>
    <t>2x2B DO LS</t>
  </si>
  <si>
    <t>Balonne Shire Council</t>
  </si>
  <si>
    <t>Cassowary Coast Regional Council</t>
  </si>
  <si>
    <t>New Lot Development</t>
  </si>
  <si>
    <t>4x2B Units</t>
  </si>
  <si>
    <t>Units</t>
  </si>
  <si>
    <t>1x1B, 2x2B, 1x3B WS</t>
  </si>
  <si>
    <t>20x Scoping and procurement</t>
  </si>
  <si>
    <t>3x1BD Units</t>
  </si>
  <si>
    <t>20x Scoping, design and procurement</t>
  </si>
  <si>
    <t>CPI-adjusted-cost-per-output</t>
  </si>
  <si>
    <t>Year</t>
  </si>
  <si>
    <t>Construction Type</t>
  </si>
  <si>
    <t>Demolish</t>
  </si>
  <si>
    <t>Off Site</t>
  </si>
  <si>
    <t>On Site</t>
  </si>
  <si>
    <t>Other</t>
  </si>
  <si>
    <t>Federal
Electorate</t>
  </si>
  <si>
    <t>FLYNN</t>
  </si>
  <si>
    <t>LEICHHARDT</t>
  </si>
  <si>
    <t>KENNEDY</t>
  </si>
  <si>
    <t>HERBERT</t>
  </si>
  <si>
    <t>WIDE BAY</t>
  </si>
  <si>
    <t>MARANOA</t>
  </si>
  <si>
    <t>CAPRICORNIA</t>
  </si>
  <si>
    <t>1x5B DH</t>
  </si>
  <si>
    <t>1x2B DH</t>
  </si>
  <si>
    <t>1x3B DH</t>
  </si>
  <si>
    <t>1x3B DH (HS)</t>
  </si>
  <si>
    <t>1x4B DH</t>
  </si>
  <si>
    <t>1x4B DH (HS)</t>
  </si>
  <si>
    <t>2x2B DU</t>
  </si>
  <si>
    <t>1x2B (EXT)</t>
  </si>
  <si>
    <t>1x2B DH (HS)</t>
  </si>
  <si>
    <t>1x3B DH (OT)</t>
  </si>
  <si>
    <t>1x5B DH (HS)</t>
  </si>
  <si>
    <t>1x4B DH (SOG)</t>
  </si>
  <si>
    <t>1x3B DH (SOG)</t>
  </si>
  <si>
    <t>1x5B DH (OT)</t>
  </si>
  <si>
    <t>1x6B DH</t>
  </si>
  <si>
    <t>1x2B DH (Exp)</t>
  </si>
  <si>
    <t>1x6B DH (HS)</t>
  </si>
  <si>
    <t>1x2B DH (SOG)</t>
  </si>
  <si>
    <t>1x4B DH (OT)</t>
  </si>
  <si>
    <t>1x2B DH (OT)</t>
  </si>
  <si>
    <t>1x2B DU, 1x3B DU</t>
  </si>
  <si>
    <t>1x2B Ext</t>
  </si>
  <si>
    <t>1x2B DH Self-Contained Unit</t>
  </si>
  <si>
    <t>2x3B DU</t>
  </si>
  <si>
    <t>1x2B Studio Ext</t>
  </si>
  <si>
    <t>1x1B Ext &amp; Ensuite</t>
  </si>
  <si>
    <t>1x1B Ext, Ensuite &amp; Verandah</t>
  </si>
  <si>
    <t>1x2B Ext &amp; Bathroom</t>
  </si>
  <si>
    <t>1x1B Ext, Study &amp; Ensuite</t>
  </si>
  <si>
    <t>2x2B DH (SOG)</t>
  </si>
  <si>
    <t>1x3B DH (LS)</t>
  </si>
  <si>
    <t>2x2B DH (LS)</t>
  </si>
  <si>
    <t>1x4B DH (LS)</t>
  </si>
  <si>
    <t>2x2B DU (SOG)</t>
  </si>
  <si>
    <t>1x2B Ext, Ensuite &amp; WIR</t>
  </si>
  <si>
    <t>1x1B Studio Ext</t>
  </si>
  <si>
    <t>2x5B DU</t>
  </si>
  <si>
    <t>1x2B EXT</t>
  </si>
  <si>
    <t>2x3BDU</t>
  </si>
  <si>
    <t>1x3B DU</t>
  </si>
  <si>
    <t>1x2B DU 1x3B DU</t>
  </si>
  <si>
    <t>3x2B DH (SOG)</t>
  </si>
  <si>
    <t>1x3B DH LS</t>
  </si>
  <si>
    <t>1x3B DH SOG</t>
  </si>
  <si>
    <t>2x2B DH</t>
  </si>
  <si>
    <t>3x2B DH (LS)</t>
  </si>
  <si>
    <t>1x4B DH LS</t>
  </si>
  <si>
    <t>3x2B DH</t>
  </si>
  <si>
    <t>2x3B DH</t>
  </si>
  <si>
    <t>1x2B DH LS</t>
  </si>
  <si>
    <t>2x2B DH LS</t>
  </si>
  <si>
    <t>1x5B DH LS</t>
  </si>
  <si>
    <t>3x2B DH LS</t>
  </si>
  <si>
    <t>1x4 B DH</t>
  </si>
  <si>
    <t>6x2B DH (LS)</t>
  </si>
  <si>
    <t>2x2B DU (LS)</t>
  </si>
  <si>
    <t>3X2B TRI</t>
  </si>
  <si>
    <t>4X1B QP</t>
  </si>
  <si>
    <t>3X3B TRI</t>
  </si>
  <si>
    <t>1X4B DH</t>
  </si>
  <si>
    <t>2x1B DU</t>
  </si>
  <si>
    <t xml:space="preserve">1x3B DH </t>
  </si>
  <si>
    <t>6x4B DH</t>
  </si>
  <si>
    <t>3x4B DH, 4x3B DH</t>
  </si>
  <si>
    <t>1x2B DU</t>
  </si>
  <si>
    <t xml:space="preserve">1x2B DH </t>
  </si>
  <si>
    <t>10x1B DH</t>
  </si>
  <si>
    <t>Construction</t>
  </si>
  <si>
    <t>Factory Built - House</t>
  </si>
  <si>
    <t>On Site - Detached House</t>
  </si>
  <si>
    <t>Factory Built House</t>
  </si>
  <si>
    <t>Contractor</t>
  </si>
  <si>
    <t>TF Woollam &amp; Son Pty Ltd</t>
  </si>
  <si>
    <t>FK Gardner &amp; Sons Pty Ltd</t>
  </si>
  <si>
    <t>Remote Building Solutions (Qld) Pty Ltd</t>
  </si>
  <si>
    <t>Margach Builders Pty Ltd T/A Gateway Constructions</t>
  </si>
  <si>
    <t>Strategic Builders</t>
  </si>
  <si>
    <t>HC Building &amp; Construction</t>
  </si>
  <si>
    <t>Torres Strait Island Homes Pty Ltd</t>
  </si>
  <si>
    <t>Somerset Building Company Pty Ltd</t>
  </si>
  <si>
    <t>Robert Clarke Builders Pty Ltd</t>
  </si>
  <si>
    <t>Beep Beep Pty Ltd t/a Richardson Building Service</t>
  </si>
  <si>
    <t>Abyss Demolition Pty Ltd</t>
  </si>
  <si>
    <t>Climate Smart Homes</t>
  </si>
  <si>
    <t>Bryant (Qld) Pty Ltd</t>
  </si>
  <si>
    <t>Breakthrough Group</t>
  </si>
  <si>
    <t>New Wave Housing &amp; Construction</t>
  </si>
  <si>
    <t>ESW Constructions Pty Ltd</t>
  </si>
  <si>
    <t>Silkwood Sands Pty Ltd</t>
  </si>
  <si>
    <t>Mihaven Pty Ltd</t>
  </si>
  <si>
    <t>Building and Asset Services (BAS)</t>
  </si>
  <si>
    <t>Indigenous Construction Solutions Pty Ltd</t>
  </si>
  <si>
    <t>Bama Cape York Services Ltd</t>
  </si>
  <si>
    <t>Bloomer Constructions (QLD) Pty Ltd</t>
  </si>
  <si>
    <t>Michael Camporeale Builders</t>
  </si>
  <si>
    <t>Anton Demolition Pty Ltd</t>
  </si>
  <si>
    <t>John Friend Carpentary Pty Ltd</t>
  </si>
  <si>
    <t>Core Developments NQ Pty Ltd</t>
  </si>
  <si>
    <t>TBA MARKET</t>
  </si>
  <si>
    <t>RBS / Hutchinson</t>
  </si>
  <si>
    <t>Contractor2</t>
  </si>
  <si>
    <t>Council</t>
  </si>
  <si>
    <t>Matrix</t>
  </si>
  <si>
    <t>CEC Residential</t>
  </si>
  <si>
    <t>QBuild</t>
  </si>
  <si>
    <t>Dawsons Engineering</t>
  </si>
  <si>
    <t>QBuild - MMC or traditional build TBD</t>
  </si>
  <si>
    <t>QSQ count by others</t>
  </si>
  <si>
    <t>Murphy Builders Pty Ltd</t>
  </si>
  <si>
    <t>Strategic Builders Pty Ltd</t>
  </si>
  <si>
    <t>Taylor Homes</t>
  </si>
  <si>
    <t>Metrobuild Constructions Pty Ltd</t>
  </si>
  <si>
    <t>Richardsons Building Service</t>
  </si>
  <si>
    <t>PURCHASE OF EXISTING</t>
  </si>
  <si>
    <t>Ace Relocators + Council</t>
  </si>
  <si>
    <t>Djarragun Enterprisess</t>
  </si>
  <si>
    <t>Robert Clarke Builder's Pty Ltd</t>
  </si>
  <si>
    <t>KL Bartlett</t>
  </si>
  <si>
    <t>Halley Homes</t>
  </si>
  <si>
    <t>Ausco Modular</t>
  </si>
  <si>
    <t>Halley Homes / QBuild</t>
  </si>
  <si>
    <t>Glendale Homes</t>
  </si>
  <si>
    <t>Australian Portable Buildings</t>
  </si>
  <si>
    <t>New Image Homes</t>
  </si>
  <si>
    <t>Halley Homes + QBuild</t>
  </si>
  <si>
    <t>Ark Homes</t>
  </si>
  <si>
    <t>Qbuild</t>
  </si>
  <si>
    <t>Private Contractor</t>
  </si>
  <si>
    <t>Demollition</t>
  </si>
  <si>
    <t>Cluster</t>
  </si>
  <si>
    <t>DO</t>
  </si>
  <si>
    <t>ISLAND</t>
  </si>
  <si>
    <t>High or Low Set</t>
  </si>
  <si>
    <t>High Set</t>
  </si>
  <si>
    <t>Low Set</t>
  </si>
  <si>
    <t>model_category</t>
  </si>
  <si>
    <t>Unit</t>
  </si>
  <si>
    <t>5</t>
  </si>
  <si>
    <t>2</t>
  </si>
  <si>
    <t>3</t>
  </si>
  <si>
    <t>4</t>
  </si>
  <si>
    <t>6</t>
  </si>
  <si>
    <t xml:space="preserve">4 </t>
  </si>
  <si>
    <t>1</t>
  </si>
  <si>
    <t>is_high_set</t>
  </si>
  <si>
    <t>year</t>
  </si>
  <si>
    <t>federal_electorate</t>
  </si>
  <si>
    <t>lga</t>
  </si>
  <si>
    <t>dwelling_type</t>
  </si>
  <si>
    <t>build_type</t>
  </si>
  <si>
    <t>construction_type</t>
  </si>
  <si>
    <t>contractor2</t>
  </si>
  <si>
    <t>CPI_adjusted_cost_per_output</t>
  </si>
  <si>
    <t>bedrooms</t>
  </si>
  <si>
    <t>livings</t>
  </si>
  <si>
    <t>No</t>
  </si>
  <si>
    <t>Yes</t>
  </si>
  <si>
    <t>is_on_island</t>
  </si>
  <si>
    <t>Column Labels</t>
  </si>
  <si>
    <t>Grand Total</t>
  </si>
  <si>
    <t>Row Labels</t>
  </si>
  <si>
    <t>Distance from brisbane</t>
  </si>
  <si>
    <t>1973 </t>
  </si>
  <si>
    <t>Mean</t>
  </si>
  <si>
    <t>Median</t>
  </si>
  <si>
    <t>Min</t>
  </si>
  <si>
    <t>Max</t>
  </si>
  <si>
    <t>(blank)</t>
  </si>
  <si>
    <t>Average of CPI-adjusted-cost-per-output</t>
  </si>
  <si>
    <t>Annual Inflation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</si>
</sst>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CCCCC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8" fontId="0" fillId="0" borderId="0" xfId="0" applyNumberFormat="1"/>
    <xf numFmtId="0" fontId="18" fillId="0" borderId="0" xfId="0" applyFont="1" applyAlignment="1">
      <alignment vertical="center"/>
    </xf>
    <xf numFmtId="0" fontId="0" fillId="33" borderId="0" xfId="0" applyFill="1"/>
    <xf numFmtId="0" fontId="0" fillId="34" borderId="0" xfId="0" applyFill="1"/>
    <xf numFmtId="0" fontId="0" fillId="34" borderId="0" xfId="0" applyFont="1" applyFill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2" applyFont="1"/>
    <xf numFmtId="2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ry Nolan-Holmes" refreshedDate="45787.742914814815" createdVersion="8" refreshedVersion="8" minRefreshableVersion="3" recordCount="1744" xr:uid="{18DC07D1-F793-49C5-B349-6B10C46D9828}">
  <cacheSource type="worksheet">
    <worksheetSource name="Table1"/>
  </cacheSource>
  <cacheFields count="21">
    <cacheField name="LGA" numFmtId="0">
      <sharedItems/>
    </cacheField>
    <cacheField name="Distance from brisbane" numFmtId="0">
      <sharedItems containsMixedTypes="1" containsNumber="1" containsInteger="1" minValue="362" maxValue="2669"/>
    </cacheField>
    <cacheField name="Federal_x000a_Electorate" numFmtId="0">
      <sharedItems/>
    </cacheField>
    <cacheField name="Project Yield" numFmtId="0">
      <sharedItems/>
    </cacheField>
    <cacheField name="model_category" numFmtId="0">
      <sharedItems/>
    </cacheField>
    <cacheField name="Dwelling Type" numFmtId="0">
      <sharedItems count="10">
        <s v="Detached House"/>
        <s v="Other"/>
        <s v="Units"/>
        <s v="Demollition"/>
        <s v="Extension"/>
        <s v="Studio"/>
        <s v="Accessible House"/>
        <s v="Lot"/>
        <s v="DO"/>
        <s v="Cluster"/>
      </sharedItems>
    </cacheField>
    <cacheField name="High or Low Set" numFmtId="0">
      <sharedItems containsBlank="1"/>
    </cacheField>
    <cacheField name="Prog Year (FY Commenced)" numFmtId="0">
      <sharedItems containsSemiMixedTypes="0" containsString="0" containsNumber="1" containsInteger="1" minValue="2008" maxValue="2026"/>
    </cacheField>
    <cacheField name="Construction" numFmtId="0">
      <sharedItems/>
    </cacheField>
    <cacheField name="Construction Type" numFmtId="0">
      <sharedItems/>
    </cacheField>
    <cacheField name="Contractor" numFmtId="0">
      <sharedItems containsBlank="1"/>
    </cacheField>
    <cacheField name="Contractor2" numFmtId="0">
      <sharedItems/>
    </cacheField>
    <cacheField name="Total Outputs" numFmtId="0">
      <sharedItems containsSemiMixedTypes="0" containsString="0" containsNumber="1" containsInteger="1" minValue="1" maxValue="20"/>
    </cacheField>
    <cacheField name="Commitments" numFmtId="8">
      <sharedItems containsSemiMixedTypes="0" containsString="0" containsNumber="1" minValue="11808.890000000001" maxValue="7807940"/>
    </cacheField>
    <cacheField name="Cost per output" numFmtId="8">
      <sharedItems containsSemiMixedTypes="0" containsString="0" containsNumber="1" minValue="11808.890000000001" maxValue="2856218"/>
    </cacheField>
    <cacheField name="CPI-adjusted-cost-per-output" numFmtId="8">
      <sharedItems containsSemiMixedTypes="0" containsString="0" containsNumber="1" minValue="22830.520666666671" maxValue="2660737.1061538463"/>
    </cacheField>
    <cacheField name="date range start" numFmtId="0">
      <sharedItems containsNonDate="0" containsDate="1" containsString="0" containsBlank="1" minDate="2007-07-01T00:00:00" maxDate="2023-11-09T00:00:00"/>
    </cacheField>
    <cacheField name="Bedrooms" numFmtId="0">
      <sharedItems containsString="0" containsBlank="1" containsNumber="1" minValue="1" maxValue="6" count="8">
        <n v="5"/>
        <n v="2"/>
        <n v="3"/>
        <n v="4"/>
        <m/>
        <n v="6"/>
        <n v="1.5"/>
        <n v="1"/>
      </sharedItems>
    </cacheField>
    <cacheField name="bathrooms" numFmtId="0">
      <sharedItems containsString="0" containsBlank="1" containsNumber="1" containsInteger="1" minValue="1" maxValue="4"/>
    </cacheField>
    <cacheField name="kitchens" numFmtId="0">
      <sharedItems containsString="0" containsBlank="1" containsNumber="1" containsInteger="1" minValue="1" maxValue="2"/>
    </cacheField>
    <cacheField name="living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44">
  <r>
    <s v="Woorabinda Aboriginal Shire Council"/>
    <n v="700"/>
    <s v="FLYNN"/>
    <s v="1x5B DH"/>
    <s v="Detached House"/>
    <x v="0"/>
    <m/>
    <n v="2013"/>
    <s v="Flat Pack - House"/>
    <s v="Off Site"/>
    <s v="TF Woollam &amp; Son Pty Ltd"/>
    <s v="Private Contractor"/>
    <n v="1"/>
    <n v="598979.34"/>
    <n v="598979.34"/>
    <n v="495707.04"/>
    <d v="2015-07-01T00:00:00"/>
    <x v="0"/>
    <n v="2"/>
    <n v="1"/>
    <n v="1"/>
  </r>
  <r>
    <s v="Woorabinda Aboriginal Shire Council"/>
    <n v="700"/>
    <s v="FLYNN"/>
    <s v="1x2B DH"/>
    <s v="Detached House"/>
    <x v="0"/>
    <m/>
    <n v="2013"/>
    <s v="Flat Pack - House"/>
    <s v="Off Site"/>
    <s v="TF Woollam &amp; Son Pty Ltd"/>
    <s v="Private Contractor"/>
    <n v="1"/>
    <n v="404465.19"/>
    <n v="404465.19"/>
    <n v="334729.81241379312"/>
    <d v="2013-07-01T00:00:00"/>
    <x v="1"/>
    <n v="1"/>
    <n v="1"/>
    <n v="1"/>
  </r>
  <r>
    <s v="Napranum Aboriginal Shire Council"/>
    <n v="2465"/>
    <s v="LEICHHARDT"/>
    <s v="1x3B DH"/>
    <s v="Detached House"/>
    <x v="0"/>
    <m/>
    <n v="2013"/>
    <s v="Factory Built - House"/>
    <s v="Off Site"/>
    <s v="FK Gardner &amp; Sons Pty Ltd"/>
    <s v="Private Contractor"/>
    <n v="1"/>
    <n v="511452.22"/>
    <n v="511452.22"/>
    <n v="423270.80275862064"/>
    <d v="2013-07-01T00:00:00"/>
    <x v="2"/>
    <n v="1"/>
    <n v="1"/>
    <n v="1"/>
  </r>
  <r>
    <s v="Northern Peninsula Area Regional Council"/>
    <n v="2669"/>
    <s v="LEICHHARDT"/>
    <s v="1x3B DH (HS)"/>
    <s v="Detached House"/>
    <x v="0"/>
    <m/>
    <n v="2013"/>
    <s v="Factory Built - House"/>
    <s v="Off Site"/>
    <s v="FK Gardner &amp; Sons Pty Ltd"/>
    <s v="Private Contractor"/>
    <n v="1"/>
    <n v="757375"/>
    <n v="757375"/>
    <n v="626793.10344827583"/>
    <d v="2012-07-01T00:00:00"/>
    <x v="2"/>
    <n v="1"/>
    <n v="1"/>
    <n v="1"/>
  </r>
  <r>
    <s v="Northern Peninsula Area Regional Council"/>
    <n v="2669"/>
    <s v="LEICHHARDT"/>
    <s v="1x3B DH (HS)"/>
    <s v="Detached House"/>
    <x v="0"/>
    <m/>
    <n v="2013"/>
    <s v="Factory Built - House"/>
    <s v="Off Site"/>
    <s v="FK Gardner &amp; Sons Pty Ltd"/>
    <s v="Private Contractor"/>
    <n v="1"/>
    <n v="756820"/>
    <n v="756820"/>
    <n v="626333.79310344823"/>
    <d v="2011-07-01T00:00:00"/>
    <x v="2"/>
    <n v="1"/>
    <n v="1"/>
    <n v="1"/>
  </r>
  <r>
    <s v="Northern Peninsula Area Regional Council"/>
    <n v="2669"/>
    <s v="LEICHHARDT"/>
    <s v="1x3B DH"/>
    <s v="Detached House"/>
    <x v="0"/>
    <m/>
    <n v="2013"/>
    <s v="Factory Built - House"/>
    <s v="Off Site"/>
    <s v="FK Gardner &amp; Sons Pty Ltd"/>
    <s v="Private Contractor"/>
    <n v="1"/>
    <n v="804100"/>
    <n v="804100"/>
    <n v="665462.06896551722"/>
    <d v="2013-07-01T00:00:00"/>
    <x v="2"/>
    <n v="1"/>
    <n v="1"/>
    <n v="1"/>
  </r>
  <r>
    <s v="Northern Peninsula Area Regional Council"/>
    <n v="2669"/>
    <s v="LEICHHARDT"/>
    <s v="1x2B DH"/>
    <s v="Detached House"/>
    <x v="0"/>
    <m/>
    <n v="2013"/>
    <s v="Flat Pack - House"/>
    <s v="Off Site"/>
    <s v="FK Gardner &amp; Sons Pty Ltd"/>
    <s v="Private Contractor"/>
    <n v="1"/>
    <n v="738196"/>
    <n v="738196"/>
    <n v="610920.82758620684"/>
    <d v="2013-07-01T00:00:00"/>
    <x v="1"/>
    <n v="1"/>
    <n v="1"/>
    <n v="1"/>
  </r>
  <r>
    <s v="Northern Peninsula Area Regional Council"/>
    <n v="2669"/>
    <s v="LEICHHARDT"/>
    <s v="1x3B DH"/>
    <s v="Detached House"/>
    <x v="0"/>
    <m/>
    <n v="2013"/>
    <s v="Factory Built - House"/>
    <s v="Off Site"/>
    <s v="FK Gardner &amp; Sons Pty Ltd"/>
    <s v="Private Contractor"/>
    <n v="1"/>
    <n v="719339"/>
    <n v="719339"/>
    <n v="595315.03448275861"/>
    <m/>
    <x v="2"/>
    <n v="1"/>
    <n v="1"/>
    <n v="1"/>
  </r>
  <r>
    <s v="Northern Peninsula Area Regional Council"/>
    <n v="2669"/>
    <s v="LEICHHARDT"/>
    <s v="1x4B DH"/>
    <s v="Detached House"/>
    <x v="0"/>
    <m/>
    <n v="2013"/>
    <s v="Factory Built - House"/>
    <s v="Off Site"/>
    <s v="FK Gardner &amp; Sons Pty Ltd"/>
    <s v="Private Contractor"/>
    <n v="1"/>
    <n v="763590.91"/>
    <n v="763590.91"/>
    <n v="631937.30482758628"/>
    <d v="2011-07-01T00:00:00"/>
    <x v="3"/>
    <n v="2"/>
    <n v="1"/>
    <n v="1"/>
  </r>
  <r>
    <s v="Northern Peninsula Area Regional Council"/>
    <n v="2669"/>
    <s v="LEICHHARDT"/>
    <s v="1x2B DH"/>
    <s v="Detached House"/>
    <x v="0"/>
    <m/>
    <n v="2013"/>
    <s v="Flat Pack - House"/>
    <s v="Off Site"/>
    <s v="FK Gardner &amp; Sons Pty Ltd"/>
    <s v="Private Contractor"/>
    <n v="1"/>
    <n v="540890"/>
    <n v="540890"/>
    <n v="447633.10344827588"/>
    <d v="2011-07-01T00:00:00"/>
    <x v="1"/>
    <n v="1"/>
    <n v="1"/>
    <n v="1"/>
  </r>
  <r>
    <s v="Northern Peninsula Area Regional Council"/>
    <n v="2669"/>
    <s v="LEICHHARDT"/>
    <s v="1x4B DH (HS)"/>
    <s v="Detached House"/>
    <x v="0"/>
    <m/>
    <n v="2013"/>
    <s v="Factory Built - House"/>
    <s v="Off Site"/>
    <s v="FK Gardner &amp; Sons Pty Ltd"/>
    <s v="Private Contractor"/>
    <n v="1"/>
    <n v="758225.11"/>
    <n v="758225.11"/>
    <n v="627496.64275862067"/>
    <d v="2013-07-01T00:00:00"/>
    <x v="3"/>
    <n v="2"/>
    <n v="1"/>
    <n v="1"/>
  </r>
  <r>
    <s v="Doomadgee Aboriginal Shire Council"/>
    <n v="1816"/>
    <s v="KENNEDY"/>
    <s v="1x4B DH"/>
    <s v="Detached House"/>
    <x v="0"/>
    <m/>
    <n v="2013"/>
    <s v="Factory Built - House"/>
    <s v="Off Site"/>
    <s v="Remote Building Solutions (Qld) Pty Ltd"/>
    <s v="Private Contractor"/>
    <n v="1"/>
    <n v="472159.97"/>
    <n v="472159.97"/>
    <n v="390753.07862068963"/>
    <d v="2013-07-01T00:00:00"/>
    <x v="3"/>
    <n v="2"/>
    <n v="1"/>
    <n v="1"/>
  </r>
  <r>
    <s v="Wujal Wujal Aboriginal Shire Council"/>
    <n v="2000"/>
    <s v="LEICHHARDT"/>
    <s v="1x2B DH"/>
    <s v="Detached House"/>
    <x v="0"/>
    <m/>
    <n v="2013"/>
    <s v="Factory Built - House"/>
    <s v="Off Site"/>
    <s v="Remote Building Solutions (Qld) Pty Ltd"/>
    <s v="Private Contractor"/>
    <n v="1"/>
    <n v="410978.05"/>
    <n v="410978.05"/>
    <n v="340119.76551724138"/>
    <d v="2013-07-01T00:00:00"/>
    <x v="1"/>
    <n v="1"/>
    <n v="1"/>
    <n v="1"/>
  </r>
  <r>
    <s v="Wujal Wujal Aboriginal Shire Council"/>
    <n v="2000"/>
    <s v="LEICHHARDT"/>
    <s v="1x2B DH"/>
    <s v="Detached House"/>
    <x v="0"/>
    <m/>
    <n v="2013"/>
    <s v="Factory Built - House"/>
    <s v="Off Site"/>
    <s v="Remote Building Solutions (Qld) Pty Ltd"/>
    <s v="Private Contractor"/>
    <n v="1"/>
    <n v="408345.42"/>
    <n v="408345.42"/>
    <n v="337941.03724137926"/>
    <d v="2013-07-01T00:00:00"/>
    <x v="1"/>
    <n v="1"/>
    <n v="1"/>
    <n v="1"/>
  </r>
  <r>
    <s v="Napranum Aboriginal Shire Council"/>
    <n v="2465"/>
    <s v="LEICHHARDT"/>
    <s v="1x4B DH"/>
    <s v="Detached House"/>
    <x v="0"/>
    <m/>
    <n v="2013"/>
    <s v="Factory Built - House"/>
    <s v="Off Site"/>
    <s v="FK Gardner &amp; Sons Pty Ltd"/>
    <s v="Private Contractor"/>
    <n v="1"/>
    <n v="609484"/>
    <n v="609484"/>
    <n v="504400.55172413791"/>
    <d v="2015-07-01T00:00:00"/>
    <x v="3"/>
    <n v="2"/>
    <n v="1"/>
    <n v="1"/>
  </r>
  <r>
    <s v="Doomadgee Aboriginal Shire Council"/>
    <n v="1816"/>
    <s v="KENNEDY"/>
    <s v="1x3B DH"/>
    <s v="Detached House"/>
    <x v="0"/>
    <m/>
    <n v="2013"/>
    <s v="Factory Built - House"/>
    <s v="Off Site"/>
    <s v="Remote Building Solutions (Qld) Pty Ltd"/>
    <s v="Private Contractor"/>
    <n v="1"/>
    <n v="401036.58"/>
    <n v="401036.58"/>
    <n v="331892.34206896555"/>
    <d v="2015-07-01T00:00:00"/>
    <x v="2"/>
    <n v="1"/>
    <n v="1"/>
    <n v="1"/>
  </r>
  <r>
    <s v="Doomadgee Aboriginal Shire Council"/>
    <n v="1816"/>
    <s v="KENNEDY"/>
    <s v="1x3B DH"/>
    <s v="Detached House"/>
    <x v="0"/>
    <m/>
    <n v="2013"/>
    <s v="Factory Built - House"/>
    <s v="Off Site"/>
    <s v="Remote Building Solutions (Qld) Pty Ltd"/>
    <s v="Private Contractor"/>
    <n v="1"/>
    <n v="399157.34"/>
    <n v="399157.34"/>
    <n v="330337.10896551725"/>
    <d v="2015-07-01T00:00:00"/>
    <x v="2"/>
    <n v="1"/>
    <n v="1"/>
    <n v="1"/>
  </r>
  <r>
    <s v="Doomadgee Aboriginal Shire Council"/>
    <n v="1816"/>
    <s v="KENNEDY"/>
    <s v="1x4B DH"/>
    <s v="Detached House"/>
    <x v="0"/>
    <m/>
    <n v="2013"/>
    <s v="Factory Built - House"/>
    <s v="Off Site"/>
    <s v="Remote Building Solutions (Qld) Pty Ltd"/>
    <s v="Private Contractor"/>
    <n v="1"/>
    <n v="469562.14"/>
    <n v="469562.14"/>
    <n v="388603.15034482762"/>
    <d v="2014-07-01T00:00:00"/>
    <x v="3"/>
    <n v="2"/>
    <n v="1"/>
    <n v="1"/>
  </r>
  <r>
    <s v="Napranum Aboriginal Shire Council"/>
    <n v="2465"/>
    <s v="LEICHHARDT"/>
    <s v="1x3B DH"/>
    <s v="Detached House"/>
    <x v="0"/>
    <m/>
    <n v="2013"/>
    <s v="Factory Built - House"/>
    <s v="Off Site"/>
    <s v="FK Gardner &amp; Sons Pty Ltd"/>
    <s v="Private Contractor"/>
    <n v="1"/>
    <n v="511224"/>
    <n v="511224"/>
    <n v="423081.93103448272"/>
    <d v="2012-07-01T00:00:00"/>
    <x v="2"/>
    <n v="1"/>
    <n v="1"/>
    <n v="1"/>
  </r>
  <r>
    <s v="Doomadgee Aboriginal Shire Council"/>
    <n v="1816"/>
    <s v="KENNEDY"/>
    <s v="1x3B DH"/>
    <s v="Detached House"/>
    <x v="0"/>
    <m/>
    <n v="2013"/>
    <s v="Factory Built - House"/>
    <s v="Off Site"/>
    <s v="Remote Building Solutions (Qld) Pty Ltd"/>
    <s v="Private Contractor"/>
    <n v="1"/>
    <n v="401053.95"/>
    <n v="401053.95"/>
    <n v="331906.71724137932"/>
    <d v="2011-07-01T00:00:00"/>
    <x v="2"/>
    <n v="1"/>
    <n v="1"/>
    <n v="1"/>
  </r>
  <r>
    <s v="Doomadgee Aboriginal Shire Council"/>
    <n v="1816"/>
    <s v="KENNEDY"/>
    <s v="1x3B DH"/>
    <s v="Detached House"/>
    <x v="0"/>
    <m/>
    <n v="2013"/>
    <s v="Factory Built - House"/>
    <s v="Off Site"/>
    <s v="Remote Building Solutions (Qld) Pty Ltd"/>
    <s v="Private Contractor"/>
    <n v="1"/>
    <n v="401066.97"/>
    <n v="401066.97"/>
    <n v="331917.49241379305"/>
    <d v="2015-07-01T00:00:00"/>
    <x v="2"/>
    <n v="1"/>
    <n v="1"/>
    <n v="1"/>
  </r>
  <r>
    <s v="Doomadgee Aboriginal Shire Council"/>
    <n v="1816"/>
    <s v="KENNEDY"/>
    <s v="1x3B DH"/>
    <s v="Detached House"/>
    <x v="0"/>
    <m/>
    <n v="2013"/>
    <s v="Factory Built - House"/>
    <s v="Off Site"/>
    <s v="Remote Building Solutions (Qld) Pty Ltd"/>
    <s v="Private Contractor"/>
    <n v="1"/>
    <n v="400562.75"/>
    <n v="400562.75"/>
    <n v="331500.20689655171"/>
    <d v="2011-07-01T00:00:00"/>
    <x v="2"/>
    <n v="1"/>
    <n v="1"/>
    <n v="1"/>
  </r>
  <r>
    <s v="Pormpuraaw Aboriginal Shire Council"/>
    <n v="2335"/>
    <s v="LEICHHARDT"/>
    <s v="1x2B DH"/>
    <s v="Detached House"/>
    <x v="0"/>
    <m/>
    <n v="2013"/>
    <s v="Factory Built - House"/>
    <s v="Off Site"/>
    <s v="FK Gardner &amp; Sons Pty Ltd"/>
    <s v="Private Contractor"/>
    <n v="1"/>
    <n v="441193"/>
    <n v="441193"/>
    <n v="365125.24137931032"/>
    <d v="2015-07-01T00:00:00"/>
    <x v="1"/>
    <n v="1"/>
    <n v="1"/>
    <n v="1"/>
  </r>
  <r>
    <s v="Napranum Aboriginal Shire Council"/>
    <n v="2465"/>
    <s v="LEICHHARDT"/>
    <s v="1x3B DH"/>
    <s v="Detached House"/>
    <x v="0"/>
    <m/>
    <n v="2013"/>
    <s v="Factory Built - House"/>
    <s v="Off Site"/>
    <s v="FK Gardner &amp; Sons Pty Ltd"/>
    <s v="Private Contractor"/>
    <n v="1"/>
    <n v="509709"/>
    <n v="509709"/>
    <n v="421828.13793103449"/>
    <d v="2011-07-01T00:00:00"/>
    <x v="2"/>
    <n v="1"/>
    <n v="1"/>
    <n v="1"/>
  </r>
  <r>
    <s v="Northern Peninsula Area Regional Council"/>
    <n v="2669"/>
    <s v="LEICHHARDT"/>
    <s v="1x2B DH"/>
    <s v="Detached House"/>
    <x v="0"/>
    <m/>
    <n v="2013"/>
    <s v="Factory Built - House"/>
    <s v="Off Site"/>
    <s v="FK Gardner &amp; Sons Pty Ltd"/>
    <s v="Private Contractor"/>
    <n v="1"/>
    <n v="564822.91"/>
    <n v="564822.91"/>
    <n v="467439.64965517243"/>
    <d v="2011-07-01T00:00:00"/>
    <x v="1"/>
    <n v="1"/>
    <n v="1"/>
    <n v="1"/>
  </r>
  <r>
    <s v="Northern Peninsula Area Regional Council"/>
    <n v="2669"/>
    <s v="LEICHHARDT"/>
    <s v="1x2B DH"/>
    <s v="Detached House"/>
    <x v="0"/>
    <m/>
    <n v="2013"/>
    <s v="Factory Built - House"/>
    <s v="Off Site"/>
    <s v="FK Gardner &amp; Sons Pty Ltd"/>
    <s v="Private Contractor"/>
    <n v="1"/>
    <n v="564669"/>
    <n v="564669"/>
    <n v="467312.27586206899"/>
    <d v="2009-07-01T00:00:00"/>
    <x v="1"/>
    <n v="1"/>
    <n v="1"/>
    <n v="1"/>
  </r>
  <r>
    <s v="Northern Peninsula Area Regional Council"/>
    <n v="2669"/>
    <s v="LEICHHARDT"/>
    <s v="1x2B DH"/>
    <s v="Detached House"/>
    <x v="0"/>
    <m/>
    <n v="2013"/>
    <s v="Factory Built - House"/>
    <s v="Off Site"/>
    <s v="FK Gardner &amp; Sons Pty Ltd"/>
    <s v="Private Contractor"/>
    <n v="1"/>
    <n v="564553"/>
    <n v="564553"/>
    <n v="467216.27586206899"/>
    <d v="2009-07-01T00:00:00"/>
    <x v="1"/>
    <n v="1"/>
    <n v="1"/>
    <n v="1"/>
  </r>
  <r>
    <s v="Northern Peninsula Area Regional Council"/>
    <n v="2669"/>
    <s v="LEICHHARDT"/>
    <s v="1x4B DH"/>
    <s v="Detached House"/>
    <x v="0"/>
    <m/>
    <n v="2013"/>
    <s v="Factory Built - House"/>
    <s v="Off Site"/>
    <s v="FK Gardner &amp; Sons Pty Ltd"/>
    <s v="Private Contractor"/>
    <n v="1"/>
    <n v="761842"/>
    <n v="761842"/>
    <n v="630489.93103448278"/>
    <d v="2015-07-01T00:00:00"/>
    <x v="3"/>
    <n v="2"/>
    <n v="1"/>
    <n v="1"/>
  </r>
  <r>
    <s v="Northern Peninsula Area Regional Council"/>
    <n v="2669"/>
    <s v="LEICHHARDT"/>
    <s v="1x2B DH"/>
    <s v="Detached House"/>
    <x v="0"/>
    <m/>
    <n v="2013"/>
    <s v="Factory Built - House"/>
    <s v="Off Site"/>
    <s v="FK Gardner &amp; Sons Pty Ltd"/>
    <s v="Private Contractor"/>
    <n v="1"/>
    <n v="564529.91"/>
    <n v="564529.91"/>
    <n v="467197.16689655173"/>
    <d v="2016-07-01T00:00:00"/>
    <x v="1"/>
    <n v="1"/>
    <n v="1"/>
    <n v="1"/>
  </r>
  <r>
    <s v="Aurukun Shire Council"/>
    <s v="1973 "/>
    <s v="LEICHHARDT"/>
    <s v="1x4B DH"/>
    <s v="Detached House"/>
    <x v="0"/>
    <m/>
    <n v="2013"/>
    <s v="Factory Built - House"/>
    <s v="Off Site"/>
    <s v="Margach Builders Pty Ltd T/A Gateway Constructions"/>
    <s v="Private Contractor"/>
    <n v="1"/>
    <n v="348140.44"/>
    <n v="348140.44"/>
    <n v="288116.22620689654"/>
    <d v="2013-07-01T00:00:00"/>
    <x v="3"/>
    <n v="2"/>
    <n v="1"/>
    <n v="1"/>
  </r>
  <r>
    <s v="Aurukun Shire Council"/>
    <s v="1973 "/>
    <s v="LEICHHARDT"/>
    <s v="1x4B DH"/>
    <s v="Detached House"/>
    <x v="0"/>
    <m/>
    <n v="2013"/>
    <s v="Factory Built - House"/>
    <s v="Off Site"/>
    <s v="Margach Builders Pty Ltd T/A Gateway Constructions"/>
    <s v="Private Contractor"/>
    <n v="1"/>
    <n v="508766.98"/>
    <n v="508766.98"/>
    <n v="421048.53517241374"/>
    <d v="2013-07-01T00:00:00"/>
    <x v="3"/>
    <n v="2"/>
    <n v="1"/>
    <n v="1"/>
  </r>
  <r>
    <s v="Aurukun Shire Council"/>
    <s v="1973 "/>
    <s v="LEICHHARDT"/>
    <s v="1x4B DH"/>
    <s v="Detached House"/>
    <x v="0"/>
    <m/>
    <n v="2013"/>
    <s v="Factory Built - House"/>
    <s v="Off Site"/>
    <s v="Margach Builders Pty Ltd T/A Gateway Constructions"/>
    <s v="Private Contractor"/>
    <n v="1"/>
    <n v="329460.15999999997"/>
    <n v="329460.15999999997"/>
    <n v="272656.68413793104"/>
    <d v="2009-07-01T00:00:00"/>
    <x v="3"/>
    <n v="2"/>
    <n v="1"/>
    <n v="1"/>
  </r>
  <r>
    <s v="Napranum Aboriginal Shire Council"/>
    <n v="2465"/>
    <s v="LEICHHARDT"/>
    <s v="1x3B DH"/>
    <s v="Detached House"/>
    <x v="0"/>
    <m/>
    <n v="2013"/>
    <s v="Factory Built - House"/>
    <s v="Off Site"/>
    <s v="FK Gardner &amp; Sons Pty Ltd"/>
    <s v="Private Contractor"/>
    <n v="1"/>
    <n v="511351"/>
    <n v="511351"/>
    <n v="423187.03448275861"/>
    <d v="2009-07-01T00:00:00"/>
    <x v="2"/>
    <n v="1"/>
    <n v="1"/>
    <n v="1"/>
  </r>
  <r>
    <s v="Northern Peninsula Area Regional Council"/>
    <n v="2669"/>
    <s v="LEICHHARDT"/>
    <s v="1x2B DH"/>
    <s v="Detached House"/>
    <x v="0"/>
    <m/>
    <n v="2013"/>
    <s v="Factory Built - House"/>
    <s v="Off Site"/>
    <s v="FK Gardner &amp; Sons Pty Ltd"/>
    <s v="Private Contractor"/>
    <n v="1"/>
    <n v="565225"/>
    <n v="565225"/>
    <n v="467772.41379310342"/>
    <d v="2009-07-01T00:00:00"/>
    <x v="1"/>
    <n v="1"/>
    <n v="1"/>
    <n v="1"/>
  </r>
  <r>
    <s v="Northern Peninsula Area Regional Council"/>
    <n v="2669"/>
    <s v="LEICHHARDT"/>
    <s v="1x2B DH"/>
    <s v="Detached House"/>
    <x v="0"/>
    <m/>
    <n v="2013"/>
    <s v="Factory Built - House"/>
    <s v="Off Site"/>
    <s v="FK Gardner &amp; Sons Pty Ltd"/>
    <s v="Private Contractor"/>
    <n v="1"/>
    <n v="567869"/>
    <n v="567869"/>
    <n v="469960.55172413791"/>
    <d v="2009-07-01T00:00:00"/>
    <x v="1"/>
    <n v="1"/>
    <n v="1"/>
    <n v="1"/>
  </r>
  <r>
    <s v="Woorabinda Aboriginal Shire Council"/>
    <n v="700"/>
    <s v="FLYNN"/>
    <s v="1x3B DH"/>
    <s v="Detached House"/>
    <x v="0"/>
    <m/>
    <n v="2013"/>
    <s v="Flat Pack - House"/>
    <s v="Off Site"/>
    <s v="TF Woollam &amp; Son Pty Ltd"/>
    <s v="Private Contractor"/>
    <n v="1"/>
    <n v="482253.63"/>
    <n v="482253.63"/>
    <n v="399106.45241379313"/>
    <d v="2013-07-01T00:00:00"/>
    <x v="2"/>
    <n v="1"/>
    <n v="1"/>
    <n v="1"/>
  </r>
  <r>
    <s v="Woorabinda Aboriginal Shire Council"/>
    <n v="700"/>
    <s v="FLYNN"/>
    <s v="1x3B DH"/>
    <s v="Detached House"/>
    <x v="0"/>
    <m/>
    <n v="2013"/>
    <s v="Flat Pack - House"/>
    <s v="Off Site"/>
    <s v="TF Woollam &amp; Son Pty Ltd"/>
    <s v="Private Contractor"/>
    <n v="1"/>
    <n v="485011.09"/>
    <n v="485011.09"/>
    <n v="401388.48827586207"/>
    <d v="2013-07-01T00:00:00"/>
    <x v="2"/>
    <n v="1"/>
    <n v="1"/>
    <n v="1"/>
  </r>
  <r>
    <s v="Woorabinda Aboriginal Shire Council"/>
    <n v="700"/>
    <s v="FLYNN"/>
    <s v="1x5B DH"/>
    <s v="Detached House"/>
    <x v="0"/>
    <m/>
    <n v="2013"/>
    <s v="Flat Pack - House"/>
    <s v="Off Site"/>
    <s v="TF Woollam &amp; Son Pty Ltd"/>
    <s v="Private Contractor"/>
    <n v="1"/>
    <n v="595425.93000000005"/>
    <n v="595425.93000000005"/>
    <n v="492766.28689655178"/>
    <d v="2013-07-01T00:00:00"/>
    <x v="0"/>
    <n v="2"/>
    <n v="1"/>
    <n v="1"/>
  </r>
  <r>
    <s v="Woorabinda Aboriginal Shire Council"/>
    <n v="700"/>
    <s v="FLYNN"/>
    <s v="1x3B DH"/>
    <s v="Detached House"/>
    <x v="0"/>
    <m/>
    <n v="2013"/>
    <s v="Flat Pack - House"/>
    <s v="Off Site"/>
    <s v="TF Woollam &amp; Son Pty Ltd"/>
    <s v="Private Contractor"/>
    <n v="1"/>
    <n v="475787.43"/>
    <n v="475787.43"/>
    <n v="393755.11448275862"/>
    <d v="2013-07-01T00:00:00"/>
    <x v="2"/>
    <n v="1"/>
    <n v="1"/>
    <n v="1"/>
  </r>
  <r>
    <s v="Pormpuraaw Aboriginal Shire Council"/>
    <n v="2335"/>
    <s v="LEICHHARDT"/>
    <s v="1x2B DH"/>
    <s v="Detached House"/>
    <x v="0"/>
    <m/>
    <n v="2013"/>
    <s v="Factory Built - House"/>
    <s v="Off Site"/>
    <s v="FK Gardner &amp; Sons Pty Ltd"/>
    <s v="Private Contractor"/>
    <n v="1"/>
    <n v="442225"/>
    <n v="442225"/>
    <n v="365979.31034482759"/>
    <d v="2013-07-01T00:00:00"/>
    <x v="1"/>
    <n v="1"/>
    <n v="1"/>
    <n v="1"/>
  </r>
  <r>
    <s v="Pormpuraaw Aboriginal Shire Council"/>
    <n v="2335"/>
    <s v="LEICHHARDT"/>
    <s v="1x2B DH"/>
    <s v="Detached House"/>
    <x v="0"/>
    <m/>
    <n v="2013"/>
    <s v="Factory Built - House"/>
    <s v="Off Site"/>
    <s v="FK Gardner &amp; Sons Pty Ltd"/>
    <s v="Private Contractor"/>
    <n v="1"/>
    <n v="441498"/>
    <n v="441498"/>
    <n v="365377.6551724138"/>
    <d v="2013-07-01T00:00:00"/>
    <x v="1"/>
    <n v="1"/>
    <n v="1"/>
    <n v="1"/>
  </r>
  <r>
    <s v="Pormpuraaw Aboriginal Shire Council"/>
    <n v="2335"/>
    <s v="LEICHHARDT"/>
    <s v="1x2B DH"/>
    <s v="Detached House"/>
    <x v="0"/>
    <m/>
    <n v="2013"/>
    <s v="Factory Built - House"/>
    <s v="Off Site"/>
    <s v="FK Gardner &amp; Sons Pty Ltd"/>
    <s v="Private Contractor"/>
    <n v="1"/>
    <n v="441746"/>
    <n v="441746"/>
    <n v="365582.89655172412"/>
    <d v="2013-07-01T00:00:00"/>
    <x v="1"/>
    <n v="1"/>
    <n v="1"/>
    <n v="1"/>
  </r>
  <r>
    <s v="Northern Peninsula Area Regional Council"/>
    <n v="2669"/>
    <s v="LEICHHARDT"/>
    <s v="1x2B DH"/>
    <s v="Detached House"/>
    <x v="0"/>
    <m/>
    <n v="2013"/>
    <s v="Factory Built - House"/>
    <s v="Off Site"/>
    <s v="FK Gardner &amp; Sons Pty Ltd"/>
    <s v="Private Contractor"/>
    <n v="1"/>
    <n v="520290"/>
    <n v="520290"/>
    <n v="430584.8275862069"/>
    <d v="2013-07-01T00:00:00"/>
    <x v="1"/>
    <n v="1"/>
    <n v="1"/>
    <n v="1"/>
  </r>
  <r>
    <s v="Northern Peninsula Area Regional Council"/>
    <n v="2669"/>
    <s v="LEICHHARDT"/>
    <s v="1x2B DH"/>
    <s v="Detached House"/>
    <x v="0"/>
    <m/>
    <n v="2013"/>
    <s v="Factory Built - House"/>
    <s v="Off Site"/>
    <s v="FK Gardner &amp; Sons Pty Ltd"/>
    <s v="Private Contractor"/>
    <n v="1"/>
    <n v="520487"/>
    <n v="520487"/>
    <n v="430747.86206896551"/>
    <d v="2013-07-01T00:00:00"/>
    <x v="1"/>
    <n v="1"/>
    <n v="1"/>
    <n v="1"/>
  </r>
  <r>
    <s v="Northern Peninsula Area Regional Council"/>
    <n v="2669"/>
    <s v="LEICHHARDT"/>
    <s v="1x2B DH"/>
    <s v="Detached House"/>
    <x v="0"/>
    <m/>
    <n v="2013"/>
    <s v="Factory Built - House"/>
    <s v="Off Site"/>
    <s v="FK Gardner &amp; Sons Pty Ltd"/>
    <s v="Private Contractor"/>
    <n v="1"/>
    <n v="598649"/>
    <n v="598649"/>
    <n v="495433.6551724138"/>
    <d v="2013-07-01T00:00:00"/>
    <x v="1"/>
    <n v="1"/>
    <n v="1"/>
    <n v="1"/>
  </r>
  <r>
    <s v="Northern Peninsula Area Regional Council"/>
    <n v="2669"/>
    <s v="LEICHHARDT"/>
    <s v="1x3B DH"/>
    <s v="Detached House"/>
    <x v="0"/>
    <m/>
    <n v="2013"/>
    <s v="Factory Built - House"/>
    <s v="Off Site"/>
    <s v="FK Gardner &amp; Sons Pty Ltd"/>
    <s v="Private Contractor"/>
    <n v="1"/>
    <n v="768087.86"/>
    <n v="768087.86"/>
    <n v="635658.91862068966"/>
    <d v="2011-07-01T00:00:00"/>
    <x v="2"/>
    <n v="1"/>
    <n v="1"/>
    <n v="1"/>
  </r>
  <r>
    <s v="Northern Peninsula Area Regional Council"/>
    <n v="2669"/>
    <s v="LEICHHARDT"/>
    <s v="1x3B DH"/>
    <s v="Detached House"/>
    <x v="0"/>
    <m/>
    <n v="2013"/>
    <s v="Factory Built - House"/>
    <s v="Off Site"/>
    <s v="FK Gardner &amp; Sons Pty Ltd"/>
    <s v="Private Contractor"/>
    <n v="1"/>
    <n v="803367"/>
    <n v="803367"/>
    <n v="664855.44827586203"/>
    <d v="2013-07-01T00:00:00"/>
    <x v="2"/>
    <n v="1"/>
    <n v="1"/>
    <n v="1"/>
  </r>
  <r>
    <s v="Napranum Aboriginal Shire Council"/>
    <n v="2465"/>
    <s v="LEICHHARDT"/>
    <s v="1x2B DH"/>
    <s v="Detached House"/>
    <x v="0"/>
    <m/>
    <n v="2013"/>
    <s v="Factory Built - House"/>
    <s v="Off Site"/>
    <s v="FK Gardner &amp; Sons Pty Ltd"/>
    <s v="Private Contractor"/>
    <n v="1"/>
    <n v="412885"/>
    <n v="412885"/>
    <n v="341697.93103448278"/>
    <d v="2013-07-01T00:00:00"/>
    <x v="1"/>
    <n v="1"/>
    <n v="1"/>
    <n v="1"/>
  </r>
  <r>
    <s v="Napranum Aboriginal Shire Council"/>
    <n v="2465"/>
    <s v="LEICHHARDT"/>
    <s v="1x2B DH"/>
    <s v="Detached House"/>
    <x v="0"/>
    <m/>
    <n v="2013"/>
    <s v="Factory Built - House"/>
    <s v="Off Site"/>
    <s v="FK Gardner &amp; Sons Pty Ltd"/>
    <s v="Private Contractor"/>
    <n v="1"/>
    <n v="413270"/>
    <n v="413270"/>
    <n v="342016.55172413791"/>
    <d v="2012-07-01T00:00:00"/>
    <x v="1"/>
    <n v="1"/>
    <n v="1"/>
    <n v="1"/>
  </r>
  <r>
    <s v="Napranum Aboriginal Shire Council"/>
    <n v="2465"/>
    <s v="LEICHHARDT"/>
    <s v="1x2B DH"/>
    <s v="Detached House"/>
    <x v="0"/>
    <m/>
    <n v="2013"/>
    <s v="Factory Built - House"/>
    <s v="Off Site"/>
    <s v="FK Gardner &amp; Sons Pty Ltd"/>
    <s v="Private Contractor"/>
    <n v="1"/>
    <n v="412419"/>
    <n v="412419"/>
    <n v="341312.27586206899"/>
    <d v="2012-07-01T00:00:00"/>
    <x v="1"/>
    <n v="1"/>
    <n v="1"/>
    <n v="1"/>
  </r>
  <r>
    <s v="Napranum Aboriginal Shire Council"/>
    <n v="2465"/>
    <s v="LEICHHARDT"/>
    <s v="1x3B DH"/>
    <s v="Detached House"/>
    <x v="0"/>
    <m/>
    <n v="2013"/>
    <s v="Factory Built - House"/>
    <s v="Off Site"/>
    <s v="FK Gardner &amp; Sons Pty Ltd"/>
    <s v="Private Contractor"/>
    <n v="1"/>
    <n v="509709"/>
    <n v="509709"/>
    <n v="421828.13793103449"/>
    <d v="2012-07-01T00:00:00"/>
    <x v="2"/>
    <n v="1"/>
    <n v="1"/>
    <n v="1"/>
  </r>
  <r>
    <s v="Doomadgee Aboriginal Shire Council"/>
    <n v="1816"/>
    <s v="KENNEDY"/>
    <s v="1x3B DH"/>
    <s v="Detached House"/>
    <x v="0"/>
    <m/>
    <n v="2013"/>
    <s v="Factory Built - House"/>
    <s v="Off Site"/>
    <s v="Remote Building Solutions (Qld) Pty Ltd"/>
    <s v="Private Contractor"/>
    <n v="1"/>
    <n v="400957.81"/>
    <n v="400957.81"/>
    <n v="331827.15310344828"/>
    <d v="2014-07-01T00:00:00"/>
    <x v="2"/>
    <n v="1"/>
    <n v="1"/>
    <n v="1"/>
  </r>
  <r>
    <s v="Doomadgee Aboriginal Shire Council"/>
    <n v="1816"/>
    <s v="KENNEDY"/>
    <s v="1x3B DH"/>
    <s v="Detached House"/>
    <x v="0"/>
    <m/>
    <n v="2013"/>
    <s v="Factory Built - House"/>
    <s v="Off Site"/>
    <s v="Remote Building Solutions (Qld) Pty Ltd"/>
    <s v="Private Contractor"/>
    <n v="1"/>
    <n v="399010.3"/>
    <n v="399010.3"/>
    <n v="330215.42068965518"/>
    <d v="2014-07-01T00:00:00"/>
    <x v="2"/>
    <n v="1"/>
    <n v="1"/>
    <n v="1"/>
  </r>
  <r>
    <s v="Palm Island Aboriginal Shire Council"/>
    <n v="1531"/>
    <s v="ISLAND"/>
    <s v="1x2B DH"/>
    <s v="Detached House"/>
    <x v="0"/>
    <m/>
    <n v="2013"/>
    <s v="On Site - Detached House"/>
    <s v="On Site"/>
    <s v="Strategic Builders"/>
    <s v="Private Contractor"/>
    <n v="1"/>
    <n v="406005.63"/>
    <n v="406005.63"/>
    <n v="336004.65931034484"/>
    <d v="2014-07-01T00:00:00"/>
    <x v="1"/>
    <n v="1"/>
    <n v="1"/>
    <n v="1"/>
  </r>
  <r>
    <s v="Palm Island Aboriginal Shire Council"/>
    <n v="1531"/>
    <s v="ISLAND"/>
    <s v="1x2B DH"/>
    <s v="Detached House"/>
    <x v="0"/>
    <m/>
    <n v="2013"/>
    <s v="On Site - Detached House"/>
    <s v="On Site"/>
    <s v="Strategic Builders"/>
    <s v="Private Contractor"/>
    <n v="1"/>
    <n v="404839.53"/>
    <n v="404839.53"/>
    <n v="335039.61103448278"/>
    <d v="2021-07-01T00:00:00"/>
    <x v="1"/>
    <n v="1"/>
    <n v="1"/>
    <n v="1"/>
  </r>
  <r>
    <s v="Doomadgee Aboriginal Shire Council"/>
    <n v="1816"/>
    <s v="KENNEDY"/>
    <s v="1x2B DH"/>
    <s v="Detached House"/>
    <x v="0"/>
    <m/>
    <n v="2013"/>
    <s v="Factory Built - House"/>
    <s v="Off Site"/>
    <s v="Remote Building Solutions (Qld) Pty Ltd"/>
    <s v="Private Contractor"/>
    <n v="1"/>
    <n v="344024.09"/>
    <n v="344024.09"/>
    <n v="284709.59172413795"/>
    <d v="2021-07-01T00:00:00"/>
    <x v="1"/>
    <n v="1"/>
    <n v="1"/>
    <n v="1"/>
  </r>
  <r>
    <s v="Doomadgee Aboriginal Shire Council"/>
    <n v="1816"/>
    <s v="KENNEDY"/>
    <s v="1x2B DH"/>
    <s v="Detached House"/>
    <x v="0"/>
    <m/>
    <n v="2013"/>
    <s v="Factory Built - House"/>
    <s v="Off Site"/>
    <s v="Remote Building Solutions (Qld) Pty Ltd"/>
    <s v="Private Contractor"/>
    <n v="1"/>
    <n v="344392.65"/>
    <n v="344392.65"/>
    <n v="285014.60689655173"/>
    <d v="2011-07-01T00:00:00"/>
    <x v="1"/>
    <n v="1"/>
    <n v="1"/>
    <n v="1"/>
  </r>
  <r>
    <s v="Doomadgee Aboriginal Shire Council"/>
    <n v="1816"/>
    <s v="KENNEDY"/>
    <s v="1x2B DH"/>
    <s v="Detached House"/>
    <x v="0"/>
    <m/>
    <n v="2013"/>
    <s v="Factory Built - House"/>
    <s v="Off Site"/>
    <s v="Remote Building Solutions (Qld) Pty Ltd"/>
    <s v="Private Contractor"/>
    <n v="1"/>
    <n v="343765.18"/>
    <n v="343765.18"/>
    <n v="284495.32137931034"/>
    <d v="2013-07-01T00:00:00"/>
    <x v="1"/>
    <n v="1"/>
    <n v="1"/>
    <n v="1"/>
  </r>
  <r>
    <s v="Doomadgee Aboriginal Shire Council"/>
    <n v="1816"/>
    <s v="KENNEDY"/>
    <s v="1x2B DH"/>
    <s v="Detached House"/>
    <x v="0"/>
    <m/>
    <n v="2013"/>
    <s v="Factory Built - House"/>
    <s v="Off Site"/>
    <s v="Remote Building Solutions (Qld) Pty Ltd"/>
    <s v="Private Contractor"/>
    <n v="1"/>
    <n v="344651.66"/>
    <n v="344651.66"/>
    <n v="285228.95999999996"/>
    <d v="2012-07-01T00:00:00"/>
    <x v="1"/>
    <n v="1"/>
    <n v="1"/>
    <n v="1"/>
  </r>
  <r>
    <s v="Northern Peninsula Area Regional Council"/>
    <n v="2669"/>
    <s v="LEICHHARDT"/>
    <s v="1x2B DH"/>
    <s v="Detached House"/>
    <x v="0"/>
    <m/>
    <n v="2013"/>
    <s v="Factory Built - House"/>
    <s v="Off Site"/>
    <s v="FK Gardner &amp; Sons Pty Ltd"/>
    <s v="Private Contractor"/>
    <n v="1"/>
    <n v="523243.93999999994"/>
    <n v="523243.93999999994"/>
    <n v="433029.46758620685"/>
    <d v="2011-07-01T00:00:00"/>
    <x v="1"/>
    <n v="1"/>
    <n v="1"/>
    <n v="1"/>
  </r>
  <r>
    <s v="Palm Island Aboriginal Shire Council"/>
    <n v="1531"/>
    <s v="ISLAND"/>
    <s v="1x3B DH"/>
    <s v="Detached House"/>
    <x v="0"/>
    <m/>
    <n v="2013"/>
    <s v="On Site - Detached House"/>
    <s v="On Site"/>
    <s v="Strategic Builders"/>
    <s v="Private Contractor"/>
    <n v="1"/>
    <n v="394071.11"/>
    <n v="394071.11"/>
    <n v="326127.81517241377"/>
    <d v="2014-07-01T00:00:00"/>
    <x v="2"/>
    <n v="1"/>
    <n v="1"/>
    <n v="1"/>
  </r>
  <r>
    <s v="Palm Island Aboriginal Shire Council"/>
    <n v="1531"/>
    <s v="ISLAND"/>
    <s v="1x4B DH"/>
    <s v="Detached House"/>
    <x v="0"/>
    <m/>
    <n v="2013"/>
    <s v="On Site - Detached House"/>
    <s v="On Site"/>
    <s v="Strategic Builders"/>
    <s v="Private Contractor"/>
    <n v="1"/>
    <n v="430318.03"/>
    <n v="430318.03"/>
    <n v="356125.26620689657"/>
    <d v="2015-07-01T00:00:00"/>
    <x v="3"/>
    <n v="2"/>
    <n v="1"/>
    <n v="1"/>
  </r>
  <r>
    <s v="Palm Island Aboriginal Shire Council"/>
    <n v="1531"/>
    <s v="ISLAND"/>
    <s v="1x4B DH"/>
    <s v="Detached House"/>
    <x v="0"/>
    <m/>
    <n v="2013"/>
    <s v="On Site - Detached House"/>
    <s v="On Site"/>
    <s v="Strategic Builders"/>
    <s v="Private Contractor"/>
    <n v="1"/>
    <n v="431837.97"/>
    <n v="431837.97"/>
    <n v="357383.14758620685"/>
    <d v="2015-07-01T00:00:00"/>
    <x v="3"/>
    <n v="2"/>
    <n v="1"/>
    <n v="1"/>
  </r>
  <r>
    <s v="Northern Peninsula Area Regional Council"/>
    <n v="2669"/>
    <s v="LEICHHARDT"/>
    <s v="1x2B DH"/>
    <s v="Detached House"/>
    <x v="0"/>
    <m/>
    <n v="2013"/>
    <s v="Factory Built - House"/>
    <s v="Off Site"/>
    <s v="FK Gardner &amp; Sons Pty Ltd"/>
    <s v="Private Contractor"/>
    <n v="1"/>
    <n v="541258.11"/>
    <n v="541258.11"/>
    <n v="447937.74620689655"/>
    <d v="2013-07-01T00:00:00"/>
    <x v="1"/>
    <n v="1"/>
    <n v="1"/>
    <n v="1"/>
  </r>
  <r>
    <s v="Northern Peninsula Area Regional Council"/>
    <n v="2669"/>
    <s v="LEICHHARDT"/>
    <s v="1x2B DH"/>
    <s v="Detached House"/>
    <x v="0"/>
    <m/>
    <n v="2013"/>
    <s v="Factory Built - House"/>
    <s v="Off Site"/>
    <s v="FK Gardner &amp; Sons Pty Ltd"/>
    <s v="Private Contractor"/>
    <n v="1"/>
    <n v="541642.1"/>
    <n v="541642.1"/>
    <n v="448255.53103448276"/>
    <d v="2015-07-01T00:00:00"/>
    <x v="1"/>
    <n v="1"/>
    <n v="1"/>
    <n v="1"/>
  </r>
  <r>
    <s v="Aurukun Shire Council"/>
    <s v="1973 "/>
    <s v="LEICHHARDT"/>
    <s v="1x3B DH"/>
    <s v="Detached House"/>
    <x v="0"/>
    <m/>
    <n v="2013"/>
    <s v="Factory Built - House"/>
    <s v="Off Site"/>
    <s v="Margach Builders Pty Ltd T/A Gateway Constructions"/>
    <s v="Private Contractor"/>
    <n v="1"/>
    <n v="447979.06"/>
    <n v="447979.06"/>
    <n v="370741.29103448277"/>
    <d v="2015-07-01T00:00:00"/>
    <x v="2"/>
    <n v="1"/>
    <n v="1"/>
    <n v="1"/>
  </r>
  <r>
    <s v="Aurukun Shire Council"/>
    <s v="1973 "/>
    <s v="LEICHHARDT"/>
    <s v="1x3B DH"/>
    <s v="Detached House"/>
    <x v="0"/>
    <m/>
    <n v="2013"/>
    <s v="Factory Built - House"/>
    <s v="Off Site"/>
    <s v="Margach Builders Pty Ltd T/A Gateway Constructions"/>
    <s v="Private Contractor"/>
    <n v="1"/>
    <n v="452554.49"/>
    <n v="452554.49"/>
    <n v="374527.85379310342"/>
    <d v="2015-07-01T00:00:00"/>
    <x v="2"/>
    <n v="1"/>
    <n v="1"/>
    <n v="1"/>
  </r>
  <r>
    <s v="Aurukun Shire Council"/>
    <s v="1973 "/>
    <s v="LEICHHARDT"/>
    <s v="1x2B DH"/>
    <s v="Detached House"/>
    <x v="0"/>
    <m/>
    <n v="2013"/>
    <s v="Factory Built - House"/>
    <s v="Off Site"/>
    <s v="Margach Builders Pty Ltd T/A Gateway Constructions"/>
    <s v="Private Contractor"/>
    <n v="1"/>
    <n v="398077.47"/>
    <n v="398077.47"/>
    <n v="329443.42344827583"/>
    <d v="2012-07-01T00:00:00"/>
    <x v="1"/>
    <n v="1"/>
    <n v="1"/>
    <n v="1"/>
  </r>
  <r>
    <s v="Northern Peninsula Area Regional Council"/>
    <n v="2669"/>
    <s v="LEICHHARDT"/>
    <s v="1x2B DH"/>
    <s v="Detached House"/>
    <x v="0"/>
    <m/>
    <n v="2013"/>
    <s v="Factory Built - House"/>
    <s v="Off Site"/>
    <s v="FK Gardner &amp; Sons Pty Ltd"/>
    <s v="Private Contractor"/>
    <n v="1"/>
    <n v="516820.91999999993"/>
    <n v="516820.91999999993"/>
    <n v="427713.86482758616"/>
    <d v="2013-07-01T00:00:00"/>
    <x v="1"/>
    <n v="1"/>
    <n v="1"/>
    <n v="1"/>
  </r>
  <r>
    <s v="Northern Peninsula Area Regional Council"/>
    <n v="2669"/>
    <s v="LEICHHARDT"/>
    <s v="1x2B DH"/>
    <s v="Detached House"/>
    <x v="0"/>
    <m/>
    <n v="2013"/>
    <s v="Factory Built - House"/>
    <s v="Off Site"/>
    <s v="FK Gardner &amp; Sons Pty Ltd"/>
    <s v="Private Contractor"/>
    <n v="1"/>
    <n v="516820.90999999992"/>
    <n v="516820.90999999992"/>
    <n v="427713.85655172408"/>
    <d v="2015-07-01T00:00:00"/>
    <x v="1"/>
    <n v="1"/>
    <n v="1"/>
    <n v="1"/>
  </r>
  <r>
    <s v="Northern Peninsula Area Regional Council"/>
    <n v="2669"/>
    <s v="LEICHHARDT"/>
    <s v="1x3B DH (HS)"/>
    <s v="Detached House"/>
    <x v="0"/>
    <m/>
    <n v="2013"/>
    <s v="Factory Built - House"/>
    <s v="Off Site"/>
    <s v="FK Gardner &amp; Sons Pty Ltd"/>
    <s v="Private Contractor"/>
    <n v="1"/>
    <n v="732650"/>
    <n v="732650"/>
    <n v="606331.03448275861"/>
    <d v="2016-07-01T00:00:00"/>
    <x v="2"/>
    <n v="1"/>
    <n v="1"/>
    <n v="1"/>
  </r>
  <r>
    <s v="Northern Peninsula Area Regional Council"/>
    <n v="2669"/>
    <s v="LEICHHARDT"/>
    <s v="1x3B DH"/>
    <s v="Detached House"/>
    <x v="0"/>
    <m/>
    <n v="2013"/>
    <s v="Factory Built - House"/>
    <s v="Off Site"/>
    <s v="FK Gardner &amp; Sons Pty Ltd"/>
    <s v="Private Contractor"/>
    <n v="1"/>
    <n v="611993"/>
    <n v="611993"/>
    <n v="506476.96551724139"/>
    <d v="2021-07-01T00:00:00"/>
    <x v="2"/>
    <n v="1"/>
    <n v="1"/>
    <n v="1"/>
  </r>
  <r>
    <s v="Northern Peninsula Area Regional Council"/>
    <n v="2669"/>
    <s v="LEICHHARDT"/>
    <s v="1x2B DH"/>
    <s v="Detached House"/>
    <x v="0"/>
    <m/>
    <n v="2013"/>
    <s v="Factory Built - House"/>
    <s v="Off Site"/>
    <s v="FK Gardner &amp; Sons Pty Ltd"/>
    <s v="Private Contractor"/>
    <n v="1"/>
    <n v="585464"/>
    <n v="585464"/>
    <n v="484521.93103448272"/>
    <d v="2015-07-01T00:00:00"/>
    <x v="1"/>
    <n v="1"/>
    <n v="1"/>
    <n v="1"/>
  </r>
  <r>
    <s v="Northern Peninsula Area Regional Council"/>
    <n v="2669"/>
    <s v="LEICHHARDT"/>
    <s v="1x2B DH"/>
    <s v="Detached House"/>
    <x v="0"/>
    <m/>
    <n v="2013"/>
    <s v="Factory Built - House"/>
    <s v="Off Site"/>
    <s v="FK Gardner &amp; Sons Pty Ltd"/>
    <s v="Private Contractor"/>
    <n v="1"/>
    <n v="506996.93"/>
    <n v="506996.93"/>
    <n v="419583.66620689654"/>
    <d v="2015-07-01T00:00:00"/>
    <x v="1"/>
    <n v="1"/>
    <n v="1"/>
    <n v="1"/>
  </r>
  <r>
    <s v="Northern Peninsula Area Regional Council"/>
    <n v="2669"/>
    <s v="LEICHHARDT"/>
    <s v="1x2B DH"/>
    <s v="Detached House"/>
    <x v="0"/>
    <m/>
    <n v="2013"/>
    <s v="Factory Built - House"/>
    <s v="Off Site"/>
    <s v="FK Gardner &amp; Sons Pty Ltd"/>
    <s v="Private Contractor"/>
    <n v="1"/>
    <n v="507048"/>
    <n v="507048"/>
    <n v="419625.93103448272"/>
    <d v="2012-07-01T00:00:00"/>
    <x v="1"/>
    <n v="1"/>
    <n v="1"/>
    <n v="1"/>
  </r>
  <r>
    <s v="Aurukun Shire Council"/>
    <s v="1973 "/>
    <s v="LEICHHARDT"/>
    <s v="Workers Accom"/>
    <s v="Other"/>
    <x v="1"/>
    <m/>
    <n v="2013"/>
    <s v="Factory Built - House"/>
    <s v="Off Site"/>
    <s v="Remote Building Solutions (Qld) Pty Ltd"/>
    <s v="Private Contractor"/>
    <n v="1"/>
    <n v="1258245.02"/>
    <n v="1258245.02"/>
    <n v="1520379.3991666667"/>
    <d v="2010-07-01T00:00:00"/>
    <x v="4"/>
    <m/>
    <m/>
    <m/>
  </r>
  <r>
    <s v="Doomadgee Aboriginal Shire Council"/>
    <n v="1816"/>
    <s v="KENNEDY"/>
    <s v="1x3B DH"/>
    <s v="Detached House"/>
    <x v="0"/>
    <m/>
    <n v="2012"/>
    <s v="On Site - Detached House"/>
    <s v="On Site"/>
    <s v="Remote Building Solutions (Qld) Pty Ltd"/>
    <s v="Private Contractor"/>
    <n v="1"/>
    <n v="430477.98"/>
    <n v="430477.98"/>
    <n v="267193.22896551725"/>
    <d v="2010-07-01T00:00:00"/>
    <x v="2"/>
    <n v="1"/>
    <n v="1"/>
    <n v="1"/>
  </r>
  <r>
    <s v="Doomadgee Aboriginal Shire Council"/>
    <n v="1816"/>
    <s v="KENNEDY"/>
    <s v="1x2B DH"/>
    <s v="Detached House"/>
    <x v="0"/>
    <m/>
    <n v="2012"/>
    <s v="On Site - Detached House"/>
    <s v="On Site"/>
    <s v="Remote Building Solutions (Qld) Pty Ltd"/>
    <s v="Private Contractor"/>
    <n v="1"/>
    <n v="290537.15000000002"/>
    <n v="290537.15000000002"/>
    <n v="180333.40344827587"/>
    <d v="2010-07-01T00:00:00"/>
    <x v="1"/>
    <n v="1"/>
    <n v="1"/>
    <n v="1"/>
  </r>
  <r>
    <s v="Doomadgee Aboriginal Shire Council"/>
    <n v="1816"/>
    <s v="KENNEDY"/>
    <s v="1x2B DH"/>
    <s v="Detached House"/>
    <x v="0"/>
    <m/>
    <n v="2012"/>
    <s v="On Site - Detached House"/>
    <s v="On Site"/>
    <s v="Remote Building Solutions (Qld) Pty Ltd"/>
    <s v="Private Contractor"/>
    <n v="1"/>
    <n v="290537.14"/>
    <n v="290537.14"/>
    <n v="180333.39724137934"/>
    <d v="2015-07-01T00:00:00"/>
    <x v="1"/>
    <n v="1"/>
    <n v="1"/>
    <n v="1"/>
  </r>
  <r>
    <s v="Doomadgee Aboriginal Shire Council"/>
    <n v="1816"/>
    <s v="KENNEDY"/>
    <s v="1x3B DH"/>
    <s v="Detached House"/>
    <x v="0"/>
    <m/>
    <n v="2012"/>
    <s v="On Site - Detached House"/>
    <s v="On Site"/>
    <s v="Remote Building Solutions (Qld) Pty Ltd"/>
    <s v="Private Contractor"/>
    <n v="1"/>
    <n v="434883.23"/>
    <n v="434883.23"/>
    <n v="269927.52206896554"/>
    <d v="2015-07-01T00:00:00"/>
    <x v="2"/>
    <n v="1"/>
    <n v="1"/>
    <n v="1"/>
  </r>
  <r>
    <s v="Mornington Shire Council"/>
    <n v="1855"/>
    <s v="ISLAND"/>
    <s v="2x5B DU"/>
    <s v="Unit"/>
    <x v="2"/>
    <m/>
    <n v="2024"/>
    <s v="Factory Built"/>
    <s v="Off Site"/>
    <s v="Mornington Shire Council"/>
    <s v="Council"/>
    <n v="2"/>
    <n v="1960784"/>
    <n v="980392"/>
    <n v="980392"/>
    <d v="2012-07-01T00:00:00"/>
    <x v="0"/>
    <m/>
    <m/>
    <m/>
  </r>
  <r>
    <s v="Aurukun Shire Council"/>
    <s v="1973 "/>
    <s v="LEICHHARDT"/>
    <s v="4x4B (LS)"/>
    <s v="Detached House"/>
    <x v="0"/>
    <m/>
    <n v="2012"/>
    <s v="On Site Construction"/>
    <s v="On Site"/>
    <s v="Remote Building Solutions (Qld) Pty Ltd"/>
    <s v="Private Contractor"/>
    <n v="4"/>
    <n v="1300710.5"/>
    <n v="325177.625"/>
    <n v="201834.38793103449"/>
    <d v="2016-07-01T00:00:00"/>
    <x v="3"/>
    <n v="2"/>
    <n v="1"/>
    <n v="1"/>
  </r>
  <r>
    <s v="Mornington Shire Council"/>
    <n v="1855"/>
    <s v="ISLAND"/>
    <s v="1x2B DH"/>
    <s v="Detached House"/>
    <x v="0"/>
    <m/>
    <n v="2018"/>
    <s v="On Site Construction"/>
    <s v="On Site"/>
    <s v="Mornington Shire Council"/>
    <s v="Council"/>
    <n v="1"/>
    <n v="543409.91999999993"/>
    <n v="543409.91999999993"/>
    <n v="356027.18896551715"/>
    <d v="2013-07-01T00:00:00"/>
    <x v="1"/>
    <n v="1"/>
    <n v="1"/>
    <n v="1"/>
  </r>
  <r>
    <s v="Wujal Wujal Aboriginal Shire Council"/>
    <n v="2000"/>
    <s v="LEICHHARDT"/>
    <s v="1x3B DH"/>
    <s v="Detached House"/>
    <x v="0"/>
    <m/>
    <n v="2018"/>
    <s v="On Site Construction"/>
    <s v="On Site"/>
    <s v="HC Building &amp; Construction"/>
    <s v="Private Contractor"/>
    <n v="1"/>
    <n v="463942"/>
    <n v="463942"/>
    <n v="303962"/>
    <d v="2015-07-01T00:00:00"/>
    <x v="2"/>
    <n v="1"/>
    <n v="1"/>
    <n v="1"/>
  </r>
  <r>
    <s v="Wujal Wujal Aboriginal Shire Council"/>
    <n v="2000"/>
    <s v="LEICHHARDT"/>
    <s v="1x3B DH"/>
    <s v="Detached House"/>
    <x v="0"/>
    <m/>
    <n v="2018"/>
    <s v="On Site Construction"/>
    <s v="On Site"/>
    <s v="HC Building &amp; Construction"/>
    <s v="Private Contractor"/>
    <n v="1"/>
    <n v="472402"/>
    <n v="472402"/>
    <n v="309504.75862068962"/>
    <d v="2015-07-01T00:00:00"/>
    <x v="2"/>
    <n v="2"/>
    <n v="1"/>
    <n v="1"/>
  </r>
  <r>
    <s v="Wujal Wujal Aboriginal Shire Council"/>
    <n v="2000"/>
    <s v="LEICHHARDT"/>
    <s v="1x4B DH"/>
    <s v="Detached House"/>
    <x v="0"/>
    <m/>
    <n v="2018"/>
    <s v="On Site Construction"/>
    <s v="On Site"/>
    <s v="HC Building &amp; Construction"/>
    <s v="Private Contractor"/>
    <n v="1"/>
    <n v="586855"/>
    <n v="586855"/>
    <n v="384491.20689655171"/>
    <d v="2015-07-01T00:00:00"/>
    <x v="3"/>
    <n v="2"/>
    <n v="1"/>
    <n v="1"/>
  </r>
  <r>
    <s v="Torres Strait Island Regional Council"/>
    <n v="2600"/>
    <s v="ISLAND"/>
    <s v="1x3B DH (HS)"/>
    <s v="Detached House"/>
    <x v="0"/>
    <s v="High Set"/>
    <n v="2018"/>
    <s v="On Site Construction"/>
    <s v="On Site"/>
    <s v="Torres Strait Island Regional Council"/>
    <s v="Council"/>
    <n v="1"/>
    <n v="978559.66999999993"/>
    <n v="978559.66999999993"/>
    <n v="641125.30103448266"/>
    <d v="2021-07-01T00:00:00"/>
    <x v="2"/>
    <n v="1"/>
    <n v="1"/>
    <n v="1"/>
  </r>
  <r>
    <s v="Torres Strait Island Regional Council"/>
    <n v="2600"/>
    <s v="ISLAND"/>
    <s v="1x4B DH (HS)"/>
    <s v="Detached House"/>
    <x v="0"/>
    <s v="High Set"/>
    <n v="2018"/>
    <s v="On Site Construction"/>
    <s v="On Site"/>
    <s v="Torres Strait Island Homes Pty Ltd"/>
    <s v="Private Contractor"/>
    <n v="1"/>
    <n v="1160012.9999999998"/>
    <n v="1160012.9999999998"/>
    <n v="760008.51724137913"/>
    <d v="2021-07-01T00:00:00"/>
    <x v="3"/>
    <n v="1"/>
    <n v="1"/>
    <n v="1"/>
  </r>
  <r>
    <s v="Doomadgee Aboriginal Shire Council"/>
    <n v="1816"/>
    <s v="KENNEDY"/>
    <s v="1x3B DH"/>
    <s v="Detached House"/>
    <x v="0"/>
    <m/>
    <n v="2017"/>
    <s v="On Site Construction"/>
    <s v="On Site"/>
    <s v="Doomadgee Aboriginal Shire Council"/>
    <s v="Council"/>
    <n v="1"/>
    <n v="438434.56999999995"/>
    <n v="438434.56999999995"/>
    <n v="287250.23551724135"/>
    <d v="2009-07-01T00:00:00"/>
    <x v="2"/>
    <n v="1"/>
    <n v="1"/>
    <n v="1"/>
  </r>
  <r>
    <s v="Torres Strait Island Regional Council"/>
    <n v="2600"/>
    <s v="ISLAND"/>
    <s v="1x2B DH"/>
    <s v="Detached House"/>
    <x v="0"/>
    <m/>
    <n v="2018"/>
    <s v="On Site Construction"/>
    <s v="On Site"/>
    <s v="Torres Strait Island Regional Council"/>
    <s v="Council"/>
    <n v="1"/>
    <n v="758556"/>
    <n v="758556"/>
    <n v="496984.96551724133"/>
    <d v="2009-07-01T00:00:00"/>
    <x v="1"/>
    <n v="1"/>
    <n v="1"/>
    <n v="1"/>
  </r>
  <r>
    <s v="Torres Strait Island Regional Council"/>
    <n v="2600"/>
    <s v="ISLAND"/>
    <s v="1x2B DH"/>
    <s v="Detached House"/>
    <x v="0"/>
    <m/>
    <n v="2017"/>
    <s v="On Site Construction"/>
    <s v="On Site"/>
    <s v="Torres Strait Island Regional Council"/>
    <s v="Council"/>
    <n v="1"/>
    <n v="770911"/>
    <n v="770911"/>
    <n v="505079.62068965513"/>
    <d v="2009-07-01T00:00:00"/>
    <x v="1"/>
    <n v="1"/>
    <n v="1"/>
    <n v="1"/>
  </r>
  <r>
    <s v="Yarrabah Aboriginal Shire Council"/>
    <n v="1710"/>
    <s v="KENNEDY"/>
    <s v="1x5B DH"/>
    <s v="Detached House"/>
    <x v="0"/>
    <m/>
    <n v="2018"/>
    <s v="On Site Construction"/>
    <s v="On Site"/>
    <s v="Yarrabah Aboriginal Shire Council"/>
    <s v="Council"/>
    <n v="1"/>
    <n v="553294.93199999991"/>
    <n v="553294.93199999991"/>
    <n v="362503.57613793097"/>
    <d v="2009-07-01T00:00:00"/>
    <x v="0"/>
    <n v="1"/>
    <n v="1"/>
    <n v="1"/>
  </r>
  <r>
    <s v="Mornington Shire Council"/>
    <n v="1855"/>
    <s v="ISLAND"/>
    <s v="1x3B DH"/>
    <s v="Detached House"/>
    <x v="0"/>
    <m/>
    <n v="2017"/>
    <s v="On Site Construction"/>
    <s v="On Site"/>
    <s v="HC Building &amp; Construction"/>
    <s v="Private Contractor"/>
    <n v="1"/>
    <n v="605935.44000000006"/>
    <n v="605935.44000000006"/>
    <n v="396992.18482758623"/>
    <d v="2009-07-01T00:00:00"/>
    <x v="2"/>
    <n v="1"/>
    <n v="1"/>
    <n v="1"/>
  </r>
  <r>
    <s v="Torres Strait Island Regional Council"/>
    <n v="2600"/>
    <s v="ISLAND"/>
    <s v="1x4B DH"/>
    <s v="Detached House"/>
    <x v="0"/>
    <m/>
    <n v="2017"/>
    <s v="On Site Construction"/>
    <s v="On Site"/>
    <s v="Torres Strait Island Regional Council"/>
    <s v="Council"/>
    <n v="1"/>
    <n v="746209.75"/>
    <n v="746209.75"/>
    <n v="488896.04310344823"/>
    <d v="2009-07-01T00:00:00"/>
    <x v="3"/>
    <n v="1"/>
    <n v="1"/>
    <n v="1"/>
  </r>
  <r>
    <s v="Mapoon Aboriginal Shire Council"/>
    <n v="2572"/>
    <s v="LEICHHARDT"/>
    <s v="1x3B DH"/>
    <s v="Detached House"/>
    <x v="0"/>
    <m/>
    <n v="2017"/>
    <s v="On Site Construction"/>
    <s v="On Site"/>
    <s v="Mapoon Aboriginal Shire Council"/>
    <s v="Council"/>
    <n v="1"/>
    <n v="459177.995"/>
    <n v="459177.995"/>
    <n v="300840.7553448276"/>
    <d v="2013-07-01T00:00:00"/>
    <x v="2"/>
    <n v="1"/>
    <n v="1"/>
    <n v="1"/>
  </r>
  <r>
    <s v="Torres Strait Island Regional Council"/>
    <n v="2600"/>
    <s v="ISLAND"/>
    <s v="Demox1"/>
    <s v="Demollition"/>
    <x v="3"/>
    <m/>
    <n v="2018"/>
    <s v="Demolition"/>
    <s v="Demolish"/>
    <s v="Somerset Building Company Pty Ltd"/>
    <s v="Private Contractor"/>
    <n v="1"/>
    <n v="35352"/>
    <n v="35352"/>
    <n v="53958.315789473687"/>
    <d v="2013-07-01T00:00:00"/>
    <x v="4"/>
    <n v="1"/>
    <m/>
    <m/>
  </r>
  <r>
    <s v="Mornington Shire Council"/>
    <n v="1855"/>
    <s v="ISLAND"/>
    <s v="Demox1"/>
    <s v="Demollition"/>
    <x v="3"/>
    <m/>
    <n v="2017"/>
    <s v="Demolition"/>
    <s v="Demolish"/>
    <s v="HC Building &amp; Construction"/>
    <s v="Private Contractor"/>
    <n v="1"/>
    <n v="97208.189999999988"/>
    <n v="97208.189999999988"/>
    <n v="148370.39526315787"/>
    <d v="2013-07-01T00:00:00"/>
    <x v="4"/>
    <n v="1"/>
    <n v="1"/>
    <n v="1"/>
  </r>
  <r>
    <s v="Mornington Shire Council"/>
    <n v="1855"/>
    <s v="ISLAND"/>
    <s v="Demox1"/>
    <s v="Demollition"/>
    <x v="3"/>
    <m/>
    <n v="2017"/>
    <s v="Demolition"/>
    <s v="Demolish"/>
    <s v="HC Building &amp; Construction"/>
    <s v="Private Contractor"/>
    <n v="1"/>
    <n v="36188.120000000003"/>
    <n v="36188.120000000003"/>
    <n v="55234.498947368425"/>
    <d v="2013-07-01T00:00:00"/>
    <x v="4"/>
    <n v="1"/>
    <n v="1"/>
    <n v="1"/>
  </r>
  <r>
    <s v="Torres Strait Island Regional Council"/>
    <n v="2600"/>
    <s v="ISLAND"/>
    <s v="Demox1"/>
    <s v="Demollition"/>
    <x v="3"/>
    <m/>
    <n v="2018"/>
    <s v="Demolition"/>
    <s v="Demolish"/>
    <s v="Torres Strait Island Regional Council"/>
    <s v="Council"/>
    <n v="1"/>
    <n v="327001.99999999994"/>
    <n v="327001.99999999994"/>
    <n v="499108.31578947365"/>
    <d v="2013-07-01T00:00:00"/>
    <x v="4"/>
    <n v="2"/>
    <n v="1"/>
    <n v="1"/>
  </r>
  <r>
    <s v="Torres Strait Island Regional Council"/>
    <n v="2600"/>
    <s v="ISLAND"/>
    <s v="Demox1"/>
    <s v="Demollition"/>
    <x v="3"/>
    <m/>
    <n v="2018"/>
    <s v="Demolition"/>
    <s v="Demolish"/>
    <s v="Robert Clarke Builders Pty Ltd"/>
    <s v="Private Contractor"/>
    <n v="1"/>
    <n v="218566.2"/>
    <n v="218566.2"/>
    <n v="333601.04210526322"/>
    <d v="2013-07-01T00:00:00"/>
    <x v="4"/>
    <m/>
    <m/>
    <m/>
  </r>
  <r>
    <s v="Torres Strait Island Regional Council"/>
    <n v="2600"/>
    <s v="ISLAND"/>
    <s v="Demox1"/>
    <s v="Demollition"/>
    <x v="3"/>
    <m/>
    <n v="2017"/>
    <s v="Demolition"/>
    <s v="Demolish"/>
    <s v="Robert Clarke Builders Pty Ltd"/>
    <s v="Private Contractor"/>
    <n v="1"/>
    <n v="121814.8"/>
    <n v="121814.8"/>
    <n v="185927.85263157895"/>
    <d v="2013-07-01T00:00:00"/>
    <x v="4"/>
    <n v="1"/>
    <n v="1"/>
    <n v="1"/>
  </r>
  <r>
    <s v="Mornington Shire Council"/>
    <n v="1855"/>
    <s v="ISLAND"/>
    <s v="Demox1"/>
    <s v="Demollition"/>
    <x v="3"/>
    <m/>
    <n v="2017"/>
    <s v="Demolition"/>
    <s v="Demolish"/>
    <s v="HC Building &amp; Construction"/>
    <s v="Private Contractor"/>
    <n v="1"/>
    <n v="36200.770000000004"/>
    <n v="36200.770000000004"/>
    <n v="55253.806842105274"/>
    <d v="2015-07-01T00:00:00"/>
    <x v="4"/>
    <n v="1"/>
    <n v="1"/>
    <n v="1"/>
  </r>
  <r>
    <s v="Northern Peninsula Area Regional Council"/>
    <n v="2669"/>
    <s v="LEICHHARDT"/>
    <s v="Demox1"/>
    <s v="Demollition"/>
    <x v="3"/>
    <m/>
    <n v="2018"/>
    <s v="Demolition"/>
    <s v="Demolish"/>
    <s v="Northern Peninsula Area Regional Council"/>
    <s v="Council"/>
    <n v="1"/>
    <n v="22947"/>
    <n v="22947"/>
    <n v="35024.368421052633"/>
    <d v="2021-07-01T00:00:00"/>
    <x v="4"/>
    <n v="1"/>
    <n v="1"/>
    <n v="1"/>
  </r>
  <r>
    <s v="Northern Peninsula Area Regional Council"/>
    <n v="2669"/>
    <s v="LEICHHARDT"/>
    <s v="Demox1"/>
    <s v="Demollition"/>
    <x v="3"/>
    <m/>
    <n v="2018"/>
    <s v="Demolition"/>
    <s v="Demolish"/>
    <s v="Northern Peninsula Area Regional Council"/>
    <s v="Council"/>
    <n v="1"/>
    <n v="19656"/>
    <n v="19656"/>
    <n v="30001.263157894737"/>
    <d v="2013-07-01T00:00:00"/>
    <x v="4"/>
    <n v="1"/>
    <m/>
    <m/>
  </r>
  <r>
    <s v="Yarrabah Aboriginal Shire Council"/>
    <n v="1710"/>
    <s v="KENNEDY"/>
    <s v="1x3B DH"/>
    <s v="Detached House"/>
    <x v="0"/>
    <m/>
    <n v="2017"/>
    <s v="On Site Construction"/>
    <s v="On Site"/>
    <s v="Yarrabah Aboriginal Shire Council"/>
    <s v="Council"/>
    <n v="1"/>
    <n v="303018"/>
    <n v="303018"/>
    <n v="198529.03448275861"/>
    <d v="2013-07-01T00:00:00"/>
    <x v="2"/>
    <n v="1"/>
    <n v="1"/>
    <n v="1"/>
  </r>
  <r>
    <s v="Torres Strait Island Regional Council"/>
    <n v="2600"/>
    <s v="ISLAND"/>
    <s v="Demox1"/>
    <s v="Demollition"/>
    <x v="3"/>
    <m/>
    <n v="2018"/>
    <s v="Demolition"/>
    <s v="Demolish"/>
    <s v="Beep Beep Pty Ltd t/a Richardson Building Service"/>
    <s v="Private Contractor"/>
    <n v="1"/>
    <n v="95262"/>
    <n v="95262"/>
    <n v="145399.89473684211"/>
    <d v="2021-07-01T00:00:00"/>
    <x v="4"/>
    <n v="1"/>
    <n v="1"/>
    <n v="1"/>
  </r>
  <r>
    <s v="Palm Island Aboriginal Shire Council"/>
    <n v="1531"/>
    <s v="ISLAND"/>
    <s v="Demox1"/>
    <s v="Demollition"/>
    <x v="3"/>
    <m/>
    <n v="2018"/>
    <s v="Demolition"/>
    <s v="Demolish"/>
    <s v="Abyss Demolition Pty Ltd"/>
    <s v="Private Contractor"/>
    <n v="1"/>
    <n v="35505.599999999999"/>
    <n v="35505.599999999999"/>
    <n v="54192.757894736846"/>
    <d v="2012-07-01T00:00:00"/>
    <x v="4"/>
    <n v="1"/>
    <n v="1"/>
    <n v="1"/>
  </r>
  <r>
    <s v="Torres Strait Island Regional Council"/>
    <n v="2600"/>
    <s v="ISLAND"/>
    <s v="1x2B (BU)"/>
    <s v="Extension"/>
    <x v="4"/>
    <m/>
    <n v="2017"/>
    <s v="On Site Construction"/>
    <s v="On Site"/>
    <s v="Torres Strait Island Regional Council"/>
    <s v="Council"/>
    <n v="1"/>
    <n v="204701.7"/>
    <n v="204701.7"/>
    <n v="134114.90689655172"/>
    <d v="2021-07-01T00:00:00"/>
    <x v="1"/>
    <n v="1"/>
    <n v="1"/>
    <n v="1"/>
  </r>
  <r>
    <s v="Northern Peninsula Area Regional Council"/>
    <n v="2669"/>
    <s v="LEICHHARDT"/>
    <s v="Building Alterations"/>
    <s v="Extension"/>
    <x v="4"/>
    <m/>
    <n v="2016"/>
    <s v="On Site Other Works"/>
    <s v="On Site"/>
    <s v="Northern Peninsula Area Regional Council"/>
    <s v="Council"/>
    <n v="1"/>
    <n v="1192744.22"/>
    <n v="1192744.22"/>
    <n v="2660737.1061538463"/>
    <d v="2012-07-01T00:00:00"/>
    <x v="4"/>
    <n v="1"/>
    <n v="1"/>
    <n v="1"/>
  </r>
  <r>
    <s v="Torres Strait Island Regional Council"/>
    <n v="2600"/>
    <s v="ISLAND"/>
    <s v="1x2B (EXT)"/>
    <s v="Extension"/>
    <x v="4"/>
    <m/>
    <n v="2016"/>
    <s v="On Site Construction"/>
    <s v="On Site"/>
    <s v="Torres Strait Island Homes Pty Ltd"/>
    <s v="Private Contractor"/>
    <n v="1"/>
    <n v="185819"/>
    <n v="185819"/>
    <n v="83298.172413793101"/>
    <d v="2021-07-01T00:00:00"/>
    <x v="1"/>
    <m/>
    <m/>
    <m/>
  </r>
  <r>
    <s v="Torres Strait Island Regional Council"/>
    <n v="2600"/>
    <s v="ISLAND"/>
    <s v="Demox1"/>
    <s v="Demollition"/>
    <x v="3"/>
    <m/>
    <n v="2016"/>
    <s v="Demolition"/>
    <s v="Demolish"/>
    <s v="Somerset Building Company Pty Ltd"/>
    <s v="Private Contractor"/>
    <n v="1"/>
    <n v="112585"/>
    <n v="112585"/>
    <n v="251151.15384615384"/>
    <d v="2009-07-01T00:00:00"/>
    <x v="4"/>
    <n v="1"/>
    <m/>
    <m/>
  </r>
  <r>
    <s v="Torres Strait Island Regional Council"/>
    <n v="2600"/>
    <s v="ISLAND"/>
    <s v="Demox1"/>
    <s v="Demollition"/>
    <x v="3"/>
    <m/>
    <n v="2016"/>
    <s v="Demolition"/>
    <s v="Demolish"/>
    <s v="Beep Beep Pty Ltd t/a Richardson Building Service"/>
    <s v="Private Contractor"/>
    <n v="1"/>
    <n v="137801.99"/>
    <n v="137801.99"/>
    <n v="307404.43923076923"/>
    <d v="2009-07-01T00:00:00"/>
    <x v="4"/>
    <n v="2"/>
    <n v="1"/>
    <n v="1"/>
  </r>
  <r>
    <s v="Hope Vale Aboriginal Shire Council"/>
    <n v="2042"/>
    <s v="LEICHHARDT"/>
    <s v="4x4B (LS)"/>
    <s v="Detached House"/>
    <x v="0"/>
    <m/>
    <n v="2012"/>
    <s v="On Site Construction"/>
    <s v="On Site"/>
    <s v="Remote Building Solutions (Qld) Pty Ltd"/>
    <s v="Private Contractor"/>
    <n v="4"/>
    <n v="1300564"/>
    <n v="325141"/>
    <n v="201811.6551724138"/>
    <d v="2016-07-01T00:00:00"/>
    <x v="3"/>
    <n v="2"/>
    <n v="1"/>
    <n v="1"/>
  </r>
  <r>
    <s v="Palm Island Aboriginal Shire Council"/>
    <n v="1531"/>
    <s v="ISLAND"/>
    <s v="1x3B DH"/>
    <s v="Detached House"/>
    <x v="0"/>
    <m/>
    <n v="2016"/>
    <s v="On Site Construction"/>
    <s v="On Site"/>
    <s v="Palm Island Aboriginal Shire Council"/>
    <s v="Council"/>
    <n v="1"/>
    <n v="452912.37000000005"/>
    <n v="452912.37000000005"/>
    <n v="203029.6831034483"/>
    <d v="2016-07-01T00:00:00"/>
    <x v="2"/>
    <n v="1"/>
    <n v="1"/>
    <n v="1"/>
  </r>
  <r>
    <s v="Palm Island Aboriginal Shire Council"/>
    <n v="1531"/>
    <s v="ISLAND"/>
    <s v="1x4B DH"/>
    <s v="Detached House"/>
    <x v="0"/>
    <m/>
    <n v="2016"/>
    <s v="On Site Construction"/>
    <s v="On Site"/>
    <s v="Palm Island Aboriginal Shire Council"/>
    <s v="Council"/>
    <n v="1"/>
    <n v="510552.24"/>
    <n v="510552.24"/>
    <n v="228868.24551724139"/>
    <d v="2015-07-01T00:00:00"/>
    <x v="3"/>
    <n v="1"/>
    <n v="1"/>
    <n v="1"/>
  </r>
  <r>
    <s v="Northern Peninsula Area Regional Council"/>
    <n v="2669"/>
    <s v="LEICHHARDT"/>
    <s v="1x2B (BU)"/>
    <s v="Extension"/>
    <x v="4"/>
    <m/>
    <n v="2016"/>
    <s v="On Site Construction"/>
    <s v="On Site"/>
    <s v="Climate Smart Homes"/>
    <s v="Private Contractor"/>
    <n v="1"/>
    <n v="154828.94"/>
    <n v="154828.94"/>
    <n v="69406.076551724138"/>
    <d v="2012-07-01T00:00:00"/>
    <x v="1"/>
    <n v="1"/>
    <n v="1"/>
    <n v="1"/>
  </r>
  <r>
    <s v="Northern Peninsula Area Regional Council"/>
    <n v="2669"/>
    <s v="LEICHHARDT"/>
    <s v="1x2B (BU)"/>
    <s v="Extension"/>
    <x v="4"/>
    <m/>
    <n v="2016"/>
    <s v="On Site Construction"/>
    <s v="On Site"/>
    <s v="Climate Smart Homes"/>
    <s v="Private Contractor"/>
    <n v="1"/>
    <n v="164904.84"/>
    <n v="164904.84"/>
    <n v="73922.859310344822"/>
    <d v="2015-07-01T00:00:00"/>
    <x v="1"/>
    <n v="1"/>
    <n v="1"/>
    <n v="1"/>
  </r>
  <r>
    <s v="Northern Peninsula Area Regional Council"/>
    <n v="2669"/>
    <s v="LEICHHARDT"/>
    <s v="1x2B (PI)"/>
    <s v="Extension"/>
    <x v="4"/>
    <m/>
    <n v="2016"/>
    <s v="On Site Construction"/>
    <s v="On Site"/>
    <s v="Climate Smart Homes"/>
    <s v="Private Contractor"/>
    <n v="1"/>
    <n v="185754.61"/>
    <n v="185754.61"/>
    <n v="83269.307931034476"/>
    <d v="2016-07-01T00:00:00"/>
    <x v="1"/>
    <n v="2"/>
    <n v="1"/>
    <n v="1"/>
  </r>
  <r>
    <s v="Northern Peninsula Area Regional Council"/>
    <n v="2669"/>
    <s v="LEICHHARDT"/>
    <s v="1x2B (PI)"/>
    <s v="Extension"/>
    <x v="4"/>
    <m/>
    <n v="2016"/>
    <s v="On Site Construction"/>
    <s v="On Site"/>
    <s v="Climate Smart Homes"/>
    <s v="Private Contractor"/>
    <n v="1"/>
    <n v="174363.22"/>
    <n v="174363.22"/>
    <n v="78162.822758620692"/>
    <d v="2016-07-01T00:00:00"/>
    <x v="1"/>
    <n v="1"/>
    <n v="1"/>
    <n v="1"/>
  </r>
  <r>
    <s v="Aurukun Shire Council"/>
    <s v="1973 "/>
    <s v="LEICHHARDT"/>
    <s v="Demox1"/>
    <s v="Demollition"/>
    <x v="3"/>
    <m/>
    <n v="2015"/>
    <s v="Demolition"/>
    <s v="Demolish"/>
    <s v="Breakthrough Group"/>
    <s v="Private Contractor"/>
    <n v="1"/>
    <n v="49797.829999999994"/>
    <n v="49797.829999999994"/>
    <n v="96275.804666666663"/>
    <d v="2018-07-01T00:00:00"/>
    <x v="4"/>
    <n v="2"/>
    <n v="1"/>
    <n v="1"/>
  </r>
  <r>
    <s v="Palm Island Aboriginal Shire Council"/>
    <n v="1531"/>
    <s v="ISLAND"/>
    <s v="1x2B DH (HS)"/>
    <s v="Detached House"/>
    <x v="0"/>
    <s v="High Set"/>
    <n v="2015"/>
    <s v="On Site Construction"/>
    <s v="On Site"/>
    <s v="New Wave Housing &amp; Construction"/>
    <s v="Private Contractor"/>
    <n v="1"/>
    <n v="777614.99999999988"/>
    <n v="777614.99999999988"/>
    <n v="402214.65517241374"/>
    <d v="2018-07-01T00:00:00"/>
    <x v="1"/>
    <n v="1"/>
    <n v="1"/>
    <n v="1"/>
  </r>
  <r>
    <s v="Lockhart River Aboriginal Shire Council"/>
    <n v="2437"/>
    <s v="LEICHHARDT"/>
    <s v="1x4B DH"/>
    <s v="Detached House"/>
    <x v="0"/>
    <m/>
    <n v="2015"/>
    <s v="On Site Construction"/>
    <s v="On Site"/>
    <s v="Lockhart River Aboriginal Shire Council"/>
    <s v="Council"/>
    <n v="1"/>
    <n v="542637.42000000004"/>
    <n v="542637.42000000004"/>
    <n v="280674.52758620691"/>
    <d v="2018-07-01T00:00:00"/>
    <x v="3"/>
    <n v="2"/>
    <n v="1"/>
    <n v="1"/>
  </r>
  <r>
    <s v="Northern Peninsula Area Regional Council"/>
    <n v="2669"/>
    <s v="LEICHHARDT"/>
    <s v="1x4B DH (HS)"/>
    <s v="Detached House"/>
    <x v="0"/>
    <m/>
    <n v="2014"/>
    <s v="On Site Construction"/>
    <s v="On Site"/>
    <s v="Northern Peninsula Area Regional Council"/>
    <s v="Council"/>
    <n v="1"/>
    <n v="577904.92000000004"/>
    <n v="577904.92000000004"/>
    <n v="498193.89655172423"/>
    <d v="2018-07-01T00:00:00"/>
    <x v="3"/>
    <n v="2"/>
    <n v="1"/>
    <n v="1"/>
  </r>
  <r>
    <s v="Lockhart River Aboriginal Shire Council"/>
    <n v="2437"/>
    <s v="LEICHHARDT"/>
    <s v="1x3B DH"/>
    <s v="Detached House"/>
    <x v="0"/>
    <m/>
    <n v="2014"/>
    <s v="On Site Construction"/>
    <s v="On Site"/>
    <s v="ESW Constructions Pty Ltd"/>
    <s v="Private Contractor"/>
    <n v="1"/>
    <n v="422073.53"/>
    <n v="422073.53"/>
    <n v="363856.49137931038"/>
    <d v="2018-07-01T00:00:00"/>
    <x v="2"/>
    <n v="1"/>
    <n v="1"/>
    <n v="1"/>
  </r>
  <r>
    <s v="Lockhart River Aboriginal Shire Council"/>
    <n v="2437"/>
    <s v="LEICHHARDT"/>
    <s v="1x4B DH"/>
    <s v="Detached House"/>
    <x v="0"/>
    <m/>
    <n v="2014"/>
    <s v="On Site Construction"/>
    <s v="On Site"/>
    <s v="ESW Constructions Pty Ltd"/>
    <s v="Private Contractor"/>
    <n v="1"/>
    <n v="460555.41"/>
    <n v="460555.41"/>
    <n v="397030.52586206899"/>
    <d v="2018-07-01T00:00:00"/>
    <x v="3"/>
    <n v="2"/>
    <n v="1"/>
    <n v="1"/>
  </r>
  <r>
    <s v="Lockhart River Aboriginal Shire Council"/>
    <n v="2437"/>
    <s v="LEICHHARDT"/>
    <s v="1x5B DH"/>
    <s v="Detached House"/>
    <x v="0"/>
    <m/>
    <n v="2015"/>
    <s v="On Site Construction"/>
    <s v="On Site"/>
    <s v="Strategic Builders"/>
    <s v="Private Contractor"/>
    <n v="1"/>
    <n v="541333"/>
    <n v="541333"/>
    <n v="279999.8275862069"/>
    <d v="2018-07-01T00:00:00"/>
    <x v="0"/>
    <n v="2"/>
    <n v="1"/>
    <n v="1"/>
  </r>
  <r>
    <s v="Lockhart River Aboriginal Shire Council"/>
    <n v="2437"/>
    <s v="LEICHHARDT"/>
    <s v="1x2B DH"/>
    <s v="Detached House"/>
    <x v="0"/>
    <m/>
    <n v="2015"/>
    <s v="On Site Construction"/>
    <s v="On Site"/>
    <s v="Strategic Builders"/>
    <s v="Private Contractor"/>
    <n v="1"/>
    <n v="417101"/>
    <n v="417101"/>
    <n v="215741.89655172414"/>
    <d v="2018-07-01T00:00:00"/>
    <x v="1"/>
    <n v="1"/>
    <n v="1"/>
    <n v="1"/>
  </r>
  <r>
    <s v="Kowanyama Aboriginal Shire Council"/>
    <n v="2203"/>
    <s v="LEICHHARDT"/>
    <s v="1x3B DH (OT)"/>
    <s v="Detached House"/>
    <x v="0"/>
    <m/>
    <n v="2014"/>
    <s v="On Site Construction"/>
    <s v="On Site"/>
    <s v="Kowanyama Aboriginal Shire Council"/>
    <s v="Council"/>
    <n v="1"/>
    <n v="485264.65"/>
    <n v="485264.65"/>
    <n v="418331.59482758626"/>
    <d v="2018-07-01T00:00:00"/>
    <x v="2"/>
    <n v="1"/>
    <n v="1"/>
    <n v="1"/>
  </r>
  <r>
    <s v="Pormpuraaw Aboriginal Shire Council"/>
    <n v="2335"/>
    <s v="LEICHHARDT"/>
    <s v="Demox1"/>
    <s v="Demollition"/>
    <x v="3"/>
    <m/>
    <n v="2015"/>
    <s v="Demolition"/>
    <s v="Demolish"/>
    <s v="Silkwood Sands Pty Ltd"/>
    <s v="Private Contractor"/>
    <n v="1"/>
    <n v="11808.890000000001"/>
    <n v="11808.890000000001"/>
    <n v="22830.520666666671"/>
    <d v="2018-07-01T00:00:00"/>
    <x v="4"/>
    <m/>
    <m/>
    <m/>
  </r>
  <r>
    <s v="Pormpuraaw Aboriginal Shire Council"/>
    <n v="2335"/>
    <s v="LEICHHARDT"/>
    <s v="Demox1"/>
    <s v="Demollition"/>
    <x v="3"/>
    <m/>
    <n v="2015"/>
    <s v="Demolition"/>
    <s v="Demolish"/>
    <s v="Silkwood Sands Pty Ltd"/>
    <s v="Private Contractor"/>
    <n v="1"/>
    <n v="42571.020000000004"/>
    <n v="42571.020000000004"/>
    <n v="82303.972000000009"/>
    <d v="2018-07-01T00:00:00"/>
    <x v="4"/>
    <m/>
    <m/>
    <m/>
  </r>
  <r>
    <s v="Pormpuraaw Aboriginal Shire Council"/>
    <n v="2335"/>
    <s v="LEICHHARDT"/>
    <s v="Demox1"/>
    <s v="Demollition"/>
    <x v="3"/>
    <m/>
    <n v="2015"/>
    <s v="Demolition"/>
    <s v="Demolish"/>
    <s v="Silkwood Sands Pty Ltd"/>
    <s v="Private Contractor"/>
    <n v="1"/>
    <n v="37358.25"/>
    <n v="37358.25"/>
    <n v="72225.95"/>
    <d v="2018-07-01T00:00:00"/>
    <x v="4"/>
    <m/>
    <m/>
    <m/>
  </r>
  <r>
    <s v="Pormpuraaw Aboriginal Shire Council"/>
    <n v="2335"/>
    <s v="LEICHHARDT"/>
    <s v="Demox1"/>
    <s v="Demollition"/>
    <x v="3"/>
    <m/>
    <n v="2015"/>
    <s v="Demolition"/>
    <s v="Demolish"/>
    <s v="Silkwood Sands Pty Ltd"/>
    <s v="Private Contractor"/>
    <n v="1"/>
    <n v="24521.82"/>
    <n v="24521.82"/>
    <n v="47408.851999999999"/>
    <d v="2018-07-01T00:00:00"/>
    <x v="4"/>
    <m/>
    <m/>
    <m/>
  </r>
  <r>
    <s v="Northern Peninsula Area Regional Council"/>
    <n v="2669"/>
    <s v="LEICHHARDT"/>
    <s v="1x5B DH (HS)"/>
    <s v="Detached House"/>
    <x v="0"/>
    <m/>
    <n v="2015"/>
    <s v="On Site Construction"/>
    <s v="On Site"/>
    <s v="Strategic Builders"/>
    <s v="Private Contractor"/>
    <n v="1"/>
    <n v="530809.56000000006"/>
    <n v="530809.56000000006"/>
    <n v="274556.66896551731"/>
    <d v="2009-07-01T00:00:00"/>
    <x v="0"/>
    <n v="2"/>
    <n v="1"/>
    <n v="1"/>
  </r>
  <r>
    <s v="Torres Strait Island Regional Council"/>
    <n v="2600"/>
    <s v="ISLAND"/>
    <s v="Demox1"/>
    <s v="Demollition"/>
    <x v="3"/>
    <m/>
    <n v="2015"/>
    <s v="Demolition"/>
    <s v="Demolish"/>
    <s v="Torres Strait Island Regional Council"/>
    <s v="Council"/>
    <n v="1"/>
    <n v="60776.490000000005"/>
    <n v="60776.490000000005"/>
    <n v="117501.21400000001"/>
    <d v="2009-07-01T00:00:00"/>
    <x v="4"/>
    <m/>
    <m/>
    <m/>
  </r>
  <r>
    <s v="Torres Strait Island Regional Council"/>
    <n v="2600"/>
    <s v="ISLAND"/>
    <s v="Demox1"/>
    <s v="Demollition"/>
    <x v="3"/>
    <m/>
    <n v="2015"/>
    <s v="Demolition"/>
    <s v="Demolish"/>
    <s v="Torres Strait Island Regional Council"/>
    <s v="Council"/>
    <n v="1"/>
    <n v="55455.929999999993"/>
    <n v="55455.929999999993"/>
    <n v="107214.79799999998"/>
    <d v="2009-07-01T00:00:00"/>
    <x v="4"/>
    <m/>
    <m/>
    <m/>
  </r>
  <r>
    <s v="Torres Strait Island Regional Council"/>
    <n v="2600"/>
    <s v="ISLAND"/>
    <s v="Demox1"/>
    <s v="Demollition"/>
    <x v="3"/>
    <m/>
    <n v="2015"/>
    <s v="Demolition"/>
    <s v="Demolish"/>
    <s v="Torres Strait Island Regional Council"/>
    <s v="Council"/>
    <n v="1"/>
    <n v="15969.39"/>
    <n v="15969.39"/>
    <n v="30874.153999999999"/>
    <d v="2009-07-01T00:00:00"/>
    <x v="4"/>
    <m/>
    <m/>
    <m/>
  </r>
  <r>
    <s v="Torres Strait Island Regional Council"/>
    <n v="2600"/>
    <s v="ISLAND"/>
    <s v="Demox1"/>
    <s v="Demollition"/>
    <x v="3"/>
    <m/>
    <n v="2015"/>
    <s v="Demolition"/>
    <s v="Demolish"/>
    <s v="Torres Strait Island Regional Council"/>
    <s v="Council"/>
    <n v="1"/>
    <n v="100657.73"/>
    <n v="100657.73"/>
    <n v="194604.94466666665"/>
    <d v="2009-07-01T00:00:00"/>
    <x v="4"/>
    <m/>
    <m/>
    <m/>
  </r>
  <r>
    <s v="Hope Vale Aboriginal Shire Council"/>
    <n v="2042"/>
    <s v="LEICHHARDT"/>
    <s v="1x3B DH"/>
    <s v="Detached House"/>
    <x v="0"/>
    <m/>
    <n v="2015"/>
    <s v="On Site Construction"/>
    <s v="On Site"/>
    <s v="Hope Vale Aboriginal Shire Council"/>
    <s v="Council"/>
    <n v="1"/>
    <n v="342835.38"/>
    <n v="342835.38"/>
    <n v="177328.64482758622"/>
    <d v="2009-07-01T00:00:00"/>
    <x v="2"/>
    <n v="1"/>
    <n v="1"/>
    <n v="1"/>
  </r>
  <r>
    <s v="Hope Vale Aboriginal Shire Council"/>
    <n v="2042"/>
    <s v="LEICHHARDT"/>
    <s v="1x3B DH"/>
    <s v="Detached House"/>
    <x v="0"/>
    <m/>
    <n v="2015"/>
    <s v="On Site Construction"/>
    <s v="On Site"/>
    <s v="Hope Vale Aboriginal Shire Council"/>
    <s v="Council"/>
    <n v="1"/>
    <n v="342331.66"/>
    <n v="342331.66"/>
    <n v="177068.1"/>
    <d v="2009-07-01T00:00:00"/>
    <x v="2"/>
    <n v="1"/>
    <n v="1"/>
    <n v="1"/>
  </r>
  <r>
    <s v="Hope Vale Aboriginal Shire Council"/>
    <n v="2042"/>
    <s v="LEICHHARDT"/>
    <s v="1x3B DH"/>
    <s v="Detached House"/>
    <x v="0"/>
    <m/>
    <n v="2015"/>
    <s v="On Site Construction"/>
    <s v="On Site"/>
    <s v="Hope Vale Aboriginal Shire Council"/>
    <s v="Council"/>
    <n v="1"/>
    <n v="342048.9"/>
    <n v="342048.9"/>
    <n v="176921.84482758623"/>
    <d v="2018-07-01T00:00:00"/>
    <x v="2"/>
    <n v="1"/>
    <n v="1"/>
    <n v="1"/>
  </r>
  <r>
    <s v="Pormpuraaw Aboriginal Shire Council"/>
    <n v="2335"/>
    <s v="LEICHHARDT"/>
    <s v="1x3B DH"/>
    <s v="Detached House"/>
    <x v="0"/>
    <m/>
    <n v="2014"/>
    <s v="On Site Construction"/>
    <s v="On Site"/>
    <s v="Mihaven Pty Ltd"/>
    <s v="Private Contractor"/>
    <n v="1"/>
    <n v="400670.31"/>
    <n v="400670.31"/>
    <n v="345405.43965517241"/>
    <d v="2018-07-01T00:00:00"/>
    <x v="2"/>
    <n v="1"/>
    <n v="1"/>
    <n v="1"/>
  </r>
  <r>
    <s v="Doomadgee Aboriginal Shire Council"/>
    <n v="1816"/>
    <s v="KENNEDY"/>
    <s v="1x2B DH"/>
    <s v="Detached House"/>
    <x v="0"/>
    <m/>
    <n v="2015"/>
    <s v="On Site Construction"/>
    <s v="On Site"/>
    <s v="Bryant (Qld) Pty Ltd"/>
    <s v="Private Contractor"/>
    <n v="1"/>
    <n v="413995"/>
    <n v="413995"/>
    <n v="214135.34482758623"/>
    <m/>
    <x v="1"/>
    <n v="1"/>
    <n v="1"/>
    <n v="1"/>
  </r>
  <r>
    <s v="Doomadgee Aboriginal Shire Council"/>
    <n v="1816"/>
    <s v="KENNEDY"/>
    <s v="1x3B DH"/>
    <s v="Detached House"/>
    <x v="0"/>
    <m/>
    <n v="2015"/>
    <s v="On Site Construction"/>
    <s v="On Site"/>
    <s v="Bryant (Qld) Pty Ltd"/>
    <s v="Private Contractor"/>
    <n v="1"/>
    <n v="412878"/>
    <n v="412878"/>
    <n v="213557.58620689658"/>
    <m/>
    <x v="2"/>
    <n v="1"/>
    <n v="1"/>
    <n v="1"/>
  </r>
  <r>
    <s v="Torres Strait Island Regional Council"/>
    <n v="2600"/>
    <s v="ISLAND"/>
    <s v="Demox1"/>
    <s v="Demollition"/>
    <x v="3"/>
    <m/>
    <n v="2015"/>
    <s v="Demolition"/>
    <s v="Demolish"/>
    <s v="Torres Strait Island Regional Council"/>
    <s v="Council"/>
    <n v="1"/>
    <n v="63009.82"/>
    <n v="63009.82"/>
    <n v="121818.98533333333"/>
    <m/>
    <x v="4"/>
    <m/>
    <m/>
    <m/>
  </r>
  <r>
    <s v="Cherbourg Aboriginal Shire Council"/>
    <n v="362"/>
    <s v="WIDE BAY"/>
    <s v="1x2B (PI)"/>
    <s v="Extension"/>
    <x v="4"/>
    <m/>
    <n v="2015"/>
    <s v="Factory Built House"/>
    <s v="Off Site"/>
    <s v="Cherbourg Aboriginal Shire Council"/>
    <s v="Council"/>
    <n v="1"/>
    <n v="154534.76"/>
    <n v="154534.76"/>
    <n v="79931.772413793107"/>
    <d v="2018-07-01T00:00:00"/>
    <x v="1"/>
    <n v="1"/>
    <m/>
    <m/>
  </r>
  <r>
    <s v="Doomadgee Aboriginal Shire Council"/>
    <n v="1816"/>
    <s v="KENNEDY"/>
    <s v="1x4B DH (SOG)"/>
    <s v="Detached House"/>
    <x v="0"/>
    <m/>
    <n v="2014"/>
    <s v="On Site Construction"/>
    <s v="On Site"/>
    <s v="Bryant (Qld) Pty Ltd"/>
    <s v="Private Contractor"/>
    <n v="1"/>
    <n v="454908"/>
    <n v="454908"/>
    <n v="392162.06896551728"/>
    <d v="2018-07-01T00:00:00"/>
    <x v="3"/>
    <n v="2"/>
    <n v="1"/>
    <n v="1"/>
  </r>
  <r>
    <s v="Doomadgee Aboriginal Shire Council"/>
    <n v="1816"/>
    <s v="KENNEDY"/>
    <s v="1x3B DH (SOG)"/>
    <s v="Detached House"/>
    <x v="0"/>
    <m/>
    <n v="2014"/>
    <s v="On Site Construction"/>
    <s v="On Site"/>
    <s v="Bryant (Qld) Pty Ltd"/>
    <s v="Private Contractor"/>
    <n v="1"/>
    <n v="418657"/>
    <n v="418657"/>
    <n v="360911.20689655177"/>
    <d v="2009-07-01T00:00:00"/>
    <x v="2"/>
    <n v="1"/>
    <n v="1"/>
    <n v="1"/>
  </r>
  <r>
    <s v="Hope Vale Aboriginal Shire Council"/>
    <n v="2042"/>
    <s v="LEICHHARDT"/>
    <s v="Demox1"/>
    <s v="Demollition"/>
    <x v="3"/>
    <m/>
    <n v="2015"/>
    <s v="Demolition"/>
    <s v="Demolish"/>
    <s v="Hope Vale Aboriginal Shire Council"/>
    <s v="Council"/>
    <n v="1"/>
    <n v="100461.48999999999"/>
    <n v="100461.48999999999"/>
    <n v="194225.54733333332"/>
    <d v="2015-07-01T00:00:00"/>
    <x v="4"/>
    <m/>
    <m/>
    <m/>
  </r>
  <r>
    <s v="Mornington Shire Council"/>
    <n v="1855"/>
    <s v="ISLAND"/>
    <s v="1x4B DH"/>
    <s v="Detached House"/>
    <x v="0"/>
    <m/>
    <n v="2014"/>
    <s v="Flat Pack - House"/>
    <s v="Off Site"/>
    <s v="Strategic Builders"/>
    <s v="Private Contractor"/>
    <n v="1"/>
    <n v="513045.94"/>
    <n v="513045.94"/>
    <n v="442280.9827586207"/>
    <d v="2014-07-01T00:00:00"/>
    <x v="3"/>
    <n v="2"/>
    <n v="1"/>
    <n v="1"/>
  </r>
  <r>
    <s v="Mornington Shire Council"/>
    <n v="1855"/>
    <s v="ISLAND"/>
    <s v="1x4B DH"/>
    <s v="Detached House"/>
    <x v="0"/>
    <m/>
    <n v="2014"/>
    <s v="Flat Pack - House"/>
    <s v="Off Site"/>
    <s v="Strategic Builders"/>
    <s v="Private Contractor"/>
    <n v="1"/>
    <n v="512526.36"/>
    <n v="512526.36"/>
    <n v="441833.06896551728"/>
    <d v="2014-07-01T00:00:00"/>
    <x v="3"/>
    <n v="2"/>
    <n v="1"/>
    <n v="1"/>
  </r>
  <r>
    <s v="Torres Strait Island Regional Council"/>
    <n v="2600"/>
    <s v="ISLAND"/>
    <s v="1x2B DH"/>
    <s v="Detached House"/>
    <x v="0"/>
    <m/>
    <n v="2013"/>
    <s v="Factory Built - House"/>
    <s v="Off Site"/>
    <s v="Bryant (Qld) Pty Ltd"/>
    <s v="Private Contractor"/>
    <n v="1"/>
    <n v="490942"/>
    <n v="490942"/>
    <n v="406296.8275862069"/>
    <d v="2014-07-01T00:00:00"/>
    <x v="1"/>
    <n v="1"/>
    <n v="1"/>
    <n v="1"/>
  </r>
  <r>
    <s v="Torres Strait Island Regional Council"/>
    <n v="2600"/>
    <s v="ISLAND"/>
    <s v="1x2B DH"/>
    <s v="Detached House"/>
    <x v="0"/>
    <m/>
    <n v="2013"/>
    <s v="Factory Built - House"/>
    <s v="Off Site"/>
    <s v="Bryant (Qld) Pty Ltd"/>
    <s v="Private Contractor"/>
    <n v="1"/>
    <n v="488353"/>
    <n v="488353"/>
    <n v="404154.20689655171"/>
    <d v="2014-07-01T00:00:00"/>
    <x v="1"/>
    <n v="1"/>
    <n v="1"/>
    <n v="1"/>
  </r>
  <r>
    <s v="Torres Strait Island Regional Council"/>
    <n v="2600"/>
    <s v="ISLAND"/>
    <s v="1x2B DH"/>
    <s v="Detached House"/>
    <x v="0"/>
    <m/>
    <n v="2013"/>
    <s v="Factory Built - House"/>
    <s v="Off Site"/>
    <s v="Bryant (Qld) Pty Ltd"/>
    <s v="Private Contractor"/>
    <n v="1"/>
    <n v="490658"/>
    <n v="490658"/>
    <n v="406061.79310344829"/>
    <d v="2014-07-01T00:00:00"/>
    <x v="1"/>
    <n v="1"/>
    <n v="1"/>
    <n v="1"/>
  </r>
  <r>
    <s v="Mapoon Aboriginal Shire Council"/>
    <n v="2572"/>
    <s v="LEICHHARDT"/>
    <s v="1x3B DH"/>
    <s v="Detached House"/>
    <x v="0"/>
    <m/>
    <n v="2014"/>
    <s v="On Site Construction"/>
    <s v="On Site"/>
    <s v="Bryant (Qld) Pty Ltd"/>
    <s v="Private Contractor"/>
    <n v="1"/>
    <n v="396968.66000000003"/>
    <n v="396968.66000000003"/>
    <n v="342214.36206896557"/>
    <d v="2014-07-01T00:00:00"/>
    <x v="2"/>
    <n v="1"/>
    <n v="1"/>
    <n v="1"/>
  </r>
  <r>
    <s v="Mapoon Aboriginal Shire Council"/>
    <n v="2572"/>
    <s v="LEICHHARDT"/>
    <s v="1x2B DH"/>
    <s v="Detached House"/>
    <x v="0"/>
    <m/>
    <n v="2014"/>
    <s v="On Site Construction"/>
    <s v="On Site"/>
    <s v="Bryant (Qld) Pty Ltd"/>
    <s v="Private Contractor"/>
    <n v="1"/>
    <n v="377364.02"/>
    <n v="377364.02"/>
    <n v="325313.81034482765"/>
    <d v="2014-07-01T00:00:00"/>
    <x v="1"/>
    <n v="1"/>
    <n v="1"/>
    <n v="1"/>
  </r>
  <r>
    <s v="Mapoon Aboriginal Shire Council"/>
    <n v="2572"/>
    <s v="LEICHHARDT"/>
    <s v="1x2B DH"/>
    <s v="Detached House"/>
    <x v="0"/>
    <m/>
    <n v="2014"/>
    <s v="On Site Construction"/>
    <s v="On Site"/>
    <s v="Bryant (Qld) Pty Ltd"/>
    <s v="Private Contractor"/>
    <n v="1"/>
    <n v="383269.27"/>
    <n v="383269.27"/>
    <n v="330404.54310344829"/>
    <d v="2014-07-01T00:00:00"/>
    <x v="1"/>
    <n v="1"/>
    <n v="1"/>
    <n v="1"/>
  </r>
  <r>
    <s v="Cherbourg Aboriginal Shire Council"/>
    <n v="362"/>
    <s v="WIDE BAY"/>
    <s v="1x4B DH"/>
    <s v="Detached House"/>
    <x v="0"/>
    <m/>
    <n v="2013"/>
    <s v="On Site Construction"/>
    <s v="On Site"/>
    <s v="Cherbourg Aboriginal Shire Council"/>
    <s v="Council"/>
    <n v="1"/>
    <n v="417165"/>
    <n v="417165"/>
    <n v="345240"/>
    <d v="2014-07-01T00:00:00"/>
    <x v="3"/>
    <n v="2"/>
    <n v="1"/>
    <n v="1"/>
  </r>
  <r>
    <s v="Yarrabah Aboriginal Shire Council"/>
    <n v="1710"/>
    <s v="KENNEDY"/>
    <s v="1x3B DH"/>
    <s v="Detached House"/>
    <x v="0"/>
    <m/>
    <n v="2013"/>
    <s v="On Site Construction"/>
    <s v="On Site"/>
    <s v="Bryant (Qld) Pty Ltd"/>
    <s v="Private Contractor"/>
    <n v="1"/>
    <n v="463625.29000000004"/>
    <n v="463625.29000000004"/>
    <n v="383689.89517241385"/>
    <d v="2014-07-01T00:00:00"/>
    <x v="2"/>
    <n v="1"/>
    <n v="1"/>
    <n v="1"/>
  </r>
  <r>
    <s v="Pormpuraaw Aboriginal Shire Council"/>
    <n v="2335"/>
    <s v="LEICHHARDT"/>
    <s v="1x3B DH"/>
    <s v="Detached House"/>
    <x v="0"/>
    <m/>
    <n v="2013"/>
    <s v="Factory Built - House"/>
    <s v="Off Site"/>
    <s v="FK Gardner &amp; Sons Pty Ltd"/>
    <s v="Private Contractor"/>
    <n v="1"/>
    <n v="559783"/>
    <n v="559783"/>
    <n v="463268.68965517241"/>
    <d v="2014-07-01T00:00:00"/>
    <x v="2"/>
    <n v="1"/>
    <n v="1"/>
    <n v="1"/>
  </r>
  <r>
    <s v="Pormpuraaw Aboriginal Shire Council"/>
    <n v="2335"/>
    <s v="LEICHHARDT"/>
    <s v="1x3B DH"/>
    <s v="Detached House"/>
    <x v="0"/>
    <m/>
    <n v="2013"/>
    <s v="Factory Built - House"/>
    <s v="Off Site"/>
    <s v="FK Gardner &amp; Sons Pty Ltd"/>
    <s v="Private Contractor"/>
    <n v="1"/>
    <n v="545812"/>
    <n v="545812"/>
    <n v="451706.4827586207"/>
    <d v="2014-07-01T00:00:00"/>
    <x v="2"/>
    <n v="1"/>
    <n v="1"/>
    <n v="1"/>
  </r>
  <r>
    <s v="Napranum Aboriginal Shire Council"/>
    <n v="2465"/>
    <s v="LEICHHARDT"/>
    <s v="1x5B DH"/>
    <s v="Detached House"/>
    <x v="0"/>
    <m/>
    <n v="2013"/>
    <s v="Factory Built - House"/>
    <s v="Off Site"/>
    <s v="FK Gardner &amp; Sons Pty Ltd"/>
    <s v="Private Contractor"/>
    <n v="1"/>
    <n v="747512.72"/>
    <n v="747512.72"/>
    <n v="618631.21655172412"/>
    <d v="2014-07-01T00:00:00"/>
    <x v="0"/>
    <n v="2"/>
    <n v="1"/>
    <n v="1"/>
  </r>
  <r>
    <s v="Northern Peninsula Area Regional Council"/>
    <n v="2669"/>
    <s v="LEICHHARDT"/>
    <s v="1x2B DH"/>
    <s v="Detached House"/>
    <x v="0"/>
    <m/>
    <n v="2013"/>
    <s v="Flat Pack - House"/>
    <s v="Off Site"/>
    <s v="FK Gardner &amp; Sons Pty Ltd"/>
    <s v="Private Contractor"/>
    <n v="1"/>
    <n v="541090"/>
    <n v="541090"/>
    <n v="447798.62068965519"/>
    <d v="2014-07-01T00:00:00"/>
    <x v="1"/>
    <n v="1"/>
    <n v="1"/>
    <n v="1"/>
  </r>
  <r>
    <s v="Northern Peninsula Area Regional Council"/>
    <n v="2669"/>
    <s v="LEICHHARDT"/>
    <s v="1x2B DH"/>
    <s v="Detached House"/>
    <x v="0"/>
    <m/>
    <n v="2013"/>
    <s v="Flat Pack - House"/>
    <s v="Off Site"/>
    <s v="FK Gardner &amp; Sons Pty Ltd"/>
    <s v="Private Contractor"/>
    <n v="1"/>
    <n v="736672.06"/>
    <n v="736672.06"/>
    <n v="609659.63586206897"/>
    <d v="2014-07-01T00:00:00"/>
    <x v="1"/>
    <n v="1"/>
    <n v="1"/>
    <n v="1"/>
  </r>
  <r>
    <s v="Northern Peninsula Area Regional Council"/>
    <n v="2669"/>
    <s v="LEICHHARDT"/>
    <s v="1x3B DH"/>
    <s v="Detached House"/>
    <x v="0"/>
    <m/>
    <n v="2013"/>
    <s v="Factory Built - House"/>
    <s v="Off Site"/>
    <s v="FK Gardner &amp; Sons Pty Ltd"/>
    <s v="Private Contractor"/>
    <n v="1"/>
    <n v="782089"/>
    <n v="782089"/>
    <n v="647246.06896551722"/>
    <d v="2008-07-01T00:00:00"/>
    <x v="2"/>
    <n v="1"/>
    <n v="1"/>
    <n v="1"/>
  </r>
  <r>
    <s v="Northern Peninsula Area Regional Council"/>
    <n v="2669"/>
    <s v="LEICHHARDT"/>
    <s v="1x4B DH (HS)"/>
    <s v="Detached House"/>
    <x v="0"/>
    <m/>
    <n v="2013"/>
    <s v="Factory Built - House"/>
    <s v="Off Site"/>
    <s v="FK Gardner &amp; Sons Pty Ltd"/>
    <s v="Private Contractor"/>
    <n v="1"/>
    <n v="1082895"/>
    <n v="1082895"/>
    <n v="896188.96551724139"/>
    <m/>
    <x v="3"/>
    <n v="2"/>
    <n v="1"/>
    <n v="1"/>
  </r>
  <r>
    <s v="Northern Peninsula Area Regional Council"/>
    <n v="2669"/>
    <s v="LEICHHARDT"/>
    <s v="1x3B DH (HS)"/>
    <s v="Detached House"/>
    <x v="0"/>
    <m/>
    <n v="2013"/>
    <s v="Factory Built - House"/>
    <s v="Off Site"/>
    <s v="FK Gardner &amp; Sons Pty Ltd"/>
    <s v="Private Contractor"/>
    <n v="1"/>
    <n v="980774"/>
    <n v="980774"/>
    <n v="811675.03448275861"/>
    <d v="2023-07-01T00:00:00"/>
    <x v="2"/>
    <n v="1"/>
    <n v="1"/>
    <n v="1"/>
  </r>
  <r>
    <s v="Northern Peninsula Area Regional Council"/>
    <n v="2669"/>
    <s v="LEICHHARDT"/>
    <s v="1x3B DH"/>
    <s v="Detached House"/>
    <x v="0"/>
    <m/>
    <n v="2013"/>
    <s v="Factory Built - House"/>
    <s v="Off Site"/>
    <s v="FK Gardner &amp; Sons Pty Ltd"/>
    <s v="Private Contractor"/>
    <n v="1"/>
    <n v="588319"/>
    <n v="588319"/>
    <n v="486884.68965517241"/>
    <d v="2023-07-01T00:00:00"/>
    <x v="2"/>
    <n v="1"/>
    <n v="1"/>
    <n v="1"/>
  </r>
  <r>
    <s v="Northern Peninsula Area Regional Council"/>
    <n v="2669"/>
    <s v="LEICHHARDT"/>
    <s v="1x3B DH"/>
    <s v="Detached House"/>
    <x v="0"/>
    <m/>
    <n v="2013"/>
    <s v="Factory Built - House"/>
    <s v="Off Site"/>
    <s v="FK Gardner &amp; Sons Pty Ltd"/>
    <s v="Private Contractor"/>
    <n v="1"/>
    <n v="589144"/>
    <n v="589144"/>
    <n v="487567.44827586209"/>
    <d v="2023-07-01T00:00:00"/>
    <x v="2"/>
    <n v="1"/>
    <n v="1"/>
    <n v="1"/>
  </r>
  <r>
    <s v="Napranum Aboriginal Shire Council"/>
    <n v="2465"/>
    <s v="LEICHHARDT"/>
    <s v="1x3B DH"/>
    <s v="Detached House"/>
    <x v="0"/>
    <m/>
    <n v="2013"/>
    <s v="Factory Built - House"/>
    <s v="Off Site"/>
    <s v="FK Gardner &amp; Sons Pty Ltd"/>
    <s v="Private Contractor"/>
    <n v="1"/>
    <n v="515369"/>
    <n v="515369"/>
    <n v="426512.27586206899"/>
    <d v="2023-07-01T00:00:00"/>
    <x v="2"/>
    <n v="1"/>
    <n v="1"/>
    <n v="1"/>
  </r>
  <r>
    <s v="Pormpuraaw Aboriginal Shire Council"/>
    <n v="2335"/>
    <s v="LEICHHARDT"/>
    <s v="1x2B DH"/>
    <s v="Detached House"/>
    <x v="0"/>
    <m/>
    <n v="2013"/>
    <s v="Factory Built - House"/>
    <s v="Off Site"/>
    <s v="FK Gardner &amp; Sons Pty Ltd"/>
    <s v="Private Contractor"/>
    <n v="1"/>
    <n v="435341"/>
    <n v="435341"/>
    <n v="360282.20689655171"/>
    <d v="2023-07-01T00:00:00"/>
    <x v="1"/>
    <n v="1"/>
    <n v="1"/>
    <n v="1"/>
  </r>
  <r>
    <s v="Northern Peninsula Area Regional Council"/>
    <n v="2669"/>
    <s v="LEICHHARDT"/>
    <s v="1x3B DH"/>
    <s v="Detached House"/>
    <x v="0"/>
    <m/>
    <n v="2013"/>
    <s v="Factory Built - House"/>
    <s v="Off Site"/>
    <s v="FK Gardner &amp; Sons Pty Ltd"/>
    <s v="Private Contractor"/>
    <n v="1"/>
    <n v="809050"/>
    <n v="809050"/>
    <n v="669558.62068965519"/>
    <d v="2014-07-01T00:00:00"/>
    <x v="2"/>
    <n v="1"/>
    <n v="1"/>
    <n v="1"/>
  </r>
  <r>
    <s v="Northern Peninsula Area Regional Council"/>
    <n v="2669"/>
    <s v="LEICHHARDT"/>
    <s v="1x3B DH"/>
    <s v="Detached House"/>
    <x v="0"/>
    <m/>
    <n v="2013"/>
    <s v="Factory Built - House"/>
    <s v="Off Site"/>
    <s v="FK Gardner &amp; Sons Pty Ltd"/>
    <s v="Private Contractor"/>
    <n v="1"/>
    <n v="594926"/>
    <n v="594926"/>
    <n v="492352.55172413791"/>
    <d v="2013-07-01T00:00:00"/>
    <x v="2"/>
    <n v="1"/>
    <n v="1"/>
    <n v="1"/>
  </r>
  <r>
    <s v="Northern Peninsula Area Regional Council"/>
    <n v="2669"/>
    <s v="LEICHHARDT"/>
    <s v="1x2B DH"/>
    <s v="Detached House"/>
    <x v="0"/>
    <m/>
    <n v="2013"/>
    <s v="Factory Built - House"/>
    <s v="Off Site"/>
    <s v="FK Gardner &amp; Sons Pty Ltd"/>
    <s v="Private Contractor"/>
    <n v="1"/>
    <n v="501646"/>
    <n v="501646"/>
    <n v="415155.31034482759"/>
    <d v="2013-07-01T00:00:00"/>
    <x v="1"/>
    <n v="1"/>
    <n v="1"/>
    <n v="1"/>
  </r>
  <r>
    <s v="Napranum Aboriginal Shire Council"/>
    <n v="2465"/>
    <s v="LEICHHARDT"/>
    <s v="1x2B DH"/>
    <s v="Detached House"/>
    <x v="0"/>
    <m/>
    <n v="2013"/>
    <s v="Factory Built - House"/>
    <s v="Off Site"/>
    <s v="FK Gardner &amp; Sons Pty Ltd"/>
    <s v="Private Contractor"/>
    <n v="1"/>
    <n v="414038"/>
    <n v="414038"/>
    <n v="342652.13793103449"/>
    <d v="2014-07-01T00:00:00"/>
    <x v="1"/>
    <n v="1"/>
    <n v="1"/>
    <n v="1"/>
  </r>
  <r>
    <s v="Napranum Aboriginal Shire Council"/>
    <n v="2465"/>
    <s v="LEICHHARDT"/>
    <s v="1x2B DH"/>
    <s v="Detached House"/>
    <x v="0"/>
    <m/>
    <n v="2013"/>
    <s v="Factory Built - House"/>
    <s v="Off Site"/>
    <s v="FK Gardner &amp; Sons Pty Ltd"/>
    <s v="Private Contractor"/>
    <n v="1"/>
    <n v="419066"/>
    <n v="419066"/>
    <n v="346813.24137931032"/>
    <d v="2013-07-01T00:00:00"/>
    <x v="1"/>
    <n v="1"/>
    <n v="1"/>
    <n v="1"/>
  </r>
  <r>
    <s v="Pormpuraaw Aboriginal Shire Council"/>
    <n v="2335"/>
    <s v="LEICHHARDT"/>
    <s v="1x5B DH"/>
    <s v="Detached House"/>
    <x v="0"/>
    <m/>
    <n v="2013"/>
    <s v="Factory Built - House"/>
    <s v="Off Site"/>
    <s v="FK Gardner &amp; Sons Pty Ltd"/>
    <s v="Private Contractor"/>
    <n v="1"/>
    <n v="715355.9"/>
    <n v="715355.9"/>
    <n v="592018.67586206901"/>
    <d v="2013-07-01T00:00:00"/>
    <x v="0"/>
    <n v="2"/>
    <n v="1"/>
    <n v="1"/>
  </r>
  <r>
    <s v="Pormpuraaw Aboriginal Shire Council"/>
    <n v="2335"/>
    <s v="LEICHHARDT"/>
    <s v="1x2B DH"/>
    <s v="Detached House"/>
    <x v="0"/>
    <m/>
    <n v="2013"/>
    <s v="Factory Built - House"/>
    <s v="Off Site"/>
    <s v="FK Gardner &amp; Sons Pty Ltd"/>
    <s v="Private Contractor"/>
    <n v="1"/>
    <n v="435163"/>
    <n v="435163"/>
    <n v="360134.89655172412"/>
    <d v="2015-07-01T00:00:00"/>
    <x v="1"/>
    <n v="1"/>
    <n v="1"/>
    <n v="1"/>
  </r>
  <r>
    <s v="Pormpuraaw Aboriginal Shire Council"/>
    <n v="2335"/>
    <s v="LEICHHARDT"/>
    <s v="1x2B DH"/>
    <s v="Detached House"/>
    <x v="0"/>
    <m/>
    <n v="2013"/>
    <s v="Factory Built - House"/>
    <s v="Off Site"/>
    <s v="FK Gardner &amp; Sons Pty Ltd"/>
    <s v="Private Contractor"/>
    <n v="1"/>
    <n v="435609"/>
    <n v="435609"/>
    <n v="360504"/>
    <d v="2014-07-01T00:00:00"/>
    <x v="1"/>
    <n v="1"/>
    <n v="1"/>
    <n v="1"/>
  </r>
  <r>
    <s v="Pormpuraaw Aboriginal Shire Council"/>
    <n v="2335"/>
    <s v="LEICHHARDT"/>
    <s v="1x2B DH"/>
    <s v="Detached House"/>
    <x v="0"/>
    <m/>
    <n v="2013"/>
    <s v="Factory Built - House"/>
    <s v="Off Site"/>
    <s v="FK Gardner &amp; Sons Pty Ltd"/>
    <s v="Private Contractor"/>
    <n v="1"/>
    <n v="435382"/>
    <n v="435382"/>
    <n v="360316.13793103449"/>
    <d v="2013-07-01T00:00:00"/>
    <x v="1"/>
    <n v="1"/>
    <n v="1"/>
    <n v="1"/>
  </r>
  <r>
    <s v="Pormpuraaw Aboriginal Shire Council"/>
    <n v="2335"/>
    <s v="LEICHHARDT"/>
    <s v="1x2B DH"/>
    <s v="Detached House"/>
    <x v="0"/>
    <m/>
    <n v="2013"/>
    <s v="Factory Built - House"/>
    <s v="Off Site"/>
    <s v="FK Gardner &amp; Sons Pty Ltd"/>
    <s v="Private Contractor"/>
    <n v="1"/>
    <n v="437470"/>
    <n v="437470"/>
    <n v="362044.13793103449"/>
    <d v="2013-07-01T00:00:00"/>
    <x v="1"/>
    <n v="1"/>
    <n v="1"/>
    <n v="1"/>
  </r>
  <r>
    <s v="Napranum Aboriginal Shire Council"/>
    <n v="2465"/>
    <s v="LEICHHARDT"/>
    <s v="1x3B DH"/>
    <s v="Detached House"/>
    <x v="0"/>
    <m/>
    <n v="2013"/>
    <s v="Flat Pack - House"/>
    <s v="Off Site"/>
    <s v="Napranum Aboriginal Shire Council"/>
    <s v="Council"/>
    <n v="1"/>
    <n v="362161.54"/>
    <n v="362161.54"/>
    <n v="299719.89517241379"/>
    <d v="2017-07-01T00:00:00"/>
    <x v="2"/>
    <n v="1"/>
    <n v="1"/>
    <n v="1"/>
  </r>
  <r>
    <s v="Napranum Aboriginal Shire Council"/>
    <n v="2465"/>
    <s v="LEICHHARDT"/>
    <s v="1x3B DH"/>
    <s v="Detached House"/>
    <x v="0"/>
    <m/>
    <n v="2013"/>
    <s v="Flat Pack - House"/>
    <s v="Off Site"/>
    <s v="Napranum Aboriginal Shire Council"/>
    <s v="Council"/>
    <n v="1"/>
    <n v="362156.57"/>
    <n v="362156.57"/>
    <n v="299715.78206896549"/>
    <d v="2013-07-01T00:00:00"/>
    <x v="2"/>
    <n v="1"/>
    <n v="1"/>
    <n v="1"/>
  </r>
  <r>
    <s v="Napranum Aboriginal Shire Council"/>
    <n v="2465"/>
    <s v="LEICHHARDT"/>
    <s v="1x3B DH"/>
    <s v="Detached House"/>
    <x v="0"/>
    <m/>
    <n v="2013"/>
    <s v="Flat Pack - House"/>
    <s v="Off Site"/>
    <s v="Napranum Aboriginal Shire Council"/>
    <s v="Council"/>
    <n v="1"/>
    <n v="362922.95"/>
    <n v="362922.95"/>
    <n v="300350.02758620691"/>
    <d v="2013-07-01T00:00:00"/>
    <x v="2"/>
    <n v="1"/>
    <n v="1"/>
    <n v="1"/>
  </r>
  <r>
    <s v="Napranum Aboriginal Shire Council"/>
    <n v="2465"/>
    <s v="LEICHHARDT"/>
    <s v="1x4B DH"/>
    <s v="Detached House"/>
    <x v="0"/>
    <m/>
    <n v="2013"/>
    <s v="Flat Pack - House"/>
    <s v="Off Site"/>
    <s v="Napranum Aboriginal Shire Council"/>
    <s v="Council"/>
    <n v="1"/>
    <n v="409335.21"/>
    <n v="409335.21"/>
    <n v="338760.17379310349"/>
    <d v="2013-07-01T00:00:00"/>
    <x v="3"/>
    <n v="2"/>
    <n v="1"/>
    <n v="1"/>
  </r>
  <r>
    <s v="Napranum Aboriginal Shire Council"/>
    <n v="2465"/>
    <s v="LEICHHARDT"/>
    <s v="1x5B DH"/>
    <s v="Detached House"/>
    <x v="0"/>
    <m/>
    <n v="2013"/>
    <s v="Flat Pack - House"/>
    <s v="Off Site"/>
    <s v="Napranum Aboriginal Shire Council"/>
    <s v="Council"/>
    <n v="1"/>
    <n v="477409.55"/>
    <n v="477409.55"/>
    <n v="395097.55862068961"/>
    <d v="2015-07-01T00:00:00"/>
    <x v="0"/>
    <n v="2"/>
    <n v="1"/>
    <n v="1"/>
  </r>
  <r>
    <s v="Northern Peninsula Area Regional Council"/>
    <n v="2669"/>
    <s v="LEICHHARDT"/>
    <s v="1x2B DH"/>
    <s v="Detached House"/>
    <x v="0"/>
    <m/>
    <n v="2013"/>
    <s v="Factory Built - House"/>
    <s v="Off Site"/>
    <s v="FK Gardner &amp; Sons Pty Ltd"/>
    <s v="Private Contractor"/>
    <n v="1"/>
    <n v="567602"/>
    <n v="567602"/>
    <n v="469739.58620689652"/>
    <d v="2021-07-01T00:00:00"/>
    <x v="1"/>
    <n v="1"/>
    <n v="1"/>
    <n v="1"/>
  </r>
  <r>
    <s v="Woorabinda Aboriginal Shire Council"/>
    <n v="700"/>
    <s v="FLYNN"/>
    <s v="1x3B DH"/>
    <s v="Detached House"/>
    <x v="0"/>
    <m/>
    <n v="2013"/>
    <s v="Flat Pack - House"/>
    <s v="Off Site"/>
    <s v="TF Woollam &amp; Son Pty Ltd"/>
    <s v="Private Contractor"/>
    <n v="1"/>
    <n v="484736.03"/>
    <n v="484736.03"/>
    <n v="401160.85241379309"/>
    <d v="2013-07-01T00:00:00"/>
    <x v="2"/>
    <n v="1"/>
    <n v="1"/>
    <n v="1"/>
  </r>
  <r>
    <s v="Pormpuraaw Aboriginal Shire Council"/>
    <n v="2335"/>
    <s v="LEICHHARDT"/>
    <s v="1x2B DH"/>
    <s v="Detached House"/>
    <x v="0"/>
    <m/>
    <n v="2013"/>
    <s v="Factory Built - House"/>
    <s v="Off Site"/>
    <s v="FK Gardner &amp; Sons Pty Ltd"/>
    <s v="Private Contractor"/>
    <n v="1"/>
    <n v="440518"/>
    <n v="440518"/>
    <n v="364566.62068965519"/>
    <d v="2013-07-01T00:00:00"/>
    <x v="1"/>
    <n v="1"/>
    <n v="1"/>
    <n v="1"/>
  </r>
  <r>
    <s v="Pormpuraaw Aboriginal Shire Council"/>
    <n v="2335"/>
    <s v="LEICHHARDT"/>
    <s v="1x2B DH"/>
    <s v="Detached House"/>
    <x v="0"/>
    <m/>
    <n v="2013"/>
    <s v="Factory Built - House"/>
    <s v="Off Site"/>
    <s v="FK Gardner &amp; Sons Pty Ltd"/>
    <s v="Private Contractor"/>
    <n v="1"/>
    <n v="438057"/>
    <n v="438057"/>
    <n v="362529.93103448278"/>
    <d v="2015-07-01T00:00:00"/>
    <x v="1"/>
    <n v="1"/>
    <n v="1"/>
    <n v="1"/>
  </r>
  <r>
    <s v="Pormpuraaw Aboriginal Shire Council"/>
    <n v="2335"/>
    <s v="LEICHHARDT"/>
    <s v="1x2B DH"/>
    <s v="Detached House"/>
    <x v="0"/>
    <m/>
    <n v="2013"/>
    <s v="Factory Built - House"/>
    <s v="Off Site"/>
    <s v="FK Gardner &amp; Sons Pty Ltd"/>
    <s v="Private Contractor"/>
    <n v="1"/>
    <n v="435724"/>
    <n v="435724"/>
    <n v="360599.1724137931"/>
    <d v="2021-07-01T00:00:00"/>
    <x v="1"/>
    <n v="1"/>
    <n v="1"/>
    <n v="1"/>
  </r>
  <r>
    <s v="Pormpuraaw Aboriginal Shire Council"/>
    <n v="2335"/>
    <s v="LEICHHARDT"/>
    <s v="1x2B DH"/>
    <s v="Detached House"/>
    <x v="0"/>
    <m/>
    <n v="2013"/>
    <s v="Factory Built - House"/>
    <s v="Off Site"/>
    <s v="FK Gardner &amp; Sons Pty Ltd"/>
    <s v="Private Contractor"/>
    <n v="1"/>
    <n v="435229"/>
    <n v="435229"/>
    <n v="360189.5172413793"/>
    <d v="2021-07-01T00:00:00"/>
    <x v="1"/>
    <n v="1"/>
    <n v="1"/>
    <n v="1"/>
  </r>
  <r>
    <s v="Pormpuraaw Aboriginal Shire Council"/>
    <n v="2335"/>
    <s v="LEICHHARDT"/>
    <s v="1x2B DH"/>
    <s v="Detached House"/>
    <x v="0"/>
    <m/>
    <n v="2013"/>
    <s v="Factory Built - House"/>
    <s v="Off Site"/>
    <s v="FK Gardner &amp; Sons Pty Ltd"/>
    <s v="Private Contractor"/>
    <n v="1"/>
    <n v="440934"/>
    <n v="440934"/>
    <n v="364910.89655172412"/>
    <d v="2015-07-01T00:00:00"/>
    <x v="1"/>
    <n v="1"/>
    <n v="1"/>
    <n v="1"/>
  </r>
  <r>
    <s v="Pormpuraaw Aboriginal Shire Council"/>
    <n v="2335"/>
    <s v="LEICHHARDT"/>
    <s v="1x2B DH"/>
    <s v="Detached House"/>
    <x v="0"/>
    <m/>
    <n v="2013"/>
    <s v="Factory Built - House"/>
    <s v="Off Site"/>
    <s v="FK Gardner &amp; Sons Pty Ltd"/>
    <s v="Private Contractor"/>
    <n v="1"/>
    <n v="440900"/>
    <n v="440900"/>
    <n v="364882.75862068962"/>
    <d v="2017-07-01T00:00:00"/>
    <x v="1"/>
    <n v="1"/>
    <n v="1"/>
    <n v="1"/>
  </r>
  <r>
    <s v="Pormpuraaw Aboriginal Shire Council"/>
    <n v="2335"/>
    <s v="LEICHHARDT"/>
    <s v="1x2B DH"/>
    <s v="Detached House"/>
    <x v="0"/>
    <m/>
    <n v="2013"/>
    <s v="Factory Built - House"/>
    <s v="Off Site"/>
    <s v="FK Gardner &amp; Sons Pty Ltd"/>
    <s v="Private Contractor"/>
    <n v="1"/>
    <n v="437504"/>
    <n v="437504"/>
    <n v="362072.27586206899"/>
    <d v="2017-07-01T00:00:00"/>
    <x v="1"/>
    <n v="1"/>
    <n v="1"/>
    <n v="1"/>
  </r>
  <r>
    <s v="Northern Peninsula Area Regional Council"/>
    <n v="2669"/>
    <s v="LEICHHARDT"/>
    <s v="1x2B DH"/>
    <s v="Detached House"/>
    <x v="0"/>
    <m/>
    <n v="2013"/>
    <s v="Factory Built - House"/>
    <s v="Off Site"/>
    <s v="FK Gardner &amp; Sons Pty Ltd"/>
    <s v="Private Contractor"/>
    <n v="1"/>
    <n v="519852"/>
    <n v="519852"/>
    <n v="430222.3448275862"/>
    <d v="2015-07-01T00:00:00"/>
    <x v="1"/>
    <n v="1"/>
    <n v="1"/>
    <n v="1"/>
  </r>
  <r>
    <s v="Northern Peninsula Area Regional Council"/>
    <n v="2669"/>
    <s v="LEICHHARDT"/>
    <s v="1x2B DH"/>
    <s v="Detached House"/>
    <x v="0"/>
    <m/>
    <n v="2013"/>
    <s v="Factory Built - House"/>
    <s v="Off Site"/>
    <s v="FK Gardner &amp; Sons Pty Ltd"/>
    <s v="Private Contractor"/>
    <n v="1"/>
    <n v="490336"/>
    <n v="490336"/>
    <n v="405795.31034482759"/>
    <d v="2015-07-01T00:00:00"/>
    <x v="1"/>
    <n v="1"/>
    <n v="1"/>
    <n v="1"/>
  </r>
  <r>
    <s v="Palm Island Aboriginal Shire Council"/>
    <n v="1531"/>
    <s v="ISLAND"/>
    <s v="Demox1"/>
    <s v="Demollition"/>
    <x v="3"/>
    <m/>
    <n v="2013"/>
    <s v="Demolition"/>
    <s v="Demolish"/>
    <s v="Building and Asset Services (BAS)"/>
    <s v="Private Contractor"/>
    <n v="1"/>
    <n v="84366"/>
    <n v="84366"/>
    <n v="101942.25"/>
    <d v="2017-07-01T00:00:00"/>
    <x v="4"/>
    <m/>
    <m/>
    <m/>
  </r>
  <r>
    <s v="Northern Peninsula Area Regional Council"/>
    <n v="2669"/>
    <s v="LEICHHARDT"/>
    <s v="1x2B DH"/>
    <s v="Detached House"/>
    <x v="0"/>
    <m/>
    <n v="2013"/>
    <s v="Factory Built - House"/>
    <s v="Off Site"/>
    <s v="FK Gardner &amp; Sons Pty Ltd"/>
    <s v="Private Contractor"/>
    <n v="1"/>
    <n v="467828"/>
    <n v="467828"/>
    <n v="387168"/>
    <d v="2013-07-01T00:00:00"/>
    <x v="1"/>
    <n v="1"/>
    <n v="1"/>
    <n v="1"/>
  </r>
  <r>
    <s v="Aurukun Shire Council"/>
    <s v="1973 "/>
    <s v="LEICHHARDT"/>
    <s v="1x2B DH"/>
    <s v="Detached House"/>
    <x v="0"/>
    <m/>
    <n v="2013"/>
    <s v="Factory Built - House"/>
    <s v="Off Site"/>
    <s v="Margach Builders Pty Ltd T/A Gateway Constructions"/>
    <s v="Private Contractor"/>
    <n v="1"/>
    <n v="452394.11"/>
    <n v="452394.11"/>
    <n v="374395.12551724137"/>
    <d v="2017-07-01T00:00:00"/>
    <x v="1"/>
    <n v="1"/>
    <n v="1"/>
    <n v="1"/>
  </r>
  <r>
    <s v="Northern Peninsula Area Regional Council"/>
    <n v="2669"/>
    <s v="LEICHHARDT"/>
    <s v="1x3B DH"/>
    <s v="Detached House"/>
    <x v="0"/>
    <m/>
    <n v="2013"/>
    <s v="Factory Built - House"/>
    <s v="Off Site"/>
    <s v="FK Gardner &amp; Sons Pty Ltd"/>
    <s v="Private Contractor"/>
    <n v="1"/>
    <n v="611502"/>
    <n v="611502"/>
    <n v="506070.62068965519"/>
    <d v="2017-07-01T00:00:00"/>
    <x v="2"/>
    <n v="1"/>
    <n v="1"/>
    <n v="1"/>
  </r>
  <r>
    <s v="Northern Peninsula Area Regional Council"/>
    <n v="2669"/>
    <s v="LEICHHARDT"/>
    <s v="1x2B DH"/>
    <s v="Detached House"/>
    <x v="0"/>
    <m/>
    <n v="2013"/>
    <s v="Factory Built - House"/>
    <s v="Off Site"/>
    <s v="FK Gardner &amp; Sons Pty Ltd"/>
    <s v="Private Contractor"/>
    <n v="1"/>
    <n v="483543"/>
    <n v="483543"/>
    <n v="400173.5172413793"/>
    <d v="2016-07-01T00:00:00"/>
    <x v="1"/>
    <n v="1"/>
    <n v="1"/>
    <n v="1"/>
  </r>
  <r>
    <s v="Napranum Aboriginal Shire Council"/>
    <n v="2465"/>
    <s v="LEICHHARDT"/>
    <s v="Demox1"/>
    <s v="Demollition"/>
    <x v="3"/>
    <m/>
    <n v="2013"/>
    <s v="Demolition"/>
    <s v="Demolish"/>
    <s v="Building and Asset Services (BAS)"/>
    <s v="Private Contractor"/>
    <n v="1"/>
    <n v="115005.39"/>
    <n v="115005.39"/>
    <n v="138964.84625"/>
    <d v="2012-07-01T00:00:00"/>
    <x v="4"/>
    <m/>
    <m/>
    <m/>
  </r>
  <r>
    <s v="Doomadgee Aboriginal Shire Council"/>
    <n v="1816"/>
    <s v="KENNEDY"/>
    <s v="1x3B DH"/>
    <s v="Detached House"/>
    <x v="0"/>
    <m/>
    <n v="2012"/>
    <s v="On Site - Detached House"/>
    <s v="On Site"/>
    <s v="Remote Building Solutions (Qld) Pty Ltd"/>
    <s v="Private Contractor"/>
    <n v="1"/>
    <n v="429981.85"/>
    <n v="429981.85"/>
    <n v="266885.28620689653"/>
    <d v="2012-07-01T00:00:00"/>
    <x v="2"/>
    <n v="1"/>
    <n v="1"/>
    <n v="1"/>
  </r>
  <r>
    <s v="Hope Vale Aboriginal Shire Council"/>
    <n v="2042"/>
    <s v="LEICHHARDT"/>
    <s v="1x2B DH"/>
    <s v="Detached House"/>
    <x v="0"/>
    <m/>
    <n v="2012"/>
    <s v="On Site Construction"/>
    <s v="On Site"/>
    <s v="Hope Vale Aboriginal Shire Council"/>
    <s v="Council"/>
    <n v="1"/>
    <n v="307167.65999999997"/>
    <n v="307167.65999999997"/>
    <n v="190655.78896551722"/>
    <d v="2012-07-01T00:00:00"/>
    <x v="1"/>
    <n v="1"/>
    <n v="1"/>
    <n v="1"/>
  </r>
  <r>
    <s v="Hope Vale Aboriginal Shire Council"/>
    <n v="2042"/>
    <s v="LEICHHARDT"/>
    <s v="1x2B DH"/>
    <s v="Detached House"/>
    <x v="0"/>
    <m/>
    <n v="2012"/>
    <s v="On Site Construction"/>
    <s v="On Site"/>
    <s v="Hope Vale Aboriginal Shire Council"/>
    <s v="Council"/>
    <n v="1"/>
    <n v="307167.65999999997"/>
    <n v="307167.65999999997"/>
    <n v="190655.78896551722"/>
    <d v="2012-07-01T00:00:00"/>
    <x v="1"/>
    <n v="1"/>
    <n v="1"/>
    <n v="1"/>
  </r>
  <r>
    <s v="Hope Vale Aboriginal Shire Council"/>
    <n v="2042"/>
    <s v="LEICHHARDT"/>
    <s v="1x2B DH"/>
    <s v="Detached House"/>
    <x v="0"/>
    <m/>
    <n v="2012"/>
    <s v="On Site Construction"/>
    <s v="On Site"/>
    <s v="Hope Vale Aboriginal Shire Council"/>
    <s v="Council"/>
    <n v="1"/>
    <n v="307105.90999999997"/>
    <n v="307105.90999999997"/>
    <n v="190617.46137931035"/>
    <d v="2012-07-01T00:00:00"/>
    <x v="1"/>
    <n v="1"/>
    <n v="1"/>
    <n v="1"/>
  </r>
  <r>
    <s v="Yarrabah Aboriginal Shire Council"/>
    <n v="1710"/>
    <s v="KENNEDY"/>
    <s v="1x4B DH"/>
    <s v="Detached House"/>
    <x v="0"/>
    <m/>
    <n v="2018"/>
    <s v="On Site Construction"/>
    <s v="On Site"/>
    <s v="Yarrabah Aboriginal Shire Council"/>
    <s v="Council"/>
    <n v="1"/>
    <n v="452932.57400000008"/>
    <n v="452932.57400000008"/>
    <n v="296748.9277931035"/>
    <d v="2018-07-01T00:00:00"/>
    <x v="3"/>
    <n v="1"/>
    <n v="1"/>
    <n v="1"/>
  </r>
  <r>
    <s v="Yarrabah Aboriginal Shire Council"/>
    <n v="1710"/>
    <s v="KENNEDY"/>
    <s v="1x4B DH"/>
    <s v="Detached House"/>
    <x v="0"/>
    <m/>
    <n v="2018"/>
    <s v="On Site Construction"/>
    <s v="On Site"/>
    <s v="Yarrabah Aboriginal Shire Council"/>
    <s v="Council"/>
    <n v="1"/>
    <n v="467743.9740000001"/>
    <n v="467743.9740000001"/>
    <n v="306452.94848275866"/>
    <d v="2016-07-01T00:00:00"/>
    <x v="3"/>
    <n v="1"/>
    <n v="1"/>
    <n v="1"/>
  </r>
  <r>
    <s v="Yarrabah Aboriginal Shire Council"/>
    <n v="1710"/>
    <s v="KENNEDY"/>
    <s v="1x4B DH"/>
    <s v="Detached House"/>
    <x v="0"/>
    <m/>
    <n v="2018"/>
    <s v="On Site Construction"/>
    <s v="On Site"/>
    <s v="Yarrabah Aboriginal Shire Council"/>
    <s v="Council"/>
    <n v="1"/>
    <n v="491279.07400000008"/>
    <n v="491279.07400000008"/>
    <n v="321872.49675862072"/>
    <d v="2021-07-01T00:00:00"/>
    <x v="3"/>
    <n v="1"/>
    <n v="1"/>
    <n v="1"/>
  </r>
  <r>
    <s v="Yarrabah Aboriginal Shire Council"/>
    <n v="1710"/>
    <s v="KENNEDY"/>
    <s v="1x4B DH"/>
    <s v="Detached House"/>
    <x v="0"/>
    <m/>
    <n v="2018"/>
    <s v="On Site Construction"/>
    <s v="On Site"/>
    <s v="Yarrabah Aboriginal Shire Council"/>
    <s v="Council"/>
    <n v="1"/>
    <n v="491279.07400000008"/>
    <n v="491279.07400000008"/>
    <n v="321872.49675862072"/>
    <d v="2011-07-01T00:00:00"/>
    <x v="3"/>
    <n v="1"/>
    <n v="1"/>
    <n v="1"/>
  </r>
  <r>
    <s v="Mornington Shire Council"/>
    <n v="1855"/>
    <s v="ISLAND"/>
    <s v="1x2B Plug In (PI)"/>
    <s v="Extension"/>
    <x v="4"/>
    <m/>
    <n v="2018"/>
    <s v="On Site Construction"/>
    <s v="On Site"/>
    <s v="Mornington Shire Council"/>
    <s v="Council"/>
    <n v="1"/>
    <n v="348752.4"/>
    <n v="348752.4"/>
    <n v="228492.95172413794"/>
    <d v="2021-07-01T00:00:00"/>
    <x v="1"/>
    <n v="1"/>
    <n v="1"/>
    <n v="1"/>
  </r>
  <r>
    <s v="Mornington Shire Council"/>
    <n v="1855"/>
    <s v="ISLAND"/>
    <s v="1x2B Plug In (PI)"/>
    <s v="Extension"/>
    <x v="4"/>
    <m/>
    <n v="2018"/>
    <s v="On Site Construction"/>
    <s v="On Site"/>
    <s v="Mornington Shire Council"/>
    <s v="Council"/>
    <n v="1"/>
    <n v="348752.4"/>
    <n v="348752.4"/>
    <n v="228492.95172413794"/>
    <d v="2021-07-01T00:00:00"/>
    <x v="1"/>
    <n v="1"/>
    <n v="1"/>
    <n v="1"/>
  </r>
  <r>
    <s v="Mornington Shire Council"/>
    <n v="1855"/>
    <s v="ISLAND"/>
    <s v="1x2B Plug In (PI)"/>
    <s v="Extension"/>
    <x v="4"/>
    <m/>
    <n v="2018"/>
    <s v="On Site Construction"/>
    <s v="On Site"/>
    <s v="Mornington Shire Council"/>
    <s v="Council"/>
    <n v="1"/>
    <n v="348752.4"/>
    <n v="348752.4"/>
    <n v="228492.95172413794"/>
    <d v="2018-07-01T00:00:00"/>
    <x v="1"/>
    <n v="1"/>
    <n v="1"/>
    <n v="1"/>
  </r>
  <r>
    <s v="Mornington Shire Council"/>
    <n v="1855"/>
    <s v="ISLAND"/>
    <s v="1x2B Plug In (PI)"/>
    <s v="Extension"/>
    <x v="4"/>
    <m/>
    <n v="2018"/>
    <s v="On Site Construction"/>
    <s v="On Site"/>
    <s v="Mornington Shire Council"/>
    <s v="Council"/>
    <n v="1"/>
    <n v="348752.4"/>
    <n v="348752.4"/>
    <n v="228492.95172413794"/>
    <d v="2018-07-01T00:00:00"/>
    <x v="1"/>
    <n v="2"/>
    <n v="1"/>
    <n v="1"/>
  </r>
  <r>
    <s v="Mornington Shire Council"/>
    <n v="1855"/>
    <s v="ISLAND"/>
    <s v="1x2B Plug In (PI)"/>
    <s v="Extension"/>
    <x v="4"/>
    <m/>
    <n v="2018"/>
    <s v="On Site Construction"/>
    <s v="On Site"/>
    <s v="Mornington Shire Council"/>
    <s v="Council"/>
    <n v="1"/>
    <n v="348752.4"/>
    <n v="348752.4"/>
    <n v="228492.95172413794"/>
    <d v="2018-07-01T00:00:00"/>
    <x v="1"/>
    <n v="1"/>
    <n v="1"/>
    <n v="1"/>
  </r>
  <r>
    <s v="Mornington Shire Council"/>
    <n v="1855"/>
    <s v="ISLAND"/>
    <s v="1x2B Plug In (PI)"/>
    <s v="Extension"/>
    <x v="4"/>
    <m/>
    <n v="2018"/>
    <s v="On Site Construction"/>
    <s v="On Site"/>
    <s v="Mornington Shire Council"/>
    <s v="Council"/>
    <n v="1"/>
    <n v="348752.4"/>
    <n v="348752.4"/>
    <n v="228492.95172413794"/>
    <d v="2018-07-01T00:00:00"/>
    <x v="1"/>
    <n v="2"/>
    <n v="1"/>
    <n v="1"/>
  </r>
  <r>
    <s v="Mornington Shire Council"/>
    <n v="1855"/>
    <s v="ISLAND"/>
    <s v="1x2B Plug In (PI)"/>
    <s v="Extension"/>
    <x v="4"/>
    <m/>
    <n v="2018"/>
    <s v="On Site Construction"/>
    <s v="On Site"/>
    <s v="Mornington Shire Council"/>
    <s v="Council"/>
    <n v="1"/>
    <n v="348752.4"/>
    <n v="348752.4"/>
    <n v="228492.95172413794"/>
    <d v="2016-07-01T00:00:00"/>
    <x v="1"/>
    <n v="1"/>
    <n v="1"/>
    <n v="1"/>
  </r>
  <r>
    <s v="Mornington Shire Council"/>
    <n v="1855"/>
    <s v="ISLAND"/>
    <s v="1x2B Plug In (PI)"/>
    <s v="Extension"/>
    <x v="4"/>
    <m/>
    <n v="2018"/>
    <s v="On Site Construction"/>
    <s v="On Site"/>
    <s v="Mornington Shire Council"/>
    <s v="Council"/>
    <n v="1"/>
    <n v="348752.4"/>
    <n v="348752.4"/>
    <n v="228492.95172413794"/>
    <d v="2018-07-01T00:00:00"/>
    <x v="1"/>
    <n v="2"/>
    <n v="1"/>
    <n v="1"/>
  </r>
  <r>
    <s v="Mornington Shire Council"/>
    <n v="1855"/>
    <s v="ISLAND"/>
    <s v="1x2B Plug In (PI)"/>
    <s v="Extension"/>
    <x v="4"/>
    <m/>
    <n v="2018"/>
    <s v="On Site Construction"/>
    <s v="On Site"/>
    <s v="Mornington Shire Council"/>
    <s v="Council"/>
    <n v="1"/>
    <n v="348752.4"/>
    <n v="348752.4"/>
    <n v="228492.95172413794"/>
    <d v="2016-07-01T00:00:00"/>
    <x v="1"/>
    <n v="2"/>
    <n v="1"/>
    <n v="1"/>
  </r>
  <r>
    <s v="Mornington Shire Council"/>
    <n v="1855"/>
    <s v="ISLAND"/>
    <s v="1x2B Plug In (PI)"/>
    <s v="Extension"/>
    <x v="4"/>
    <m/>
    <n v="2018"/>
    <s v="On Site Construction"/>
    <s v="On Site"/>
    <s v="Mornington Shire Council"/>
    <s v="Council"/>
    <n v="1"/>
    <n v="361651.7"/>
    <n v="361651.7"/>
    <n v="236944.21724137932"/>
    <d v="2018-07-01T00:00:00"/>
    <x v="1"/>
    <n v="1"/>
    <n v="1"/>
    <n v="1"/>
  </r>
  <r>
    <s v="Yarrabah Aboriginal Shire Council"/>
    <n v="1710"/>
    <s v="KENNEDY"/>
    <s v="1x5B DH"/>
    <s v="Detached House"/>
    <x v="0"/>
    <m/>
    <n v="2018"/>
    <s v="On Site Construction"/>
    <s v="On Site"/>
    <s v="Yarrabah Aboriginal Shire Council"/>
    <s v="Council"/>
    <n v="1"/>
    <n v="557117.03200000001"/>
    <n v="557117.03200000001"/>
    <n v="365007.71062068967"/>
    <d v="2018-07-01T00:00:00"/>
    <x v="0"/>
    <n v="1"/>
    <n v="1"/>
    <n v="1"/>
  </r>
  <r>
    <s v="Cherbourg Aboriginal Shire Council"/>
    <n v="362"/>
    <s v="WIDE BAY"/>
    <s v="1x4B DH"/>
    <s v="Detached House"/>
    <x v="0"/>
    <m/>
    <n v="2018"/>
    <s v="On Site Construction"/>
    <s v="On Site"/>
    <s v="Cherbourg Aboriginal Shire Council"/>
    <s v="Council"/>
    <n v="1"/>
    <n v="369100.00200000004"/>
    <n v="369100.00200000004"/>
    <n v="241824.13924137934"/>
    <d v="2018-07-01T00:00:00"/>
    <x v="3"/>
    <n v="1"/>
    <n v="1"/>
    <n v="1"/>
  </r>
  <r>
    <s v="Cherbourg Aboriginal Shire Council"/>
    <n v="362"/>
    <s v="WIDE BAY"/>
    <s v="1x3B DH"/>
    <s v="Detached House"/>
    <x v="0"/>
    <m/>
    <n v="2018"/>
    <s v="On Site Construction"/>
    <s v="On Site"/>
    <s v="Cherbourg Aboriginal Shire Council"/>
    <s v="Council"/>
    <n v="1"/>
    <n v="332920.00400000002"/>
    <n v="332920.00400000002"/>
    <n v="218120.00262068966"/>
    <d v="2016-07-01T00:00:00"/>
    <x v="2"/>
    <n v="1"/>
    <n v="1"/>
    <n v="1"/>
  </r>
  <r>
    <s v="Cherbourg Aboriginal Shire Council"/>
    <n v="362"/>
    <s v="WIDE BAY"/>
    <s v="1x3B DH"/>
    <s v="Detached House"/>
    <x v="0"/>
    <m/>
    <n v="2018"/>
    <s v="On Site Construction"/>
    <s v="On Site"/>
    <s v="Cherbourg Aboriginal Shire Council"/>
    <s v="Council"/>
    <n v="1"/>
    <n v="360501.00200000004"/>
    <n v="360501.00200000004"/>
    <n v="236190.31165517244"/>
    <d v="2016-07-01T00:00:00"/>
    <x v="2"/>
    <n v="1"/>
    <n v="1"/>
    <n v="1"/>
  </r>
  <r>
    <s v="Cherbourg Aboriginal Shire Council"/>
    <n v="362"/>
    <s v="WIDE BAY"/>
    <s v="1x3B DH"/>
    <s v="Detached House"/>
    <x v="0"/>
    <m/>
    <n v="2018"/>
    <s v="On Site Construction"/>
    <s v="On Site"/>
    <s v="Cherbourg Aboriginal Shire Council"/>
    <s v="Council"/>
    <n v="1"/>
    <n v="329966.99500000005"/>
    <n v="329966.99500000005"/>
    <n v="216185.27258620693"/>
    <d v="2016-07-01T00:00:00"/>
    <x v="2"/>
    <n v="1"/>
    <n v="1"/>
    <n v="1"/>
  </r>
  <r>
    <s v="Cherbourg Aboriginal Shire Council"/>
    <n v="362"/>
    <s v="WIDE BAY"/>
    <s v="1x3B DH"/>
    <s v="Detached House"/>
    <x v="0"/>
    <m/>
    <n v="2018"/>
    <s v="On Site Construction"/>
    <s v="On Site"/>
    <s v="Cherbourg Aboriginal Shire Council"/>
    <s v="Council"/>
    <n v="1"/>
    <n v="360899.00200000004"/>
    <n v="360899.00200000004"/>
    <n v="236451.07027586209"/>
    <d v="2016-07-01T00:00:00"/>
    <x v="2"/>
    <n v="2"/>
    <n v="1"/>
    <n v="1"/>
  </r>
  <r>
    <s v="Cherbourg Aboriginal Shire Council"/>
    <n v="362"/>
    <s v="WIDE BAY"/>
    <s v="1x3B DH"/>
    <s v="Detached House"/>
    <x v="0"/>
    <m/>
    <n v="2018"/>
    <s v="On Site Construction"/>
    <s v="On Site"/>
    <s v="Cherbourg Aboriginal Shire Council"/>
    <s v="Council"/>
    <n v="1"/>
    <n v="311487.00000000006"/>
    <n v="311487.00000000006"/>
    <n v="204077.68965517243"/>
    <d v="2016-07-01T00:00:00"/>
    <x v="2"/>
    <n v="1"/>
    <n v="1"/>
    <n v="1"/>
  </r>
  <r>
    <s v="Mornington Shire Council"/>
    <n v="1855"/>
    <s v="ISLAND"/>
    <s v="1x2B SU"/>
    <s v="Unit"/>
    <x v="5"/>
    <m/>
    <n v="2017"/>
    <s v="On Site Construction"/>
    <s v="On Site"/>
    <s v="Mornington Shire Council"/>
    <s v="Council"/>
    <n v="1"/>
    <n v="533897.03"/>
    <n v="533897.03"/>
    <n v="349794.60586206894"/>
    <d v="2018-07-01T00:00:00"/>
    <x v="1"/>
    <m/>
    <n v="1"/>
    <n v="1"/>
  </r>
  <r>
    <s v="Mornington Shire Council"/>
    <n v="1855"/>
    <s v="ISLAND"/>
    <s v="1x2B SU"/>
    <s v="Unit"/>
    <x v="5"/>
    <m/>
    <n v="2017"/>
    <s v="On Site Construction"/>
    <s v="On Site"/>
    <s v="Mornington Shire Council"/>
    <s v="Council"/>
    <n v="1"/>
    <n v="534543.09"/>
    <n v="534543.09"/>
    <n v="350217.88655172411"/>
    <d v="2016-07-01T00:00:00"/>
    <x v="1"/>
    <m/>
    <n v="1"/>
    <n v="1"/>
  </r>
  <r>
    <s v="Mornington Shire Council"/>
    <n v="1855"/>
    <s v="ISLAND"/>
    <s v="1x2B SU"/>
    <s v="Unit"/>
    <x v="5"/>
    <m/>
    <n v="2017"/>
    <s v="On Site Construction"/>
    <s v="On Site"/>
    <s v="Mornington Shire Council"/>
    <s v="Council"/>
    <n v="1"/>
    <n v="533784.65"/>
    <n v="533784.65"/>
    <n v="349720.97758620692"/>
    <d v="2017-07-01T00:00:00"/>
    <x v="1"/>
    <m/>
    <n v="1"/>
    <n v="1"/>
  </r>
  <r>
    <s v="Mornington Shire Council"/>
    <n v="1855"/>
    <s v="ISLAND"/>
    <s v="1x2B SU"/>
    <s v="Unit"/>
    <x v="5"/>
    <m/>
    <n v="2017"/>
    <s v="On Site Construction"/>
    <s v="On Site"/>
    <s v="Mornington Shire Council"/>
    <s v="Council"/>
    <n v="1"/>
    <n v="532484.13"/>
    <n v="532484.13"/>
    <n v="348868.91275862069"/>
    <d v="2017-07-01T00:00:00"/>
    <x v="1"/>
    <m/>
    <n v="1"/>
    <n v="1"/>
  </r>
  <r>
    <s v="Torres Strait Island Regional Council"/>
    <n v="2600"/>
    <s v="ISLAND"/>
    <s v="1x5B DH (OT)"/>
    <s v="Detached House"/>
    <x v="0"/>
    <m/>
    <n v="2018"/>
    <s v="On Site Construction"/>
    <s v="On Site"/>
    <s v="Somerset Building Company Pty Ltd"/>
    <s v="Private Contractor"/>
    <n v="1"/>
    <n v="960069"/>
    <n v="960069"/>
    <n v="629010.72413793101"/>
    <d v="2014-07-01T00:00:00"/>
    <x v="0"/>
    <n v="1"/>
    <n v="1"/>
    <n v="1"/>
  </r>
  <r>
    <s v="Torres Strait Island Regional Council"/>
    <n v="2600"/>
    <s v="ISLAND"/>
    <s v="1x4B DH"/>
    <s v="Detached House"/>
    <x v="0"/>
    <m/>
    <n v="2018"/>
    <s v="On Site Construction"/>
    <s v="On Site"/>
    <s v="Somerset Building Company Pty Ltd"/>
    <s v="Private Contractor"/>
    <n v="1"/>
    <n v="722627"/>
    <n v="722627"/>
    <n v="473445.27586206893"/>
    <d v="2023-07-01T00:00:00"/>
    <x v="3"/>
    <n v="2"/>
    <n v="1"/>
    <n v="1"/>
  </r>
  <r>
    <s v="Torres Strait Island Regional Council"/>
    <n v="2600"/>
    <s v="ISLAND"/>
    <s v="1x4B DH (HS)"/>
    <s v="Detached House"/>
    <x v="0"/>
    <s v="High Set"/>
    <n v="2018"/>
    <s v="On Site Construction"/>
    <s v="On Site"/>
    <s v="Somerset Building Company Pty Ltd"/>
    <s v="Private Contractor"/>
    <n v="1"/>
    <n v="754315"/>
    <n v="754315"/>
    <n v="494206.37931034481"/>
    <d v="2022-07-01T00:00:00"/>
    <x v="3"/>
    <n v="2"/>
    <n v="1"/>
    <n v="1"/>
  </r>
  <r>
    <s v="Torres Strait Island Regional Council"/>
    <n v="2600"/>
    <s v="ISLAND"/>
    <s v="1x6B DH"/>
    <s v="Detached House"/>
    <x v="0"/>
    <m/>
    <n v="2018"/>
    <s v="On Site Construction"/>
    <s v="On Site"/>
    <s v="Somerset Building Company Pty Ltd"/>
    <s v="Private Contractor"/>
    <n v="1"/>
    <n v="1048635.0034999999"/>
    <n v="1048635.0034999999"/>
    <n v="687036.72643103439"/>
    <d v="2022-07-01T00:00:00"/>
    <x v="5"/>
    <n v="2"/>
    <n v="1"/>
    <n v="1"/>
  </r>
  <r>
    <s v="Cherbourg Aboriginal Shire Council"/>
    <n v="362"/>
    <s v="WIDE BAY"/>
    <s v="1x3B DH"/>
    <s v="Detached House"/>
    <x v="0"/>
    <m/>
    <n v="2018"/>
    <s v="On Site Construction"/>
    <s v="On Site"/>
    <s v="Cherbourg Aboriginal Shire Council"/>
    <s v="Council"/>
    <n v="1"/>
    <n v="334550.00400000002"/>
    <n v="334550.00400000002"/>
    <n v="219187.93365517241"/>
    <d v="2012-07-01T00:00:00"/>
    <x v="2"/>
    <n v="1"/>
    <n v="1"/>
    <n v="1"/>
  </r>
  <r>
    <s v="Cherbourg Aboriginal Shire Council"/>
    <n v="362"/>
    <s v="WIDE BAY"/>
    <s v="1x5B DH"/>
    <s v="Detached House"/>
    <x v="0"/>
    <m/>
    <n v="2018"/>
    <s v="On Site Construction"/>
    <s v="On Site"/>
    <s v="Cherbourg Aboriginal Shire Council"/>
    <s v="Council"/>
    <n v="1"/>
    <n v="418332.00400000007"/>
    <n v="418332.00400000007"/>
    <n v="274079.58882758627"/>
    <d v="2012-07-01T00:00:00"/>
    <x v="0"/>
    <n v="1"/>
    <n v="1"/>
    <n v="1"/>
  </r>
  <r>
    <s v="Cherbourg Aboriginal Shire Council"/>
    <n v="362"/>
    <s v="WIDE BAY"/>
    <s v="1x4B DH"/>
    <s v="Detached House"/>
    <x v="0"/>
    <m/>
    <n v="2018"/>
    <s v="On Site Construction"/>
    <s v="On Site"/>
    <s v="Cherbourg Aboriginal Shire Council"/>
    <s v="Council"/>
    <n v="1"/>
    <n v="352725.00300000003"/>
    <n v="352725.00300000003"/>
    <n v="231095.69162068967"/>
    <d v="2012-07-01T00:00:00"/>
    <x v="3"/>
    <n v="1"/>
    <n v="1"/>
    <n v="1"/>
  </r>
  <r>
    <s v="Cherbourg Aboriginal Shire Council"/>
    <n v="362"/>
    <s v="WIDE BAY"/>
    <s v="1x3B DH"/>
    <s v="Detached House"/>
    <x v="0"/>
    <m/>
    <n v="2018"/>
    <s v="On Site Construction"/>
    <s v="On Site"/>
    <s v="Cherbourg Aboriginal Shire Council"/>
    <s v="Council"/>
    <n v="1"/>
    <n v="361210.00200000004"/>
    <n v="361210.00200000004"/>
    <n v="236654.82889655174"/>
    <d v="2009-07-01T00:00:00"/>
    <x v="2"/>
    <n v="2"/>
    <n v="1"/>
    <n v="1"/>
  </r>
  <r>
    <s v="Lockhart River Aboriginal Shire Council"/>
    <n v="2437"/>
    <s v="LEICHHARDT"/>
    <s v="1x3B DH"/>
    <s v="Detached House"/>
    <x v="0"/>
    <m/>
    <n v="2017"/>
    <s v="On Site Construction"/>
    <s v="On Site"/>
    <s v="Lockhart River Aboriginal Shire Council"/>
    <s v="Council"/>
    <n v="1"/>
    <n v="508854.72"/>
    <n v="508854.72"/>
    <n v="333387.57517241378"/>
    <d v="2009-07-01T00:00:00"/>
    <x v="2"/>
    <n v="1"/>
    <n v="1"/>
    <n v="1"/>
  </r>
  <r>
    <s v="Yarrabah Aboriginal Shire Council"/>
    <n v="1710"/>
    <s v="KENNEDY"/>
    <s v="1x5B DH"/>
    <s v="Detached House"/>
    <x v="0"/>
    <m/>
    <n v="2018"/>
    <s v="On Site Construction"/>
    <s v="On Site"/>
    <s v="Yarrabah Aboriginal Shire Council"/>
    <s v="Council"/>
    <n v="1"/>
    <n v="524905.73199999996"/>
    <n v="524905.73199999996"/>
    <n v="343903.75544827583"/>
    <d v="2009-07-01T00:00:00"/>
    <x v="0"/>
    <n v="1"/>
    <n v="1"/>
    <n v="1"/>
  </r>
  <r>
    <s v="Torres Strait Island Regional Council"/>
    <n v="2600"/>
    <s v="ISLAND"/>
    <s v="1x4B DH (HS)"/>
    <s v="Detached House"/>
    <x v="0"/>
    <s v="High Set"/>
    <n v="2016"/>
    <s v="On Site Construction"/>
    <s v="On Site"/>
    <s v="Indigenous Construction Solutions Pty Ltd"/>
    <s v="Private Contractor"/>
    <n v="1"/>
    <n v="697183.44000000006"/>
    <n v="697183.44000000006"/>
    <n v="312530.50758620695"/>
    <d v="2011-07-01T00:00:00"/>
    <x v="3"/>
    <n v="2"/>
    <n v="1"/>
    <n v="1"/>
  </r>
  <r>
    <s v="Torres Strait Island Regional Council"/>
    <n v="2600"/>
    <s v="ISLAND"/>
    <s v="1x4B DH (HS)"/>
    <s v="Detached House"/>
    <x v="0"/>
    <s v="High Set"/>
    <n v="2016"/>
    <s v="On Site Construction"/>
    <s v="On Site"/>
    <s v="Indigenous Construction Solutions Pty Ltd"/>
    <s v="Private Contractor"/>
    <n v="1"/>
    <n v="691105.14500000002"/>
    <n v="691105.14500000002"/>
    <n v="309805.75465517241"/>
    <d v="2011-07-01T00:00:00"/>
    <x v="3"/>
    <n v="2"/>
    <n v="1"/>
    <n v="1"/>
  </r>
  <r>
    <s v="Torres Strait Island Regional Council"/>
    <n v="2600"/>
    <s v="ISLAND"/>
    <s v="1x3B DH"/>
    <s v="Detached House"/>
    <x v="0"/>
    <m/>
    <n v="2016"/>
    <s v="On Site Construction"/>
    <s v="On Site"/>
    <s v="Indigenous Construction Solutions Pty Ltd"/>
    <s v="Private Contractor"/>
    <n v="1"/>
    <n v="576232.67800000007"/>
    <n v="576232.67800000007"/>
    <n v="258311.20048275866"/>
    <d v="2011-07-01T00:00:00"/>
    <x v="2"/>
    <n v="1"/>
    <n v="1"/>
    <n v="1"/>
  </r>
  <r>
    <s v="Torres Strait Island Regional Council"/>
    <n v="2600"/>
    <s v="ISLAND"/>
    <s v="1x3B DH (HS)"/>
    <s v="Detached House"/>
    <x v="0"/>
    <s v="High Set"/>
    <n v="2018"/>
    <s v="On Site Construction"/>
    <s v="On Site"/>
    <s v="Torres Strait Island Regional Council"/>
    <s v="Council"/>
    <n v="1"/>
    <n v="1026509.9800000001"/>
    <n v="1026509.9800000001"/>
    <n v="672541.0213793104"/>
    <d v="2011-07-01T00:00:00"/>
    <x v="2"/>
    <n v="1"/>
    <n v="1"/>
    <n v="1"/>
  </r>
  <r>
    <s v="Torres Strait Island Regional Council"/>
    <n v="2600"/>
    <s v="ISLAND"/>
    <s v="1x2B DH (HS)"/>
    <s v="Detached House"/>
    <x v="0"/>
    <s v="High Set"/>
    <n v="2018"/>
    <s v="On Site Construction"/>
    <s v="On Site"/>
    <s v="Torres Strait Island Regional Council"/>
    <s v="Council"/>
    <n v="1"/>
    <n v="922273.61"/>
    <n v="922273.61"/>
    <n v="604248.22724137933"/>
    <d v="2011-07-01T00:00:00"/>
    <x v="1"/>
    <n v="1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526435.90999999992"/>
    <n v="526435.90999999992"/>
    <n v="344906.28586206888"/>
    <d v="2011-07-01T00:00:00"/>
    <x v="2"/>
    <n v="1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575373.0199999999"/>
    <n v="575373.0199999999"/>
    <n v="376968.53034482751"/>
    <d v="2009-07-01T00:00:00"/>
    <x v="2"/>
    <n v="1"/>
    <n v="1"/>
    <n v="1"/>
  </r>
  <r>
    <s v="Torres Strait Island Regional Council"/>
    <n v="2600"/>
    <s v="ISLAND"/>
    <s v="1x6B DH"/>
    <s v="Detached House"/>
    <x v="0"/>
    <m/>
    <n v="2018"/>
    <s v="On Site Construction"/>
    <s v="On Site"/>
    <s v="Torres Strait Island Regional Council"/>
    <s v="Council"/>
    <n v="1"/>
    <n v="959799"/>
    <n v="959799"/>
    <n v="628833.82758620684"/>
    <d v="2008-07-01T00:00:00"/>
    <x v="5"/>
    <n v="2"/>
    <n v="1"/>
    <n v="1"/>
  </r>
  <r>
    <s v="Torres Strait Island Regional Council"/>
    <n v="2600"/>
    <s v="ISLAND"/>
    <s v="1x2B DH"/>
    <s v="Detached House"/>
    <x v="0"/>
    <m/>
    <n v="2018"/>
    <s v="On Site Construction"/>
    <s v="On Site"/>
    <s v="Torres Strait Island Regional Council"/>
    <s v="Council"/>
    <n v="1"/>
    <n v="961001"/>
    <n v="961001"/>
    <n v="629621.3448275862"/>
    <d v="2008-07-01T00:00:00"/>
    <x v="1"/>
    <n v="2"/>
    <n v="1"/>
    <n v="1"/>
  </r>
  <r>
    <s v="Torres Strait Island Regional Council"/>
    <n v="2600"/>
    <s v="ISLAND"/>
    <s v="1x3B DH"/>
    <s v="Detached House"/>
    <x v="0"/>
    <m/>
    <n v="2018"/>
    <s v="On Site Construction"/>
    <s v="On Site"/>
    <s v="Torres Strait Island Regional Council"/>
    <s v="Council"/>
    <n v="1"/>
    <n v="816495"/>
    <n v="816495"/>
    <n v="534945"/>
    <d v="2011-07-01T00:00:00"/>
    <x v="2"/>
    <n v="2"/>
    <n v="1"/>
    <n v="1"/>
  </r>
  <r>
    <s v="Torres Strait Island Regional Council"/>
    <n v="2600"/>
    <s v="ISLAND"/>
    <s v="1x6B DH"/>
    <s v="Detached House"/>
    <x v="0"/>
    <m/>
    <n v="2018"/>
    <s v="On Site Construction"/>
    <s v="On Site"/>
    <s v="Torres Strait Island Regional Council"/>
    <s v="Council"/>
    <n v="1"/>
    <n v="790072"/>
    <n v="790072"/>
    <n v="517633.37931034481"/>
    <d v="2009-07-01T00:00:00"/>
    <x v="5"/>
    <n v="1"/>
    <n v="1"/>
    <n v="1"/>
  </r>
  <r>
    <s v="Aurukun Shire Council"/>
    <s v="1973 "/>
    <s v="LEICHHARDT"/>
    <s v="1x1.5B SU"/>
    <s v="Unit"/>
    <x v="5"/>
    <m/>
    <n v="2017"/>
    <s v="On Site Construction"/>
    <s v="On Site"/>
    <s v="Bryant (Qld) Pty Ltd"/>
    <s v="Private Contractor"/>
    <n v="1"/>
    <n v="367725.7"/>
    <n v="367725.7"/>
    <n v="240923.73448275862"/>
    <d v="2009-07-01T00:00:00"/>
    <x v="6"/>
    <n v="2"/>
    <n v="1"/>
    <n v="1"/>
  </r>
  <r>
    <s v="Aurukun Shire Council"/>
    <s v="1973 "/>
    <s v="LEICHHARDT"/>
    <s v="1x1.5B SU"/>
    <s v="Unit"/>
    <x v="5"/>
    <m/>
    <n v="2017"/>
    <s v="On Site Construction"/>
    <s v="On Site"/>
    <s v="Bryant (Qld) Pty Ltd"/>
    <s v="Private Contractor"/>
    <n v="1"/>
    <n v="367297.05"/>
    <n v="367297.05"/>
    <n v="240642.89482758619"/>
    <d v="2009-07-01T00:00:00"/>
    <x v="6"/>
    <n v="2"/>
    <n v="1"/>
    <n v="1"/>
  </r>
  <r>
    <s v="Aurukun Shire Council"/>
    <s v="1973 "/>
    <s v="LEICHHARDT"/>
    <s v="1x1.5B SU"/>
    <s v="Unit"/>
    <x v="5"/>
    <m/>
    <n v="2017"/>
    <s v="On Site Construction"/>
    <s v="On Site"/>
    <s v="Bryant (Qld) Pty Ltd"/>
    <s v="Private Contractor"/>
    <n v="1"/>
    <n v="366066.01"/>
    <n v="366066.01"/>
    <n v="239836.35137931033"/>
    <d v="2014-07-01T00:00:00"/>
    <x v="6"/>
    <n v="2"/>
    <n v="1"/>
    <n v="1"/>
  </r>
  <r>
    <s v="Aurukun Shire Council"/>
    <s v="1973 "/>
    <s v="LEICHHARDT"/>
    <s v="1x1.5B SU"/>
    <s v="Unit"/>
    <x v="5"/>
    <m/>
    <n v="2017"/>
    <s v="On Site Construction"/>
    <s v="On Site"/>
    <s v="Bryant (Qld) Pty Ltd"/>
    <s v="Private Contractor"/>
    <n v="1"/>
    <n v="368726.36"/>
    <n v="368726.36"/>
    <n v="241579.3393103448"/>
    <d v="2018-07-01T00:00:00"/>
    <x v="6"/>
    <n v="2"/>
    <n v="1"/>
    <n v="1"/>
  </r>
  <r>
    <s v="Aurukun Shire Council"/>
    <s v="1973 "/>
    <s v="LEICHHARDT"/>
    <s v="1x1.5B SU"/>
    <s v="Unit"/>
    <x v="5"/>
    <m/>
    <n v="2017"/>
    <s v="On Site Construction"/>
    <s v="On Site"/>
    <s v="Bryant (Qld) Pty Ltd"/>
    <s v="Private Contractor"/>
    <n v="1"/>
    <n v="365020.15999999997"/>
    <n v="365020.15999999997"/>
    <n v="239151.13931034479"/>
    <d v="2018-07-01T00:00:00"/>
    <x v="6"/>
    <n v="1"/>
    <n v="1"/>
    <n v="1"/>
  </r>
  <r>
    <s v="Aurukun Shire Council"/>
    <s v="1973 "/>
    <s v="LEICHHARDT"/>
    <s v="1x1.5B SU"/>
    <s v="Unit"/>
    <x v="5"/>
    <m/>
    <n v="2017"/>
    <s v="On Site Construction"/>
    <s v="On Site"/>
    <s v="Bryant (Qld) Pty Ltd"/>
    <s v="Private Contractor"/>
    <n v="1"/>
    <n v="365342.42"/>
    <n v="365342.42"/>
    <n v="239362.27517241376"/>
    <d v="2009-07-01T00:00:00"/>
    <x v="6"/>
    <n v="1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475318.44"/>
    <n v="475318.44"/>
    <n v="311415.52965517243"/>
    <d v="2017-07-01T00:00:00"/>
    <x v="2"/>
    <n v="1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472784.42"/>
    <n v="472784.42"/>
    <n v="309755.3096551724"/>
    <d v="2015-07-01T00:00:00"/>
    <x v="2"/>
    <n v="1"/>
    <n v="1"/>
    <n v="1"/>
  </r>
  <r>
    <s v="Lockhart River Aboriginal Shire Council"/>
    <n v="2437"/>
    <s v="LEICHHARDT"/>
    <s v="1x3B DH"/>
    <s v="Detached House"/>
    <x v="0"/>
    <m/>
    <n v="2017"/>
    <s v="On Site Construction"/>
    <s v="On Site"/>
    <s v="Lockhart River Aboriginal Shire Council"/>
    <s v="Council"/>
    <n v="1"/>
    <n v="511486.06"/>
    <n v="511486.06"/>
    <n v="335111.55655172415"/>
    <d v="2009-07-01T00:00:00"/>
    <x v="2"/>
    <n v="2"/>
    <n v="1"/>
    <n v="1"/>
  </r>
  <r>
    <s v="Lockhart River Aboriginal Shire Council"/>
    <n v="2437"/>
    <s v="LEICHHARDT"/>
    <s v="1x2B DH"/>
    <s v="Detached House"/>
    <x v="0"/>
    <m/>
    <n v="2017"/>
    <s v="On Site Construction"/>
    <s v="On Site"/>
    <s v="Lockhart River Aboriginal Shire Council"/>
    <s v="Council"/>
    <n v="1"/>
    <n v="449565.18"/>
    <n v="449565.18"/>
    <n v="294542.704137931"/>
    <d v="2022-07-01T00:00:00"/>
    <x v="1"/>
    <n v="1"/>
    <n v="1"/>
    <n v="1"/>
  </r>
  <r>
    <s v="Lockhart River Aboriginal Shire Council"/>
    <n v="2437"/>
    <s v="LEICHHARDT"/>
    <s v="1x3B DH"/>
    <s v="Detached House"/>
    <x v="0"/>
    <m/>
    <n v="2017"/>
    <s v="On Site Construction"/>
    <s v="On Site"/>
    <s v="Lockhart River Aboriginal Shire Council"/>
    <s v="Council"/>
    <n v="1"/>
    <n v="507786.53"/>
    <n v="507786.53"/>
    <n v="332687.72655172413"/>
    <d v="2022-07-01T00:00:00"/>
    <x v="2"/>
    <n v="1"/>
    <n v="1"/>
    <n v="1"/>
  </r>
  <r>
    <s v="Lockhart River Aboriginal Shire Council"/>
    <n v="2437"/>
    <s v="LEICHHARDT"/>
    <s v="1x2B DH"/>
    <s v="Detached House"/>
    <x v="0"/>
    <m/>
    <n v="2017"/>
    <s v="On Site Construction"/>
    <s v="On Site"/>
    <s v="Lockhart River Aboriginal Shire Council"/>
    <s v="Council"/>
    <n v="1"/>
    <n v="449523.33"/>
    <n v="449523.33"/>
    <n v="294515.2851724138"/>
    <d v="2022-07-01T00:00:00"/>
    <x v="1"/>
    <n v="1"/>
    <n v="1"/>
    <n v="1"/>
  </r>
  <r>
    <s v="Yarrabah Aboriginal Shire Council"/>
    <n v="1710"/>
    <s v="KENNEDY"/>
    <s v="1x5B DH"/>
    <s v="Detached House"/>
    <x v="0"/>
    <m/>
    <n v="2018"/>
    <s v="On Site Construction"/>
    <s v="On Site"/>
    <s v="Yarrabah Aboriginal Shire Council"/>
    <s v="Council"/>
    <n v="1"/>
    <n v="524905.73199999996"/>
    <n v="524905.73199999996"/>
    <n v="343903.75544827583"/>
    <d v="2022-07-01T00:00:00"/>
    <x v="0"/>
    <n v="1"/>
    <n v="1"/>
    <n v="1"/>
  </r>
  <r>
    <s v="Torres Strait Island Regional Council"/>
    <n v="2600"/>
    <s v="ISLAND"/>
    <s v="1x4B DH"/>
    <s v="Detached House"/>
    <x v="0"/>
    <m/>
    <n v="2018"/>
    <s v="On Site Construction"/>
    <s v="On Site"/>
    <s v="Robert Clarke Builders Pty Ltd"/>
    <s v="Private Contractor"/>
    <n v="1"/>
    <n v="757082.00399999996"/>
    <n v="757082.00399999996"/>
    <n v="496019.24399999995"/>
    <d v="2012-07-01T00:00:00"/>
    <x v="3"/>
    <n v="2"/>
    <n v="1"/>
    <n v="1"/>
  </r>
  <r>
    <s v="Torres Strait Island Regional Council"/>
    <n v="2600"/>
    <s v="ISLAND"/>
    <s v="1x2B DH"/>
    <s v="Detached House"/>
    <x v="0"/>
    <m/>
    <n v="2017"/>
    <s v="On Site Construction"/>
    <s v="On Site"/>
    <s v="Robert Clarke Builders Pty Ltd"/>
    <s v="Private Contractor"/>
    <n v="1"/>
    <n v="641852.44000000006"/>
    <n v="641852.44000000006"/>
    <n v="420524.01241379313"/>
    <d v="2022-07-01T00:00:00"/>
    <x v="1"/>
    <n v="2"/>
    <n v="1"/>
    <n v="1"/>
  </r>
  <r>
    <s v="Northern Peninsula Area Regional Council"/>
    <n v="2669"/>
    <s v="LEICHHARDT"/>
    <s v="1x2B DH (Exp)"/>
    <s v="Detached House"/>
    <x v="0"/>
    <m/>
    <n v="2017"/>
    <s v="On Site Construction"/>
    <s v="On Site"/>
    <s v="Northern Peninsula Area Regional Council"/>
    <s v="Council"/>
    <n v="1"/>
    <n v="384090"/>
    <n v="384090"/>
    <n v="251645.1724137931"/>
    <d v="2012-07-01T00:00:00"/>
    <x v="1"/>
    <n v="2"/>
    <n v="1"/>
    <n v="1"/>
  </r>
  <r>
    <s v="Northern Peninsula Area Regional Council"/>
    <n v="2669"/>
    <s v="LEICHHARDT"/>
    <s v="1x3B DH"/>
    <s v="Detached House"/>
    <x v="0"/>
    <m/>
    <n v="2017"/>
    <s v="On Site Construction"/>
    <s v="On Site"/>
    <s v="Northern Peninsula Area Regional Council"/>
    <s v="Council"/>
    <n v="1"/>
    <n v="452605"/>
    <n v="452605"/>
    <n v="296534.31034482759"/>
    <d v="2014-07-01T00:00:00"/>
    <x v="2"/>
    <n v="1"/>
    <n v="1"/>
    <n v="1"/>
  </r>
  <r>
    <s v="Northern Peninsula Area Regional Council"/>
    <n v="2669"/>
    <s v="LEICHHARDT"/>
    <s v="1x2B DH (Exp)"/>
    <s v="Detached House"/>
    <x v="0"/>
    <m/>
    <n v="2017"/>
    <s v="On Site Construction"/>
    <s v="On Site"/>
    <s v="Northern Peninsula Area Regional Council"/>
    <s v="Council"/>
    <n v="1"/>
    <n v="383264"/>
    <n v="383264"/>
    <n v="251104"/>
    <d v="2022-07-01T00:00:00"/>
    <x v="1"/>
    <n v="1"/>
    <n v="1"/>
    <n v="1"/>
  </r>
  <r>
    <s v="Northern Peninsula Area Regional Council"/>
    <n v="2669"/>
    <s v="LEICHHARDT"/>
    <s v="1x3B DH"/>
    <s v="Detached House"/>
    <x v="0"/>
    <m/>
    <n v="2017"/>
    <s v="On Site Construction"/>
    <s v="On Site"/>
    <s v="Northern Peninsula Area Regional Council"/>
    <s v="Council"/>
    <n v="1"/>
    <n v="449255"/>
    <n v="449255"/>
    <n v="294339.4827586207"/>
    <d v="2014-07-01T00:00:00"/>
    <x v="2"/>
    <n v="1"/>
    <n v="1"/>
    <n v="1"/>
  </r>
  <r>
    <s v="Torres Strait Island Regional Council"/>
    <n v="2600"/>
    <s v="ISLAND"/>
    <s v="1x2B (EXT)"/>
    <s v="Extension"/>
    <x v="4"/>
    <m/>
    <n v="2016"/>
    <s v="On Site Construction"/>
    <s v="On Site"/>
    <s v="Torres Strait Island Regional Council"/>
    <s v="Council"/>
    <n v="1"/>
    <n v="294806.76530000003"/>
    <n v="294806.76530000003"/>
    <n v="132154.75685862071"/>
    <d v="2014-07-01T00:00:00"/>
    <x v="1"/>
    <n v="1"/>
    <m/>
    <m/>
  </r>
  <r>
    <s v="Torres Strait Island Regional Council"/>
    <n v="2600"/>
    <s v="ISLAND"/>
    <s v="1x6B DH (HS)"/>
    <s v="Detached House"/>
    <x v="0"/>
    <s v="High Set"/>
    <n v="2018"/>
    <s v="On Site Construction"/>
    <s v="On Site"/>
    <s v="Torres Strait Island Homes Pty Ltd"/>
    <s v="Private Contractor"/>
    <n v="1"/>
    <n v="1232515"/>
    <n v="1232515"/>
    <n v="807509.82758620684"/>
    <d v="2014-07-01T00:00:00"/>
    <x v="5"/>
    <n v="1"/>
    <n v="1"/>
    <n v="1"/>
  </r>
  <r>
    <s v="Hope Vale Aboriginal Shire Council"/>
    <n v="2042"/>
    <s v="LEICHHARDT"/>
    <s v="1x2B DH"/>
    <s v="Detached House"/>
    <x v="0"/>
    <m/>
    <n v="2017"/>
    <s v="On Site Construction"/>
    <s v="On Site"/>
    <s v="Hope Vale Aboriginal Shire Council"/>
    <s v="Council"/>
    <n v="1"/>
    <n v="358264"/>
    <n v="358264"/>
    <n v="234724.68965517241"/>
    <d v="2013-07-01T00:00:00"/>
    <x v="1"/>
    <n v="1"/>
    <n v="1"/>
    <n v="1"/>
  </r>
  <r>
    <s v="Hope Vale Aboriginal Shire Council"/>
    <n v="2042"/>
    <s v="LEICHHARDT"/>
    <s v="1x2B DH"/>
    <s v="Detached House"/>
    <x v="0"/>
    <m/>
    <n v="2017"/>
    <s v="On Site Construction"/>
    <s v="On Site"/>
    <s v="Hope Vale Aboriginal Shire Council"/>
    <s v="Council"/>
    <n v="1"/>
    <n v="357658"/>
    <n v="357658"/>
    <n v="234327.6551724138"/>
    <d v="2013-07-01T00:00:00"/>
    <x v="1"/>
    <n v="1"/>
    <n v="1"/>
    <n v="1"/>
  </r>
  <r>
    <s v="Hope Vale Aboriginal Shire Council"/>
    <n v="2042"/>
    <s v="LEICHHARDT"/>
    <s v="1x2B DH"/>
    <s v="Detached House"/>
    <x v="0"/>
    <m/>
    <n v="2017"/>
    <s v="On Site Construction"/>
    <s v="On Site"/>
    <s v="Hope Vale Aboriginal Shire Council"/>
    <s v="Council"/>
    <n v="1"/>
    <n v="357303"/>
    <n v="357303"/>
    <n v="234095.06896551725"/>
    <d v="2014-07-01T00:00:00"/>
    <x v="1"/>
    <n v="1"/>
    <n v="1"/>
    <n v="1"/>
  </r>
  <r>
    <s v="Hope Vale Aboriginal Shire Council"/>
    <n v="2042"/>
    <s v="LEICHHARDT"/>
    <s v="1x2B DH"/>
    <s v="Detached House"/>
    <x v="0"/>
    <m/>
    <n v="2017"/>
    <s v="On Site Construction"/>
    <s v="On Site"/>
    <s v="Hope Vale Aboriginal Shire Council"/>
    <s v="Council"/>
    <n v="1"/>
    <n v="357303"/>
    <n v="357303"/>
    <n v="234095.06896551725"/>
    <d v="2015-07-01T00:00:00"/>
    <x v="1"/>
    <n v="1"/>
    <n v="1"/>
    <n v="1"/>
  </r>
  <r>
    <s v="Torres Strait Island Regional Council"/>
    <n v="2600"/>
    <s v="ISLAND"/>
    <s v="1x2B (PI)"/>
    <s v="Extension"/>
    <x v="4"/>
    <m/>
    <n v="2017"/>
    <s v="On Site Construction"/>
    <s v="On Site"/>
    <s v="Torres Strait Island Regional Council"/>
    <s v="Council"/>
    <n v="1"/>
    <n v="412920.44999999995"/>
    <n v="412920.44999999995"/>
    <n v="270534.08793103445"/>
    <d v="2015-07-01T00:00:00"/>
    <x v="1"/>
    <n v="1"/>
    <n v="1"/>
    <n v="1"/>
  </r>
  <r>
    <s v="Torres Strait Island Regional Council"/>
    <n v="2600"/>
    <s v="ISLAND"/>
    <s v="1x2B (EXT)"/>
    <s v="Extension"/>
    <x v="4"/>
    <m/>
    <n v="2016"/>
    <s v="On Site Construction"/>
    <s v="On Site"/>
    <s v="Torres Strait Island Regional Council"/>
    <s v="Council"/>
    <n v="1"/>
    <n v="404191.84"/>
    <n v="404191.84"/>
    <n v="181189.4455172414"/>
    <d v="2015-07-01T00:00:00"/>
    <x v="1"/>
    <n v="1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588166.30000000005"/>
    <n v="588166.30000000005"/>
    <n v="385350.33448275866"/>
    <d v="2015-07-01T00:00:00"/>
    <x v="2"/>
    <n v="1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595708.11"/>
    <n v="595708.11"/>
    <n v="390291.52034482756"/>
    <d v="2013-07-01T00:00:00"/>
    <x v="2"/>
    <n v="1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595456.1"/>
    <n v="595456.1"/>
    <n v="390126.41034482757"/>
    <d v="2013-07-01T00:00:00"/>
    <x v="2"/>
    <n v="1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592081.49"/>
    <n v="592081.49"/>
    <n v="387915.45896551723"/>
    <d v="2013-07-01T00:00:00"/>
    <x v="2"/>
    <n v="2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595897.24"/>
    <n v="595897.24"/>
    <n v="390415.43310344825"/>
    <d v="2013-07-01T00:00:00"/>
    <x v="2"/>
    <n v="1"/>
    <n v="1"/>
    <n v="1"/>
  </r>
  <r>
    <s v="Yarrabah Aboriginal Shire Council"/>
    <n v="1710"/>
    <s v="KENNEDY"/>
    <s v="1x6B DH"/>
    <s v="Detached House"/>
    <x v="0"/>
    <m/>
    <n v="2018"/>
    <s v="On Site Construction"/>
    <s v="On Site"/>
    <s v="Yarrabah Aboriginal Shire Council"/>
    <s v="Council"/>
    <n v="1"/>
    <n v="699107.20100000012"/>
    <n v="699107.20100000012"/>
    <n v="458035.75237931043"/>
    <d v="2014-07-01T00:00:00"/>
    <x v="5"/>
    <n v="1"/>
    <n v="1"/>
    <n v="1"/>
  </r>
  <r>
    <s v="Torres Strait Island Regional Council"/>
    <n v="2600"/>
    <s v="ISLAND"/>
    <s v="1x3B DH"/>
    <s v="Detached House"/>
    <x v="0"/>
    <m/>
    <n v="2017"/>
    <s v="On Site Construction"/>
    <s v="On Site"/>
    <s v="Robert Clarke Builders Pty Ltd"/>
    <s v="Private Contractor"/>
    <n v="1"/>
    <n v="571024.10000000009"/>
    <n v="571024.10000000009"/>
    <n v="374119.23793103453"/>
    <d v="2014-07-01T00:00:00"/>
    <x v="2"/>
    <n v="1"/>
    <n v="1"/>
    <n v="1"/>
  </r>
  <r>
    <s v="Torres Strait Island Regional Council"/>
    <n v="2600"/>
    <s v="ISLAND"/>
    <s v="1x3B DH"/>
    <s v="Detached House"/>
    <x v="0"/>
    <m/>
    <n v="2017"/>
    <s v="On Site Construction"/>
    <s v="On Site"/>
    <s v="Robert Clarke Builders Pty Ltd"/>
    <s v="Private Contractor"/>
    <n v="1"/>
    <n v="558682.80000000005"/>
    <n v="558682.80000000005"/>
    <n v="366033.55862068967"/>
    <d v="2014-07-01T00:00:00"/>
    <x v="2"/>
    <m/>
    <n v="1"/>
    <n v="1"/>
  </r>
  <r>
    <s v="Torres Strait Island Regional Council"/>
    <n v="2600"/>
    <s v="ISLAND"/>
    <s v="1x4B DH"/>
    <s v="Detached House"/>
    <x v="0"/>
    <m/>
    <n v="2017"/>
    <s v="On Site Construction"/>
    <s v="On Site"/>
    <s v="Robert Clarke Builders Pty Ltd"/>
    <s v="Private Contractor"/>
    <n v="1"/>
    <n v="588877.5"/>
    <n v="588877.5"/>
    <n v="385816.29310344829"/>
    <d v="2014-07-01T00:00:00"/>
    <x v="3"/>
    <n v="1"/>
    <n v="1"/>
    <n v="1"/>
  </r>
  <r>
    <s v="Aurukun Shire Council"/>
    <s v="1973 "/>
    <s v="LEICHHARDT"/>
    <s v="1x2B DH"/>
    <s v="Detached House"/>
    <x v="0"/>
    <m/>
    <n v="2017"/>
    <s v="On Site Construction"/>
    <s v="On Site"/>
    <s v="Bryant (Qld) Pty Ltd"/>
    <s v="Private Contractor"/>
    <n v="1"/>
    <n v="319421.37"/>
    <n v="319421.37"/>
    <n v="209276.06999999998"/>
    <d v="2014-07-01T00:00:00"/>
    <x v="1"/>
    <n v="2"/>
    <n v="1"/>
    <n v="1"/>
  </r>
  <r>
    <s v="Aurukun Shire Council"/>
    <s v="1973 "/>
    <s v="LEICHHARDT"/>
    <s v="1x3B DH"/>
    <s v="Detached House"/>
    <x v="0"/>
    <m/>
    <n v="2017"/>
    <s v="On Site Construction"/>
    <s v="On Site"/>
    <s v="Bryant (Qld) Pty Ltd"/>
    <s v="Private Contractor"/>
    <n v="1"/>
    <n v="345573.16"/>
    <n v="345573.16"/>
    <n v="226410.00137931033"/>
    <d v="2014-07-01T00:00:00"/>
    <x v="2"/>
    <n v="1"/>
    <n v="1"/>
    <n v="1"/>
  </r>
  <r>
    <s v="Aurukun Shire Council"/>
    <s v="1973 "/>
    <s v="LEICHHARDT"/>
    <s v="1x4B DH"/>
    <s v="Detached House"/>
    <x v="0"/>
    <m/>
    <n v="2017"/>
    <s v="On Site Construction"/>
    <s v="On Site"/>
    <s v="Bryant (Qld) Pty Ltd"/>
    <s v="Private Contractor"/>
    <n v="1"/>
    <n v="386275.67"/>
    <n v="386275.67"/>
    <n v="253077.16310344826"/>
    <d v="2014-07-01T00:00:00"/>
    <x v="3"/>
    <n v="1"/>
    <n v="1"/>
    <n v="1"/>
  </r>
  <r>
    <s v="Aurukun Shire Council"/>
    <s v="1973 "/>
    <s v="LEICHHARDT"/>
    <s v="1x2B DH"/>
    <s v="Detached House"/>
    <x v="0"/>
    <m/>
    <n v="2017"/>
    <s v="On Site Construction"/>
    <s v="On Site"/>
    <s v="Bryant (Qld) Pty Ltd"/>
    <s v="Private Contractor"/>
    <n v="1"/>
    <n v="319648.43"/>
    <n v="319648.43"/>
    <n v="209424.83344827584"/>
    <d v="2012-07-01T00:00:00"/>
    <x v="1"/>
    <n v="2"/>
    <n v="1"/>
    <n v="1"/>
  </r>
  <r>
    <s v="Aurukun Shire Council"/>
    <s v="1973 "/>
    <s v="LEICHHARDT"/>
    <s v="1x4B DH"/>
    <s v="Detached House"/>
    <x v="0"/>
    <m/>
    <n v="2017"/>
    <s v="On Site Construction"/>
    <s v="On Site"/>
    <s v="Bryant (Qld) Pty Ltd"/>
    <s v="Private Contractor"/>
    <n v="1"/>
    <n v="387299.42"/>
    <n v="387299.42"/>
    <n v="253747.89586206895"/>
    <d v="2014-07-01T00:00:00"/>
    <x v="3"/>
    <n v="1"/>
    <n v="1"/>
    <n v="1"/>
  </r>
  <r>
    <s v="Aurukun Shire Council"/>
    <s v="1973 "/>
    <s v="LEICHHARDT"/>
    <s v="1x3B DH"/>
    <s v="Detached House"/>
    <x v="0"/>
    <m/>
    <n v="2017"/>
    <s v="On Site Construction"/>
    <s v="On Site"/>
    <s v="Bryant (Qld) Pty Ltd"/>
    <s v="Private Contractor"/>
    <n v="1"/>
    <n v="344618.86"/>
    <n v="344618.86"/>
    <n v="225784.77034482756"/>
    <d v="2012-07-01T00:00:00"/>
    <x v="2"/>
    <n v="2"/>
    <n v="1"/>
    <n v="1"/>
  </r>
  <r>
    <s v="Aurukun Shire Council"/>
    <s v="1973 "/>
    <s v="LEICHHARDT"/>
    <s v="1x2B DH"/>
    <s v="Detached House"/>
    <x v="0"/>
    <m/>
    <n v="2017"/>
    <s v="On Site Construction"/>
    <s v="On Site"/>
    <s v="Bryant (Qld) Pty Ltd"/>
    <s v="Private Contractor"/>
    <n v="1"/>
    <n v="323256.71999999997"/>
    <n v="323256.71999999997"/>
    <n v="211788.88551724135"/>
    <d v="2012-07-01T00:00:00"/>
    <x v="1"/>
    <n v="1"/>
    <n v="1"/>
    <n v="1"/>
  </r>
  <r>
    <s v="Aurukun Shire Council"/>
    <s v="1973 "/>
    <s v="LEICHHARDT"/>
    <s v="1x3B DH"/>
    <s v="Detached House"/>
    <x v="0"/>
    <m/>
    <n v="2017"/>
    <s v="On Site Construction"/>
    <s v="On Site"/>
    <s v="Bryant (Qld) Pty Ltd"/>
    <s v="Private Contractor"/>
    <n v="1"/>
    <n v="349033.91"/>
    <n v="349033.91"/>
    <n v="228677.38931034479"/>
    <d v="2012-07-01T00:00:00"/>
    <x v="2"/>
    <n v="1"/>
    <n v="1"/>
    <n v="1"/>
  </r>
  <r>
    <s v="Aurukun Shire Council"/>
    <s v="1973 "/>
    <s v="LEICHHARDT"/>
    <s v="1x2B DH"/>
    <s v="Detached House"/>
    <x v="0"/>
    <m/>
    <n v="2017"/>
    <s v="On Site Construction"/>
    <s v="On Site"/>
    <s v="Bryant (Qld) Pty Ltd"/>
    <s v="Private Contractor"/>
    <n v="1"/>
    <n v="324028.40999999997"/>
    <n v="324028.40999999997"/>
    <n v="212294.47551724134"/>
    <d v="2013-07-01T00:00:00"/>
    <x v="1"/>
    <n v="1"/>
    <n v="1"/>
    <n v="1"/>
  </r>
  <r>
    <s v="Aurukun Shire Council"/>
    <s v="1973 "/>
    <s v="LEICHHARDT"/>
    <s v="1x3B DH"/>
    <s v="Detached House"/>
    <x v="0"/>
    <m/>
    <n v="2017"/>
    <s v="On Site Construction"/>
    <s v="On Site"/>
    <s v="Bryant (Qld) Pty Ltd"/>
    <s v="Private Contractor"/>
    <n v="1"/>
    <n v="347397.11"/>
    <n v="347397.11"/>
    <n v="227605.00310344825"/>
    <d v="2009-07-01T00:00:00"/>
    <x v="2"/>
    <n v="1"/>
    <n v="1"/>
    <n v="1"/>
  </r>
  <r>
    <s v="Aurukun Shire Council"/>
    <s v="1973 "/>
    <s v="LEICHHARDT"/>
    <s v="1x4B DH"/>
    <s v="Detached House"/>
    <x v="0"/>
    <m/>
    <n v="2017"/>
    <s v="On Site Construction"/>
    <s v="On Site"/>
    <s v="Bryant (Qld) Pty Ltd"/>
    <s v="Private Contractor"/>
    <n v="1"/>
    <n v="389975.97"/>
    <n v="389975.97"/>
    <n v="255501.49758620688"/>
    <d v="2015-07-01T00:00:00"/>
    <x v="3"/>
    <n v="1"/>
    <n v="1"/>
    <n v="1"/>
  </r>
  <r>
    <s v="Lockhart River Aboriginal Shire Council"/>
    <n v="2437"/>
    <s v="LEICHHARDT"/>
    <s v="1x2B DH (SOG)"/>
    <s v="Detached House"/>
    <x v="0"/>
    <m/>
    <n v="2017"/>
    <s v="On Site Construction"/>
    <s v="On Site"/>
    <s v="Lockhart River Aboriginal Shire Council"/>
    <s v="Council"/>
    <n v="1"/>
    <n v="458413.81"/>
    <n v="458413.81"/>
    <n v="300340.08241379308"/>
    <d v="2014-07-01T00:00:00"/>
    <x v="1"/>
    <n v="1"/>
    <n v="1"/>
    <n v="1"/>
  </r>
  <r>
    <s v="Lockhart River Aboriginal Shire Council"/>
    <n v="2437"/>
    <s v="LEICHHARDT"/>
    <s v="1x2B DH (SOG)"/>
    <s v="Detached House"/>
    <x v="0"/>
    <m/>
    <n v="2017"/>
    <s v="On Site Construction"/>
    <s v="On Site"/>
    <s v="Lockhart River Aboriginal Shire Council"/>
    <s v="Council"/>
    <n v="1"/>
    <n v="456556.25"/>
    <n v="456556.25"/>
    <n v="299123.06034482759"/>
    <d v="2014-07-01T00:00:00"/>
    <x v="1"/>
    <n v="1"/>
    <n v="1"/>
    <n v="1"/>
  </r>
  <r>
    <s v="Torres Strait Island Regional Council"/>
    <n v="2600"/>
    <s v="ISLAND"/>
    <s v="1x3B DH"/>
    <s v="Detached House"/>
    <x v="0"/>
    <m/>
    <n v="2018"/>
    <s v="On Site Construction"/>
    <s v="On Site"/>
    <s v="Torres Strait Island Regional Council"/>
    <s v="Council"/>
    <n v="1"/>
    <n v="719279"/>
    <n v="719279"/>
    <n v="471251.75862068962"/>
    <d v="2013-07-01T00:00:00"/>
    <x v="2"/>
    <n v="1"/>
    <n v="1"/>
    <n v="1"/>
  </r>
  <r>
    <s v="Torres Strait Island Regional Council"/>
    <n v="2600"/>
    <s v="ISLAND"/>
    <s v="1x4B DH"/>
    <s v="Detached House"/>
    <x v="0"/>
    <m/>
    <n v="2018"/>
    <s v="On Site Construction"/>
    <s v="On Site"/>
    <s v="Torres Strait Island Regional Council"/>
    <s v="Council"/>
    <n v="1"/>
    <n v="788950"/>
    <n v="788950"/>
    <n v="516898.27586206893"/>
    <d v="2013-07-01T00:00:00"/>
    <x v="3"/>
    <n v="1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589173.99"/>
    <n v="589173.99"/>
    <n v="386010.54517241375"/>
    <d v="2012-07-01T00:00:00"/>
    <x v="2"/>
    <n v="2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588198.06000000006"/>
    <n v="588198.06000000006"/>
    <n v="385371.14275862073"/>
    <d v="2013-07-01T00:00:00"/>
    <x v="2"/>
    <n v="1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588167.93000000005"/>
    <n v="588167.93000000005"/>
    <n v="385351.40241379314"/>
    <d v="2012-07-01T00:00:00"/>
    <x v="2"/>
    <n v="1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586224.18000000005"/>
    <n v="586224.18000000005"/>
    <n v="384077.91103448276"/>
    <d v="2012-07-01T00:00:00"/>
    <x v="2"/>
    <n v="1"/>
    <n v="1"/>
    <n v="1"/>
  </r>
  <r>
    <s v="Torres Strait Island Regional Council"/>
    <n v="2600"/>
    <s v="ISLAND"/>
    <s v="1x3B DH (HS)"/>
    <s v="Detached House"/>
    <x v="0"/>
    <s v="High Set"/>
    <n v="2018"/>
    <s v="On Site Construction"/>
    <s v="On Site"/>
    <s v="Robert Clarke Builders Pty Ltd"/>
    <s v="Private Contractor"/>
    <n v="1"/>
    <n v="695274.10000000009"/>
    <n v="695274.10000000009"/>
    <n v="455524.41034482763"/>
    <d v="2012-07-01T00:00:00"/>
    <x v="2"/>
    <n v="1"/>
    <n v="1"/>
    <n v="1"/>
  </r>
  <r>
    <s v="Torres Strait Island Regional Council"/>
    <n v="2600"/>
    <s v="ISLAND"/>
    <s v="1x6B DH (HS)"/>
    <s v="Detached House"/>
    <x v="0"/>
    <s v="High Set"/>
    <n v="2016"/>
    <s v="On Site Construction"/>
    <s v="On Site"/>
    <s v="Somerset Building Company Pty Ltd"/>
    <s v="Private Contractor"/>
    <n v="1"/>
    <n v="891014.48"/>
    <n v="891014.48"/>
    <n v="399420.28413793101"/>
    <d v="2012-07-01T00:00:00"/>
    <x v="5"/>
    <n v="1"/>
    <n v="1"/>
    <n v="1"/>
  </r>
  <r>
    <s v="Torres Strait Island Regional Council"/>
    <n v="2600"/>
    <s v="ISLAND"/>
    <s v="1x2B DH"/>
    <s v="Detached House"/>
    <x v="0"/>
    <m/>
    <n v="2016"/>
    <s v="On Site Construction"/>
    <s v="On Site"/>
    <s v="Somerset Building Company Pty Ltd"/>
    <s v="Private Contractor"/>
    <n v="1"/>
    <n v="664218.48"/>
    <n v="664218.48"/>
    <n v="297753.11172413791"/>
    <d v="2012-07-01T00:00:00"/>
    <x v="1"/>
    <n v="2"/>
    <n v="1"/>
    <n v="1"/>
  </r>
  <r>
    <s v="Doomadgee Aboriginal Shire Council"/>
    <n v="1816"/>
    <s v="KENNEDY"/>
    <s v="1x4B DH"/>
    <s v="Detached House"/>
    <x v="0"/>
    <m/>
    <n v="2017"/>
    <s v="On Site Construction"/>
    <s v="On Site"/>
    <s v="Doomadgee Aboriginal Shire Council"/>
    <s v="Council"/>
    <n v="1"/>
    <n v="511175.86"/>
    <n v="511175.86"/>
    <n v="334908.32206896547"/>
    <d v="2012-07-01T00:00:00"/>
    <x v="3"/>
    <n v="2"/>
    <n v="1"/>
    <n v="1"/>
  </r>
  <r>
    <s v="Doomadgee Aboriginal Shire Council"/>
    <n v="1816"/>
    <s v="KENNEDY"/>
    <s v="1x2B DH (Exp)"/>
    <s v="Detached House"/>
    <x v="0"/>
    <m/>
    <n v="2017"/>
    <s v="On Site Construction"/>
    <s v="On Site"/>
    <s v="Doomadgee Aboriginal Shire Council"/>
    <s v="Council"/>
    <n v="1"/>
    <n v="392531.29000000004"/>
    <n v="392531.29000000004"/>
    <n v="257175.6727586207"/>
    <d v="2012-07-01T00:00:00"/>
    <x v="1"/>
    <m/>
    <n v="1"/>
    <n v="1"/>
  </r>
  <r>
    <s v="Doomadgee Aboriginal Shire Council"/>
    <n v="1816"/>
    <s v="KENNEDY"/>
    <s v="1x2B DH (Exp)"/>
    <s v="Detached House"/>
    <x v="0"/>
    <m/>
    <n v="2017"/>
    <s v="On Site Construction"/>
    <s v="On Site"/>
    <s v="Doomadgee Aboriginal Shire Council"/>
    <s v="Council"/>
    <n v="1"/>
    <n v="392426.68"/>
    <n v="392426.68"/>
    <n v="257107.13517241378"/>
    <d v="2014-07-01T00:00:00"/>
    <x v="1"/>
    <n v="1"/>
    <n v="1"/>
    <n v="1"/>
  </r>
  <r>
    <s v="Doomadgee Aboriginal Shire Council"/>
    <n v="1816"/>
    <s v="KENNEDY"/>
    <s v="1x2B DH (Exp)"/>
    <s v="Detached House"/>
    <x v="0"/>
    <m/>
    <n v="2017"/>
    <s v="On Site Construction"/>
    <s v="On Site"/>
    <s v="Doomadgee Aboriginal Shire Council"/>
    <s v="Council"/>
    <n v="1"/>
    <n v="392396.46"/>
    <n v="392396.46"/>
    <n v="257087.33586206898"/>
    <d v="2014-07-01T00:00:00"/>
    <x v="1"/>
    <n v="1"/>
    <n v="1"/>
    <n v="1"/>
  </r>
  <r>
    <s v="Doomadgee Aboriginal Shire Council"/>
    <n v="1816"/>
    <s v="KENNEDY"/>
    <s v="1x3B DH"/>
    <s v="Detached House"/>
    <x v="0"/>
    <m/>
    <n v="2017"/>
    <s v="On Site Construction"/>
    <s v="On Site"/>
    <s v="Doomadgee Aboriginal Shire Council"/>
    <s v="Council"/>
    <n v="1"/>
    <n v="447967.18"/>
    <n v="447967.18"/>
    <n v="293495.73862068966"/>
    <d v="2014-07-01T00:00:00"/>
    <x v="2"/>
    <m/>
    <n v="1"/>
    <n v="1"/>
  </r>
  <r>
    <s v="Woorabinda Aboriginal Shire Council"/>
    <n v="700"/>
    <s v="FLYNN"/>
    <s v="1x3B DH"/>
    <s v="Detached House"/>
    <x v="0"/>
    <m/>
    <n v="2017"/>
    <s v="On Site Construction"/>
    <s v="On Site"/>
    <s v="Woorabinda Aboriginal Shire Council"/>
    <s v="Council"/>
    <n v="1"/>
    <n v="433928"/>
    <n v="433928"/>
    <n v="284297.6551724138"/>
    <d v="2015-07-01T00:00:00"/>
    <x v="2"/>
    <n v="2"/>
    <n v="1"/>
    <n v="1"/>
  </r>
  <r>
    <s v="Woorabinda Aboriginal Shire Council"/>
    <n v="700"/>
    <s v="FLYNN"/>
    <s v="1x3B DH"/>
    <s v="Detached House"/>
    <x v="0"/>
    <m/>
    <n v="2017"/>
    <s v="On Site Construction"/>
    <s v="On Site"/>
    <s v="Woorabinda Aboriginal Shire Council"/>
    <s v="Council"/>
    <n v="1"/>
    <n v="434054"/>
    <n v="434054"/>
    <n v="284380.20689655171"/>
    <d v="2010-07-01T00:00:00"/>
    <x v="2"/>
    <n v="1"/>
    <n v="1"/>
    <n v="1"/>
  </r>
  <r>
    <s v="Woorabinda Aboriginal Shire Council"/>
    <n v="700"/>
    <s v="FLYNN"/>
    <s v="1x2B DH"/>
    <s v="Detached House"/>
    <x v="0"/>
    <m/>
    <n v="2017"/>
    <s v="On Site Construction"/>
    <s v="On Site"/>
    <s v="Woorabinda Aboriginal Shire Council"/>
    <s v="Council"/>
    <n v="1"/>
    <n v="358639"/>
    <n v="358639"/>
    <n v="234970.37931034481"/>
    <d v="2015-07-01T00:00:00"/>
    <x v="1"/>
    <n v="1"/>
    <n v="1"/>
    <n v="1"/>
  </r>
  <r>
    <s v="Torres Strait Island Regional Council"/>
    <n v="2600"/>
    <s v="ISLAND"/>
    <s v="1x3B DH (HS)"/>
    <s v="Detached House"/>
    <x v="0"/>
    <s v="High Set"/>
    <n v="2017"/>
    <s v="On Site Construction"/>
    <s v="On Site"/>
    <s v="Torres Strait Island Regional Council"/>
    <s v="Council"/>
    <n v="1"/>
    <n v="904482.73"/>
    <n v="904482.73"/>
    <n v="592592.13344827585"/>
    <d v="2015-07-01T00:00:00"/>
    <x v="2"/>
    <n v="1"/>
    <n v="1"/>
    <n v="1"/>
  </r>
  <r>
    <s v="Torres Strait Island Regional Council"/>
    <n v="2600"/>
    <s v="ISLAND"/>
    <s v="1x2B DH (HS)"/>
    <s v="Detached House"/>
    <x v="0"/>
    <s v="High Set"/>
    <n v="2017"/>
    <s v="On Site Construction"/>
    <s v="On Site"/>
    <s v="Torres Strait Island Regional Council"/>
    <s v="Council"/>
    <n v="1"/>
    <n v="870420.05"/>
    <n v="870420.05"/>
    <n v="570275.20517241384"/>
    <d v="2009-07-01T00:00:00"/>
    <x v="1"/>
    <n v="1"/>
    <n v="1"/>
    <n v="1"/>
  </r>
  <r>
    <s v="Torres Strait Island Regional Council"/>
    <n v="2600"/>
    <s v="ISLAND"/>
    <s v="1x2B DH"/>
    <s v="Detached House"/>
    <x v="0"/>
    <m/>
    <n v="2018"/>
    <s v="On Site Construction"/>
    <s v="On Site"/>
    <s v="Torres Strait Island Regional Council"/>
    <s v="Council"/>
    <n v="1"/>
    <n v="758853"/>
    <n v="758853"/>
    <n v="497179.55172413791"/>
    <d v="2015-07-01T00:00:00"/>
    <x v="1"/>
    <n v="2"/>
    <n v="1"/>
    <n v="1"/>
  </r>
  <r>
    <s v="Torres Strait Island Regional Council"/>
    <n v="2600"/>
    <s v="ISLAND"/>
    <s v="1x2B DH"/>
    <s v="Detached House"/>
    <x v="0"/>
    <m/>
    <n v="2017"/>
    <s v="On Site Construction"/>
    <s v="On Site"/>
    <s v="Torres Strait Island Regional Council"/>
    <s v="Council"/>
    <n v="1"/>
    <n v="771957"/>
    <n v="771957"/>
    <n v="505764.93103448272"/>
    <d v="2013-07-01T00:00:00"/>
    <x v="1"/>
    <n v="1"/>
    <n v="1"/>
    <n v="1"/>
  </r>
  <r>
    <s v="Torres Strait Island Regional Council"/>
    <n v="2600"/>
    <s v="ISLAND"/>
    <s v="1x2B (BU)"/>
    <s v="Extension"/>
    <x v="4"/>
    <m/>
    <n v="2016"/>
    <s v="On Site Construction"/>
    <s v="On Site"/>
    <s v="Somerset Building Company Pty Ltd"/>
    <s v="Private Contractor"/>
    <n v="1"/>
    <n v="225956.19"/>
    <n v="225956.19"/>
    <n v="101290.70586206896"/>
    <d v="2013-07-01T00:00:00"/>
    <x v="1"/>
    <m/>
    <m/>
    <m/>
  </r>
  <r>
    <s v="Torres Strait Island Regional Council"/>
    <n v="2600"/>
    <s v="ISLAND"/>
    <s v="1x2B (EXT)"/>
    <s v="Extension"/>
    <x v="4"/>
    <m/>
    <n v="2016"/>
    <s v="On Site Construction"/>
    <s v="On Site"/>
    <s v="Somerset Building Company Pty Ltd"/>
    <s v="Private Contractor"/>
    <n v="1"/>
    <n v="317508.41000000003"/>
    <n v="317508.41000000003"/>
    <n v="142331.35620689657"/>
    <d v="2022-07-01T00:00:00"/>
    <x v="1"/>
    <n v="1"/>
    <n v="1"/>
    <n v="1"/>
  </r>
  <r>
    <s v="Mornington Shire Council"/>
    <n v="1855"/>
    <s v="ISLAND"/>
    <s v="1x3B DH"/>
    <s v="Detached House"/>
    <x v="0"/>
    <m/>
    <n v="2017"/>
    <s v="On Site Construction"/>
    <s v="On Site"/>
    <s v="HC Building &amp; Construction"/>
    <s v="Private Contractor"/>
    <n v="1"/>
    <n v="568674.45000000007"/>
    <n v="568674.45000000007"/>
    <n v="372579.81206896558"/>
    <d v="2021-07-01T00:00:00"/>
    <x v="2"/>
    <n v="1"/>
    <n v="1"/>
    <n v="1"/>
  </r>
  <r>
    <s v="Doomadgee Aboriginal Shire Council"/>
    <n v="1816"/>
    <s v="KENNEDY"/>
    <s v="1x2B DH (Exp)"/>
    <s v="Detached House"/>
    <x v="0"/>
    <m/>
    <n v="2017"/>
    <s v="On Site Construction"/>
    <s v="On Site"/>
    <s v="Doomadgee Aboriginal Shire Council"/>
    <s v="Council"/>
    <n v="1"/>
    <n v="392142.87"/>
    <n v="392142.87"/>
    <n v="256921.19068965517"/>
    <d v="2021-07-01T00:00:00"/>
    <x v="1"/>
    <m/>
    <n v="1"/>
    <n v="1"/>
  </r>
  <r>
    <s v="Doomadgee Aboriginal Shire Council"/>
    <n v="1816"/>
    <s v="KENNEDY"/>
    <s v="1x4B DH"/>
    <s v="Detached House"/>
    <x v="0"/>
    <m/>
    <n v="2017"/>
    <s v="On Site Construction"/>
    <s v="On Site"/>
    <s v="Doomadgee Aboriginal Shire Council"/>
    <s v="Council"/>
    <n v="1"/>
    <n v="481390.19999999995"/>
    <n v="481390.19999999995"/>
    <n v="315393.57931034476"/>
    <d v="2021-07-01T00:00:00"/>
    <x v="3"/>
    <n v="2"/>
    <n v="1"/>
    <n v="1"/>
  </r>
  <r>
    <s v="Doomadgee Aboriginal Shire Council"/>
    <n v="1816"/>
    <s v="KENNEDY"/>
    <s v="1x2B DH"/>
    <s v="Detached House"/>
    <x v="0"/>
    <m/>
    <n v="2017"/>
    <s v="On Site Construction"/>
    <s v="On Site"/>
    <s v="Doomadgee Aboriginal Shire Council"/>
    <s v="Council"/>
    <n v="1"/>
    <n v="361701.66000000003"/>
    <n v="361701.66000000003"/>
    <n v="236976.94965517242"/>
    <d v="2021-07-01T00:00:00"/>
    <x v="1"/>
    <n v="2"/>
    <n v="1"/>
    <n v="1"/>
  </r>
  <r>
    <s v="Doomadgee Aboriginal Shire Council"/>
    <n v="1816"/>
    <s v="KENNEDY"/>
    <s v="1x2B DH"/>
    <s v="Detached House"/>
    <x v="0"/>
    <m/>
    <n v="2017"/>
    <s v="On Site Construction"/>
    <s v="On Site"/>
    <s v="Doomadgee Aboriginal Shire Council"/>
    <s v="Council"/>
    <n v="1"/>
    <n v="365436.13"/>
    <n v="365436.13"/>
    <n v="239423.67137931034"/>
    <d v="2021-07-01T00:00:00"/>
    <x v="1"/>
    <n v="1"/>
    <n v="1"/>
    <n v="1"/>
  </r>
  <r>
    <s v="Torres Strait Island Regional Council"/>
    <n v="2600"/>
    <s v="ISLAND"/>
    <s v="1x4B DH (OT)"/>
    <s v="Detached House"/>
    <x v="0"/>
    <m/>
    <n v="2018"/>
    <s v="On Site Construction"/>
    <s v="On Site"/>
    <s v="Torres Strait Island Regional Council"/>
    <s v="Council"/>
    <n v="1"/>
    <n v="769400.99699999997"/>
    <n v="769400.99699999997"/>
    <n v="504090.3083793103"/>
    <d v="2021-07-01T00:00:00"/>
    <x v="3"/>
    <n v="2"/>
    <n v="1"/>
    <n v="1"/>
  </r>
  <r>
    <s v="Torres Strait Island Regional Council"/>
    <n v="2600"/>
    <s v="ISLAND"/>
    <s v="1x4B AH"/>
    <s v="Other"/>
    <x v="6"/>
    <m/>
    <n v="2018"/>
    <s v="On Site Construction"/>
    <s v="On Site"/>
    <s v="Torres Strait Island Regional Council"/>
    <s v="Council"/>
    <n v="1"/>
    <n v="820617"/>
    <n v="820617"/>
    <n v="537645.62068965519"/>
    <d v="2009-07-01T00:00:00"/>
    <x v="3"/>
    <n v="2"/>
    <n v="1"/>
    <n v="1"/>
  </r>
  <r>
    <s v="Torres Strait Island Regional Council"/>
    <n v="2600"/>
    <s v="ISLAND"/>
    <s v="1x4B AH"/>
    <s v="Other"/>
    <x v="6"/>
    <m/>
    <n v="2018"/>
    <s v="On Site Construction"/>
    <s v="On Site"/>
    <s v="Torres Strait Island Regional Council"/>
    <s v="Council"/>
    <n v="1"/>
    <n v="844549"/>
    <n v="844549"/>
    <n v="553325.20689655165"/>
    <d v="2010-07-01T00:00:00"/>
    <x v="3"/>
    <n v="2"/>
    <n v="1"/>
    <n v="1"/>
  </r>
  <r>
    <s v="Torres Strait Island Regional Council"/>
    <n v="2600"/>
    <s v="ISLAND"/>
    <s v="1x4B AH"/>
    <s v="Other"/>
    <x v="6"/>
    <m/>
    <n v="2018"/>
    <s v="On Site Construction"/>
    <s v="On Site"/>
    <s v="Torres Strait Island Regional Council"/>
    <s v="Council"/>
    <n v="1"/>
    <n v="819789"/>
    <n v="819789"/>
    <n v="537103.13793103443"/>
    <d v="2010-07-01T00:00:00"/>
    <x v="3"/>
    <n v="2"/>
    <n v="1"/>
    <n v="1"/>
  </r>
  <r>
    <s v="Torres Strait Island Regional Council"/>
    <n v="2600"/>
    <s v="ISLAND"/>
    <s v="1x5B DH (HS)"/>
    <s v="Detached House"/>
    <x v="0"/>
    <s v="High Set"/>
    <n v="2018"/>
    <s v="On Site Construction"/>
    <s v="On Site"/>
    <s v="Torres Strait Island Regional Council"/>
    <s v="Council"/>
    <n v="1"/>
    <n v="802752.00000000012"/>
    <n v="802752.00000000012"/>
    <n v="525940.96551724139"/>
    <d v="2010-07-01T00:00:00"/>
    <x v="0"/>
    <n v="2"/>
    <n v="1"/>
    <n v="1"/>
  </r>
  <r>
    <s v="Torres Strait Island Regional Council"/>
    <n v="2600"/>
    <s v="ISLAND"/>
    <s v="1x4B AH"/>
    <s v="Other"/>
    <x v="6"/>
    <m/>
    <n v="2018"/>
    <s v="On Site Construction"/>
    <s v="On Site"/>
    <s v="Torres Strait Island Regional Council"/>
    <s v="Council"/>
    <n v="1"/>
    <n v="818361.99999999988"/>
    <n v="818361.99999999988"/>
    <n v="536168.20689655165"/>
    <d v="2010-07-01T00:00:00"/>
    <x v="3"/>
    <n v="2"/>
    <n v="1"/>
    <n v="1"/>
  </r>
  <r>
    <s v="Woorabinda Aboriginal Shire Council"/>
    <n v="700"/>
    <s v="FLYNN"/>
    <s v="1x2B DH"/>
    <s v="Detached House"/>
    <x v="0"/>
    <m/>
    <n v="2017"/>
    <s v="On Site Construction"/>
    <s v="On Site"/>
    <s v="Woorabinda Aboriginal Shire Council"/>
    <s v="Council"/>
    <n v="1"/>
    <n v="358956"/>
    <n v="358956"/>
    <n v="235178.06896551725"/>
    <d v="2010-07-01T00:00:00"/>
    <x v="1"/>
    <n v="1"/>
    <n v="1"/>
    <n v="1"/>
  </r>
  <r>
    <s v="Northern Peninsula Area Regional Council"/>
    <n v="2669"/>
    <s v="LEICHHARDT"/>
    <s v="1x5B DH"/>
    <s v="Detached House"/>
    <x v="0"/>
    <m/>
    <n v="2017"/>
    <s v="On Site Construction"/>
    <s v="On Site"/>
    <s v="Northern Peninsula Area Regional Council"/>
    <s v="Council"/>
    <n v="1"/>
    <n v="658961"/>
    <n v="658961"/>
    <n v="431733.06896551722"/>
    <d v="2010-07-01T00:00:00"/>
    <x v="0"/>
    <n v="2"/>
    <n v="1"/>
    <n v="1"/>
  </r>
  <r>
    <s v="Northern Peninsula Area Regional Council"/>
    <n v="2669"/>
    <s v="LEICHHARDT"/>
    <s v="1x3B DH"/>
    <s v="Detached House"/>
    <x v="0"/>
    <m/>
    <n v="2017"/>
    <s v="On Site Construction"/>
    <s v="On Site"/>
    <s v="Northern Peninsula Area Regional Council"/>
    <s v="Council"/>
    <n v="1"/>
    <n v="468796"/>
    <n v="468796"/>
    <n v="307142.20689655171"/>
    <d v="2018-07-01T00:00:00"/>
    <x v="2"/>
    <n v="1"/>
    <n v="1"/>
    <n v="1"/>
  </r>
  <r>
    <s v="Northern Peninsula Area Regional Council"/>
    <n v="2669"/>
    <s v="LEICHHARDT"/>
    <s v="1x3B DH (OT)"/>
    <s v="Detached House"/>
    <x v="0"/>
    <m/>
    <n v="2017"/>
    <s v="On Site Construction"/>
    <s v="On Site"/>
    <s v="Northern Peninsula Area Regional Council"/>
    <s v="Council"/>
    <n v="1"/>
    <n v="452875"/>
    <n v="452875"/>
    <n v="296711.20689655171"/>
    <d v="2021-07-01T00:00:00"/>
    <x v="2"/>
    <n v="1"/>
    <n v="1"/>
    <n v="1"/>
  </r>
  <r>
    <s v="Northern Peninsula Area Regional Council"/>
    <n v="2669"/>
    <s v="LEICHHARDT"/>
    <s v="1x2B DH (Exp)"/>
    <s v="Detached House"/>
    <x v="0"/>
    <m/>
    <n v="2017"/>
    <s v="On Site Construction"/>
    <s v="On Site"/>
    <s v="Northern Peninsula Area Regional Council"/>
    <s v="Council"/>
    <n v="1"/>
    <n v="384311"/>
    <n v="384311"/>
    <n v="251789.96551724136"/>
    <d v="2012-07-01T00:00:00"/>
    <x v="1"/>
    <n v="1"/>
    <n v="1"/>
    <n v="1"/>
  </r>
  <r>
    <s v="Northern Peninsula Area Regional Council"/>
    <n v="2669"/>
    <s v="LEICHHARDT"/>
    <s v="1x2B DH (Exp)"/>
    <s v="Detached House"/>
    <x v="0"/>
    <m/>
    <n v="2017"/>
    <s v="On Site Construction"/>
    <s v="On Site"/>
    <s v="Northern Peninsula Area Regional Council"/>
    <s v="Council"/>
    <n v="1"/>
    <n v="387307"/>
    <n v="387307"/>
    <n v="253752.86206896551"/>
    <d v="2012-07-01T00:00:00"/>
    <x v="1"/>
    <n v="1"/>
    <n v="1"/>
    <n v="1"/>
  </r>
  <r>
    <s v="Northern Peninsula Area Regional Council"/>
    <n v="2669"/>
    <s v="LEICHHARDT"/>
    <s v="1x3B DH"/>
    <s v="Detached House"/>
    <x v="0"/>
    <m/>
    <n v="2017"/>
    <s v="On Site Construction"/>
    <s v="On Site"/>
    <s v="Northern Peninsula Area Regional Council"/>
    <s v="Council"/>
    <n v="1"/>
    <n v="450266"/>
    <n v="450266"/>
    <n v="295001.86206896551"/>
    <d v="2012-07-01T00:00:00"/>
    <x v="2"/>
    <n v="2"/>
    <n v="1"/>
    <n v="1"/>
  </r>
  <r>
    <s v="Hope Vale Aboriginal Shire Council"/>
    <n v="2042"/>
    <s v="LEICHHARDT"/>
    <s v="1x4B DH"/>
    <s v="Detached House"/>
    <x v="0"/>
    <m/>
    <n v="2017"/>
    <s v="On Site Construction"/>
    <s v="On Site"/>
    <s v="Hope Vale Aboriginal Shire Council"/>
    <s v="Council"/>
    <n v="1"/>
    <n v="483005"/>
    <n v="483005"/>
    <n v="316451.55172413791"/>
    <d v="2012-07-01T00:00:00"/>
    <x v="3"/>
    <n v="2"/>
    <n v="1"/>
    <n v="1"/>
  </r>
  <r>
    <s v="Hope Vale Aboriginal Shire Council"/>
    <n v="2042"/>
    <s v="LEICHHARDT"/>
    <s v="1x3B DH"/>
    <s v="Detached House"/>
    <x v="0"/>
    <m/>
    <n v="2017"/>
    <s v="On Site Construction"/>
    <s v="On Site"/>
    <s v="Hope Vale Aboriginal Shire Council"/>
    <s v="Council"/>
    <n v="1"/>
    <n v="408901"/>
    <n v="408901"/>
    <n v="267900.6551724138"/>
    <d v="2009-07-01T00:00:00"/>
    <x v="2"/>
    <n v="2"/>
    <n v="1"/>
    <n v="1"/>
  </r>
  <r>
    <s v="Hope Vale Aboriginal Shire Council"/>
    <n v="2042"/>
    <s v="LEICHHARDT"/>
    <s v="1x3B DH"/>
    <s v="Detached House"/>
    <x v="0"/>
    <m/>
    <n v="2017"/>
    <s v="On Site Construction"/>
    <s v="On Site"/>
    <s v="Hope Vale Aboriginal Shire Council"/>
    <s v="Council"/>
    <n v="1"/>
    <n v="408814"/>
    <n v="408814"/>
    <n v="267843.6551724138"/>
    <d v="2007-07-01T00:00:00"/>
    <x v="2"/>
    <n v="1"/>
    <n v="1"/>
    <n v="1"/>
  </r>
  <r>
    <s v="Hope Vale Aboriginal Shire Council"/>
    <n v="2042"/>
    <s v="LEICHHARDT"/>
    <s v="1x2B DH"/>
    <s v="Detached House"/>
    <x v="0"/>
    <m/>
    <n v="2017"/>
    <s v="On Site Construction"/>
    <s v="On Site"/>
    <s v="Hope Vale Aboriginal Shire Council"/>
    <s v="Council"/>
    <n v="1"/>
    <n v="356979"/>
    <n v="356979"/>
    <n v="233882.79310344826"/>
    <d v="2010-07-01T00:00:00"/>
    <x v="1"/>
    <n v="1"/>
    <n v="1"/>
    <n v="1"/>
  </r>
  <r>
    <s v="Hope Vale Aboriginal Shire Council"/>
    <n v="2042"/>
    <s v="LEICHHARDT"/>
    <s v="1x2B DH"/>
    <s v="Detached House"/>
    <x v="0"/>
    <m/>
    <n v="2017"/>
    <s v="On Site Construction"/>
    <s v="On Site"/>
    <s v="Hope Vale Aboriginal Shire Council"/>
    <s v="Council"/>
    <n v="1"/>
    <n v="357104"/>
    <n v="357104"/>
    <n v="233964.68965517241"/>
    <d v="2017-07-01T00:00:00"/>
    <x v="1"/>
    <n v="1"/>
    <n v="1"/>
    <n v="1"/>
  </r>
  <r>
    <s v="Torres Strait Island Regional Council"/>
    <n v="2600"/>
    <s v="ISLAND"/>
    <s v="1x3B DH"/>
    <s v="Detached House"/>
    <x v="0"/>
    <m/>
    <n v="2017"/>
    <s v="On Site Construction"/>
    <s v="On Site"/>
    <s v="Torres Strait Island Regional Council"/>
    <s v="Council"/>
    <n v="1"/>
    <n v="818190"/>
    <n v="818190"/>
    <n v="536055.51724137925"/>
    <d v="2009-07-01T00:00:00"/>
    <x v="2"/>
    <n v="2"/>
    <n v="1"/>
    <n v="1"/>
  </r>
  <r>
    <s v="Doomadgee Aboriginal Shire Council"/>
    <n v="1816"/>
    <s v="KENNEDY"/>
    <s v="1x2B DH"/>
    <s v="Detached House"/>
    <x v="0"/>
    <m/>
    <n v="2017"/>
    <s v="On Site Construction"/>
    <s v="On Site"/>
    <s v="Doomadgee Aboriginal Shire Council"/>
    <s v="Council"/>
    <n v="1"/>
    <n v="363577.07"/>
    <n v="363577.07"/>
    <n v="238205.66655172413"/>
    <d v="2015-07-01T00:00:00"/>
    <x v="1"/>
    <n v="1"/>
    <n v="1"/>
    <n v="1"/>
  </r>
  <r>
    <s v="Doomadgee Aboriginal Shire Council"/>
    <n v="1816"/>
    <s v="KENNEDY"/>
    <s v="1x3B DH"/>
    <s v="Detached House"/>
    <x v="0"/>
    <m/>
    <n v="2017"/>
    <s v="On Site Construction"/>
    <s v="On Site"/>
    <s v="Doomadgee Aboriginal Shire Council"/>
    <s v="Council"/>
    <n v="1"/>
    <n v="418970.43"/>
    <n v="418970.43"/>
    <n v="274497.86793103447"/>
    <d v="2021-07-01T00:00:00"/>
    <x v="2"/>
    <n v="1"/>
    <n v="1"/>
    <n v="1"/>
  </r>
  <r>
    <s v="Mornington Shire Council"/>
    <n v="1855"/>
    <s v="ISLAND"/>
    <s v="1x2B DH"/>
    <s v="Detached House"/>
    <x v="0"/>
    <m/>
    <n v="2018"/>
    <s v="On Site Construction"/>
    <s v="On Site"/>
    <s v="HC Building &amp; Construction"/>
    <s v="Private Contractor"/>
    <n v="1"/>
    <n v="418221.34"/>
    <n v="418221.34"/>
    <n v="274007.08482758619"/>
    <d v="2021-07-01T00:00:00"/>
    <x v="1"/>
    <n v="2"/>
    <n v="1"/>
    <n v="1"/>
  </r>
  <r>
    <s v="Mornington Shire Council"/>
    <n v="1855"/>
    <s v="ISLAND"/>
    <s v="1x4B DH"/>
    <s v="Detached House"/>
    <x v="0"/>
    <m/>
    <n v="2017"/>
    <s v="On Site Construction"/>
    <s v="On Site"/>
    <s v="HC Building &amp; Construction"/>
    <s v="Private Contractor"/>
    <n v="1"/>
    <n v="562709.09999999986"/>
    <n v="562709.09999999986"/>
    <n v="368671.47931034473"/>
    <d v="2021-07-01T00:00:00"/>
    <x v="3"/>
    <n v="1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473130.82"/>
    <n v="473130.82"/>
    <n v="309982.26137931034"/>
    <d v="2021-07-01T00:00:00"/>
    <x v="2"/>
    <n v="1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472474.64"/>
    <n v="472474.64"/>
    <n v="309552.35034482757"/>
    <d v="2010-07-01T00:00:00"/>
    <x v="2"/>
    <n v="1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472993.33"/>
    <n v="472993.33"/>
    <n v="309892.18172413792"/>
    <d v="2010-07-01T00:00:00"/>
    <x v="2"/>
    <n v="1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472405.48"/>
    <n v="472405.48"/>
    <n v="309507.03862068965"/>
    <d v="2010-07-01T00:00:00"/>
    <x v="2"/>
    <n v="1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471937.47"/>
    <n v="471937.47"/>
    <n v="309200.4113793103"/>
    <d v="2018-07-01T00:00:00"/>
    <x v="2"/>
    <n v="1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588789.75"/>
    <n v="588789.75"/>
    <n v="385758.80172413791"/>
    <d v="2021-07-01T00:00:00"/>
    <x v="2"/>
    <n v="2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590701.53999999992"/>
    <n v="590701.53999999992"/>
    <n v="387011.35379310336"/>
    <d v="2017-07-01T00:00:00"/>
    <x v="2"/>
    <n v="1"/>
    <n v="1"/>
    <n v="1"/>
  </r>
  <r>
    <s v="Torres Strait Island Regional Council"/>
    <n v="2600"/>
    <s v="ISLAND"/>
    <s v="1x3B DH"/>
    <s v="Detached House"/>
    <x v="0"/>
    <m/>
    <n v="2017"/>
    <s v="On Site Construction"/>
    <s v="On Site"/>
    <s v="Robert Clarke Builders Pty Ltd"/>
    <s v="Private Contractor"/>
    <n v="1"/>
    <n v="499588.25"/>
    <n v="499588.25"/>
    <n v="327316.43965517241"/>
    <d v="2012-07-01T00:00:00"/>
    <x v="2"/>
    <n v="2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472916.23"/>
    <n v="472916.23"/>
    <n v="309841.66793103446"/>
    <d v="2012-07-01T00:00:00"/>
    <x v="2"/>
    <n v="2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472188.97"/>
    <n v="472188.97"/>
    <n v="309365.18724137929"/>
    <d v="2011-07-01T00:00:00"/>
    <x v="2"/>
    <n v="1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472518.03"/>
    <n v="472518.03"/>
    <n v="309580.7782758621"/>
    <d v="2011-07-01T00:00:00"/>
    <x v="2"/>
    <n v="1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472221.4"/>
    <n v="472221.4"/>
    <n v="309386.43448275863"/>
    <d v="2011-07-01T00:00:00"/>
    <x v="2"/>
    <n v="1"/>
    <n v="1"/>
    <n v="1"/>
  </r>
  <r>
    <s v="Mornington Shire Council"/>
    <n v="1855"/>
    <s v="ISLAND"/>
    <s v="1x2B DH"/>
    <s v="Detached House"/>
    <x v="0"/>
    <m/>
    <n v="2017"/>
    <s v="On Site Construction"/>
    <s v="On Site"/>
    <s v="HC Building &amp; Construction"/>
    <s v="Private Contractor"/>
    <n v="1"/>
    <n v="506272.03"/>
    <n v="506272.03"/>
    <n v="331695.46793103451"/>
    <d v="2018-07-01T00:00:00"/>
    <x v="1"/>
    <n v="1"/>
    <n v="1"/>
    <n v="1"/>
  </r>
  <r>
    <s v="Mornington Shire Council"/>
    <n v="1855"/>
    <s v="ISLAND"/>
    <s v="1x3B DH"/>
    <s v="Detached House"/>
    <x v="0"/>
    <m/>
    <n v="2017"/>
    <s v="On Site Construction"/>
    <s v="On Site"/>
    <s v="HC Building &amp; Construction"/>
    <s v="Private Contractor"/>
    <n v="1"/>
    <n v="565800.59000000008"/>
    <n v="565800.59000000008"/>
    <n v="370696.93827586214"/>
    <d v="2018-07-01T00:00:00"/>
    <x v="2"/>
    <n v="1"/>
    <n v="1"/>
    <n v="1"/>
  </r>
  <r>
    <s v="Mornington Shire Council"/>
    <n v="1855"/>
    <s v="ISLAND"/>
    <s v="1x3B DH"/>
    <s v="Detached House"/>
    <x v="0"/>
    <m/>
    <n v="2017"/>
    <s v="On Site Construction"/>
    <s v="On Site"/>
    <s v="HC Building &amp; Construction"/>
    <s v="Private Contractor"/>
    <n v="1"/>
    <n v="588212.75"/>
    <n v="588212.75"/>
    <n v="385380.7672413793"/>
    <d v="2017-07-01T00:00:00"/>
    <x v="2"/>
    <n v="1"/>
    <n v="1"/>
    <n v="1"/>
  </r>
  <r>
    <s v="Torres Strait Island Regional Council"/>
    <n v="2600"/>
    <s v="ISLAND"/>
    <s v="1x2B (EXT)"/>
    <s v="Extension"/>
    <x v="4"/>
    <m/>
    <n v="2016"/>
    <s v="On Site Construction"/>
    <s v="On Site"/>
    <s v="Somerset Building Company Pty Ltd"/>
    <s v="Private Contractor"/>
    <n v="1"/>
    <n v="181626.28000000003"/>
    <n v="181626.28000000003"/>
    <n v="81418.677241379322"/>
    <d v="2010-07-01T00:00:00"/>
    <x v="1"/>
    <n v="1"/>
    <m/>
    <m/>
  </r>
  <r>
    <s v="Torres Strait Island Regional Council"/>
    <n v="2600"/>
    <s v="ISLAND"/>
    <s v="1x2B (EXT)"/>
    <s v="Extension"/>
    <x v="4"/>
    <m/>
    <n v="2016"/>
    <s v="On Site Construction"/>
    <s v="On Site"/>
    <s v="Somerset Building Company Pty Ltd"/>
    <s v="Private Contractor"/>
    <n v="1"/>
    <n v="225469.62"/>
    <n v="225469.62"/>
    <n v="101072.58827586207"/>
    <d v="2010-07-01T00:00:00"/>
    <x v="1"/>
    <n v="1"/>
    <m/>
    <m/>
  </r>
  <r>
    <s v="Torres Strait Island Regional Council"/>
    <n v="2600"/>
    <s v="ISLAND"/>
    <s v="1x2B (EXT)"/>
    <s v="Extension"/>
    <x v="4"/>
    <m/>
    <n v="2016"/>
    <s v="On Site Construction"/>
    <s v="On Site"/>
    <s v="Somerset Building Company Pty Ltd"/>
    <s v="Private Contractor"/>
    <n v="1"/>
    <n v="261854.8"/>
    <n v="261854.8"/>
    <n v="117383.18620689654"/>
    <d v="2017-07-01T00:00:00"/>
    <x v="1"/>
    <n v="1"/>
    <m/>
    <m/>
  </r>
  <r>
    <s v="Torres Strait Island Regional Council"/>
    <n v="2600"/>
    <s v="ISLAND"/>
    <s v="1x2B (BU)"/>
    <s v="Extension"/>
    <x v="4"/>
    <m/>
    <n v="2016"/>
    <s v="On Site Construction"/>
    <s v="On Site"/>
    <s v="Somerset Building Company Pty Ltd"/>
    <s v="Private Contractor"/>
    <n v="1"/>
    <n v="166545.96000000002"/>
    <n v="166545.96000000002"/>
    <n v="74658.533793103459"/>
    <d v="2017-07-01T00:00:00"/>
    <x v="1"/>
    <n v="1"/>
    <m/>
    <m/>
  </r>
  <r>
    <s v="Torres Strait Island Regional Council"/>
    <n v="2600"/>
    <s v="ISLAND"/>
    <s v="1x2B (EXT)"/>
    <s v="Extension"/>
    <x v="4"/>
    <m/>
    <n v="2016"/>
    <s v="On Site Construction"/>
    <s v="On Site"/>
    <s v="Somerset Building Company Pty Ltd"/>
    <s v="Private Contractor"/>
    <n v="1"/>
    <n v="274380.58"/>
    <n v="274380.58"/>
    <n v="122998.19103448276"/>
    <d v="2012-07-01T00:00:00"/>
    <x v="1"/>
    <m/>
    <m/>
    <m/>
  </r>
  <r>
    <s v="Torres Strait Island Regional Council"/>
    <n v="2600"/>
    <s v="ISLAND"/>
    <s v="1x2B (EXT)"/>
    <s v="Extension"/>
    <x v="4"/>
    <m/>
    <n v="2016"/>
    <s v="On Site Construction"/>
    <s v="On Site"/>
    <s v="Somerset Building Company Pty Ltd"/>
    <s v="Private Contractor"/>
    <n v="1"/>
    <n v="261040.3"/>
    <n v="261040.3"/>
    <n v="117018.06551724138"/>
    <d v="2014-07-01T00:00:00"/>
    <x v="1"/>
    <n v="1"/>
    <n v="1"/>
    <n v="1"/>
  </r>
  <r>
    <s v="Northern Peninsula Area Regional Council"/>
    <n v="2669"/>
    <s v="LEICHHARDT"/>
    <s v="1x2B DH (Exp)"/>
    <s v="Detached House"/>
    <x v="0"/>
    <m/>
    <n v="2017"/>
    <s v="On Site Construction"/>
    <s v="On Site"/>
    <s v="Northern Peninsula Area Regional Council"/>
    <s v="Council"/>
    <n v="1"/>
    <n v="398805"/>
    <n v="398805"/>
    <n v="261286.03448275861"/>
    <d v="2013-07-01T00:00:00"/>
    <x v="1"/>
    <n v="1"/>
    <n v="1"/>
    <n v="1"/>
  </r>
  <r>
    <s v="Northern Peninsula Area Regional Council"/>
    <n v="2669"/>
    <s v="LEICHHARDT"/>
    <s v="1x2B DH (Exp)"/>
    <s v="Detached House"/>
    <x v="0"/>
    <m/>
    <n v="2017"/>
    <s v="On Site Construction"/>
    <s v="On Site"/>
    <s v="Northern Peninsula Area Regional Council"/>
    <s v="Council"/>
    <n v="1"/>
    <n v="388921"/>
    <n v="388921"/>
    <n v="254810.31034482757"/>
    <d v="2013-07-01T00:00:00"/>
    <x v="1"/>
    <n v="1"/>
    <n v="1"/>
    <n v="1"/>
  </r>
  <r>
    <s v="Torres Strait Island Regional Council"/>
    <n v="2600"/>
    <s v="ISLAND"/>
    <s v="1x2B DH (HS)"/>
    <s v="Detached House"/>
    <x v="0"/>
    <s v="High Set"/>
    <n v="2018"/>
    <s v="On Site Construction"/>
    <s v="On Site"/>
    <s v="Robert Clarke Builders Pty Ltd"/>
    <s v="Private Contractor"/>
    <n v="1"/>
    <n v="637602.68999999994"/>
    <n v="637602.68999999994"/>
    <n v="417739.69344827579"/>
    <d v="2013-07-01T00:00:00"/>
    <x v="1"/>
    <n v="2"/>
    <n v="1"/>
    <n v="1"/>
  </r>
  <r>
    <s v="Mapoon Aboriginal Shire Council"/>
    <n v="2572"/>
    <s v="LEICHHARDT"/>
    <s v="1x2B DH (Exp)"/>
    <s v="Detached House"/>
    <x v="0"/>
    <m/>
    <n v="2017"/>
    <s v="On Site Construction"/>
    <s v="On Site"/>
    <s v="Mapoon Aboriginal Shire Council"/>
    <s v="Council"/>
    <n v="1"/>
    <n v="440753.00300000003"/>
    <n v="440753.00300000003"/>
    <n v="288769.20886206895"/>
    <d v="2011-07-01T00:00:00"/>
    <x v="1"/>
    <n v="1"/>
    <n v="1"/>
    <n v="1"/>
  </r>
  <r>
    <s v="Mapoon Aboriginal Shire Council"/>
    <n v="2572"/>
    <s v="LEICHHARDT"/>
    <s v="1x2B DH (Exp)"/>
    <s v="Detached House"/>
    <x v="0"/>
    <m/>
    <n v="2017"/>
    <s v="On Site Construction"/>
    <s v="On Site"/>
    <s v="Mapoon Aboriginal Shire Council"/>
    <s v="Council"/>
    <n v="1"/>
    <n v="444543.00299999997"/>
    <n v="444543.00299999997"/>
    <n v="291252.31231034477"/>
    <d v="2011-07-01T00:00:00"/>
    <x v="1"/>
    <n v="1"/>
    <n v="1"/>
    <n v="1"/>
  </r>
  <r>
    <s v="Mapoon Aboriginal Shire Council"/>
    <n v="2572"/>
    <s v="LEICHHARDT"/>
    <s v="1x3B DH"/>
    <s v="Detached House"/>
    <x v="0"/>
    <m/>
    <n v="2017"/>
    <s v="On Site Construction"/>
    <s v="On Site"/>
    <s v="Mapoon Aboriginal Shire Council"/>
    <s v="Council"/>
    <n v="1"/>
    <n v="453061"/>
    <n v="453061"/>
    <n v="296833.06896551722"/>
    <d v="2010-07-01T00:00:00"/>
    <x v="2"/>
    <n v="1"/>
    <n v="1"/>
    <n v="1"/>
  </r>
  <r>
    <s v="Mapoon Aboriginal Shire Council"/>
    <n v="2572"/>
    <s v="LEICHHARDT"/>
    <s v="1x2B DH (Exp)"/>
    <s v="Detached House"/>
    <x v="0"/>
    <m/>
    <n v="2017"/>
    <s v="On Site Construction"/>
    <s v="On Site"/>
    <s v="Mapoon Aboriginal Shire Council"/>
    <s v="Council"/>
    <n v="1"/>
    <n v="505513.00299999997"/>
    <n v="505513.00299999997"/>
    <n v="331198.17437931034"/>
    <d v="2017-07-01T00:00:00"/>
    <x v="1"/>
    <n v="1"/>
    <n v="1"/>
    <n v="1"/>
  </r>
  <r>
    <s v="Yarrabah Aboriginal Shire Council"/>
    <n v="1710"/>
    <s v="KENNEDY"/>
    <s v="1x5B DH (OT)"/>
    <s v="Detached House"/>
    <x v="0"/>
    <m/>
    <n v="2017"/>
    <s v="On Site Construction"/>
    <s v="On Site"/>
    <s v="Yarrabah Aboriginal Shire Council"/>
    <s v="Council"/>
    <n v="1"/>
    <n v="590809"/>
    <n v="590809"/>
    <n v="387081.75862068962"/>
    <d v="2016-07-01T00:00:00"/>
    <x v="0"/>
    <n v="1"/>
    <n v="1"/>
    <n v="1"/>
  </r>
  <r>
    <s v="Hope Vale Aboriginal Shire Council"/>
    <n v="2042"/>
    <s v="LEICHHARDT"/>
    <s v="1x2B DH"/>
    <s v="Detached House"/>
    <x v="0"/>
    <m/>
    <n v="2017"/>
    <s v="On Site Construction"/>
    <s v="On Site"/>
    <s v="Hope Vale Aboriginal Shire Council"/>
    <s v="Council"/>
    <n v="1"/>
    <n v="349918"/>
    <n v="349918"/>
    <n v="229256.62068965516"/>
    <d v="2013-07-01T00:00:00"/>
    <x v="1"/>
    <n v="2"/>
    <n v="1"/>
    <n v="1"/>
  </r>
  <r>
    <s v="Hope Vale Aboriginal Shire Council"/>
    <n v="2042"/>
    <s v="LEICHHARDT"/>
    <s v="1x2B DH"/>
    <s v="Detached House"/>
    <x v="0"/>
    <m/>
    <n v="2017"/>
    <s v="On Site Construction"/>
    <s v="On Site"/>
    <s v="Hope Vale Aboriginal Shire Council"/>
    <s v="Council"/>
    <n v="1"/>
    <n v="348817"/>
    <n v="348817"/>
    <n v="228535.27586206896"/>
    <d v="2013-07-01T00:00:00"/>
    <x v="1"/>
    <n v="2"/>
    <n v="1"/>
    <n v="1"/>
  </r>
  <r>
    <s v="Hope Vale Aboriginal Shire Council"/>
    <n v="2042"/>
    <s v="LEICHHARDT"/>
    <s v="1x2B DH"/>
    <s v="Detached House"/>
    <x v="0"/>
    <m/>
    <n v="2017"/>
    <s v="On Site Construction"/>
    <s v="On Site"/>
    <s v="Hope Vale Aboriginal Shire Council"/>
    <s v="Council"/>
    <n v="1"/>
    <n v="349898"/>
    <n v="349898"/>
    <n v="229243.5172413793"/>
    <d v="2016-07-01T00:00:00"/>
    <x v="1"/>
    <n v="1"/>
    <n v="1"/>
    <n v="1"/>
  </r>
  <r>
    <s v="Hope Vale Aboriginal Shire Council"/>
    <n v="2042"/>
    <s v="LEICHHARDT"/>
    <s v="1x2B DH"/>
    <s v="Detached House"/>
    <x v="0"/>
    <m/>
    <n v="2017"/>
    <s v="On Site Construction"/>
    <s v="On Site"/>
    <s v="Hope Vale Aboriginal Shire Council"/>
    <s v="Council"/>
    <n v="1"/>
    <n v="348739"/>
    <n v="348739"/>
    <n v="228484.1724137931"/>
    <d v="2010-07-01T00:00:00"/>
    <x v="1"/>
    <n v="1"/>
    <n v="1"/>
    <n v="1"/>
  </r>
  <r>
    <s v="Palm Island Aboriginal Shire Council"/>
    <n v="1531"/>
    <s v="ISLAND"/>
    <s v="6x4B DH"/>
    <s v="Detached House"/>
    <x v="0"/>
    <m/>
    <n v="2025"/>
    <s v="On Site Construction"/>
    <s v="On Site"/>
    <s v="Palm Island Aboriginal Shire Council"/>
    <s v="Council"/>
    <n v="6"/>
    <n v="5292000"/>
    <n v="882000"/>
    <n v="882000"/>
    <m/>
    <x v="3"/>
    <m/>
    <m/>
    <m/>
  </r>
  <r>
    <s v="Torres Strait Island Regional Council"/>
    <n v="2600"/>
    <s v="ISLAND"/>
    <s v="1x4B DH"/>
    <s v="Detached House"/>
    <x v="0"/>
    <m/>
    <n v="2017"/>
    <s v="On Site Construction"/>
    <s v="On Site"/>
    <s v="Torres Strait Island Regional Council"/>
    <s v="Council"/>
    <n v="1"/>
    <n v="685620"/>
    <n v="685620"/>
    <n v="449199.31034482759"/>
    <d v="2015-07-01T00:00:00"/>
    <x v="3"/>
    <n v="2"/>
    <n v="1"/>
    <n v="1"/>
  </r>
  <r>
    <s v="Torres Strait Island Regional Council"/>
    <n v="2600"/>
    <s v="ISLAND"/>
    <s v="1x4B DH"/>
    <s v="Detached House"/>
    <x v="0"/>
    <m/>
    <n v="2017"/>
    <s v="On Site Construction"/>
    <s v="On Site"/>
    <s v="Torres Strait Island Regional Council"/>
    <s v="Council"/>
    <n v="1"/>
    <n v="693818"/>
    <n v="693818"/>
    <n v="454570.41379310342"/>
    <d v="2010-07-01T00:00:00"/>
    <x v="3"/>
    <n v="2"/>
    <n v="1"/>
    <n v="1"/>
  </r>
  <r>
    <s v="Torres Strait Island Regional Council"/>
    <n v="2600"/>
    <s v="ISLAND"/>
    <s v="1x3B DH"/>
    <s v="Detached House"/>
    <x v="0"/>
    <m/>
    <n v="2018"/>
    <s v="On Site Construction"/>
    <s v="On Site"/>
    <s v="Beep Beep Pty Ltd t/a Richardson Building Service"/>
    <s v="Private Contractor"/>
    <n v="1"/>
    <n v="662805"/>
    <n v="662805"/>
    <n v="434251.55172413791"/>
    <d v="2015-07-01T00:00:00"/>
    <x v="2"/>
    <n v="1"/>
    <n v="1"/>
    <n v="1"/>
  </r>
  <r>
    <s v="Torres Strait Island Regional Council"/>
    <n v="2600"/>
    <s v="ISLAND"/>
    <s v="1x5B DH (HS)"/>
    <s v="Detached House"/>
    <x v="0"/>
    <s v="High Set"/>
    <n v="2018"/>
    <s v="On Site Construction"/>
    <s v="On Site"/>
    <s v="Beep Beep Pty Ltd t/a Richardson Building Service"/>
    <s v="Private Contractor"/>
    <n v="1"/>
    <n v="952057"/>
    <n v="952057"/>
    <n v="623761.48275862064"/>
    <d v="2022-07-01T00:00:00"/>
    <x v="0"/>
    <n v="2"/>
    <n v="1"/>
    <n v="1"/>
  </r>
  <r>
    <s v="Torres Strait Island Regional Council"/>
    <n v="2600"/>
    <s v="ISLAND"/>
    <s v="1x4B DH"/>
    <s v="Detached House"/>
    <x v="0"/>
    <m/>
    <n v="2018"/>
    <s v="On Site Construction"/>
    <s v="On Site"/>
    <s v="Beep Beep Pty Ltd t/a Richardson Building Service"/>
    <s v="Private Contractor"/>
    <n v="1"/>
    <n v="831932"/>
    <n v="831932"/>
    <n v="545058.89655172417"/>
    <d v="2022-07-01T00:00:00"/>
    <x v="3"/>
    <n v="2"/>
    <n v="1"/>
    <n v="1"/>
  </r>
  <r>
    <s v="Yarrabah Aboriginal Shire Council"/>
    <n v="1710"/>
    <s v="KENNEDY"/>
    <s v="1x4B DH"/>
    <s v="Detached House"/>
    <x v="0"/>
    <m/>
    <n v="2018"/>
    <s v="On Site Construction"/>
    <s v="On Site"/>
    <s v="Yarrabah Aboriginal Shire Council"/>
    <s v="Council"/>
    <n v="1"/>
    <n v="452932.57400000002"/>
    <n v="452932.57400000002"/>
    <n v="296748.92779310344"/>
    <d v="2022-07-01T00:00:00"/>
    <x v="3"/>
    <n v="1"/>
    <n v="1"/>
    <n v="1"/>
  </r>
  <r>
    <s v="Woorabinda Aboriginal Shire Council"/>
    <n v="700"/>
    <s v="FLYNN"/>
    <s v="1x4B DH"/>
    <s v="Detached House"/>
    <x v="0"/>
    <m/>
    <n v="2017"/>
    <s v="On Site Construction"/>
    <s v="On Site"/>
    <s v="Woorabinda Aboriginal Shire Council"/>
    <s v="Council"/>
    <n v="1"/>
    <n v="509133"/>
    <n v="509133"/>
    <n v="333569.89655172412"/>
    <d v="2010-07-01T00:00:00"/>
    <x v="3"/>
    <n v="1"/>
    <n v="1"/>
    <n v="1"/>
  </r>
  <r>
    <s v="Hope Vale Aboriginal Shire Council"/>
    <n v="2042"/>
    <s v="LEICHHARDT"/>
    <s v="1x4B DH"/>
    <s v="Detached House"/>
    <x v="0"/>
    <m/>
    <n v="2017"/>
    <s v="On Site Construction"/>
    <s v="On Site"/>
    <s v="Hope Vale Aboriginal Shire Council"/>
    <s v="Council"/>
    <n v="1"/>
    <n v="472534"/>
    <n v="472534"/>
    <n v="309591.24137931032"/>
    <d v="2015-07-01T00:00:00"/>
    <x v="3"/>
    <n v="2"/>
    <n v="1"/>
    <n v="1"/>
  </r>
  <r>
    <s v="Hope Vale Aboriginal Shire Council"/>
    <n v="2042"/>
    <s v="LEICHHARDT"/>
    <s v="1x4B DH"/>
    <s v="Detached House"/>
    <x v="0"/>
    <m/>
    <n v="2017"/>
    <s v="On Site Construction"/>
    <s v="On Site"/>
    <s v="Hope Vale Aboriginal Shire Council"/>
    <s v="Council"/>
    <n v="1"/>
    <n v="471399"/>
    <n v="471399"/>
    <n v="308847.62068965519"/>
    <d v="2015-07-01T00:00:00"/>
    <x v="3"/>
    <n v="2"/>
    <n v="1"/>
    <n v="1"/>
  </r>
  <r>
    <s v="Hope Vale Aboriginal Shire Council"/>
    <n v="2042"/>
    <s v="LEICHHARDT"/>
    <s v="1x3B DH"/>
    <s v="Detached House"/>
    <x v="0"/>
    <m/>
    <n v="2017"/>
    <s v="On Site Construction"/>
    <s v="On Site"/>
    <s v="Hope Vale Aboriginal Shire Council"/>
    <s v="Council"/>
    <n v="1"/>
    <n v="399055"/>
    <n v="399055"/>
    <n v="261449.8275862069"/>
    <d v="2014-07-01T00:00:00"/>
    <x v="2"/>
    <n v="1"/>
    <n v="1"/>
    <n v="1"/>
  </r>
  <r>
    <s v="Cherbourg Aboriginal Shire Council"/>
    <n v="362"/>
    <s v="WIDE BAY"/>
    <s v="1x5B DH"/>
    <s v="Detached House"/>
    <x v="0"/>
    <m/>
    <n v="2017"/>
    <s v="On Site Construction"/>
    <s v="On Site"/>
    <s v="Cherbourg Aboriginal Shire Council"/>
    <s v="Council"/>
    <n v="1"/>
    <n v="543987.98"/>
    <n v="543987.98"/>
    <n v="356405.91793103446"/>
    <d v="2014-07-01T00:00:00"/>
    <x v="0"/>
    <n v="1"/>
    <n v="1"/>
    <n v="1"/>
  </r>
  <r>
    <s v="Cherbourg Aboriginal Shire Council"/>
    <n v="362"/>
    <s v="WIDE BAY"/>
    <s v="1x3B DH"/>
    <s v="Detached House"/>
    <x v="0"/>
    <m/>
    <n v="2017"/>
    <s v="On Site Construction"/>
    <s v="On Site"/>
    <s v="Cherbourg Aboriginal Shire Council"/>
    <s v="Council"/>
    <n v="1"/>
    <n v="432722.8"/>
    <n v="432722.8"/>
    <n v="283508.04137931031"/>
    <d v="2014-07-01T00:00:00"/>
    <x v="2"/>
    <n v="1"/>
    <n v="1"/>
    <n v="1"/>
  </r>
  <r>
    <s v="Torres Strait Island Regional Council"/>
    <n v="2600"/>
    <s v="ISLAND"/>
    <s v="1x2B (EXT)"/>
    <s v="Extension"/>
    <x v="4"/>
    <m/>
    <n v="2016"/>
    <s v="On Site Construction"/>
    <s v="On Site"/>
    <s v="Torres Strait Island Regional Council"/>
    <s v="Council"/>
    <n v="1"/>
    <n v="302237.64530000003"/>
    <n v="302237.64530000003"/>
    <n v="135485.84099655173"/>
    <d v="2014-07-01T00:00:00"/>
    <x v="1"/>
    <n v="1"/>
    <m/>
    <m/>
  </r>
  <r>
    <s v="Torres Strait Island Regional Council"/>
    <n v="2600"/>
    <s v="ISLAND"/>
    <s v="1x4B DH"/>
    <s v="Detached House"/>
    <x v="0"/>
    <m/>
    <n v="2017"/>
    <s v="On Site Construction"/>
    <s v="On Site"/>
    <s v="Robert Clarke Builders Pty Ltd"/>
    <s v="Private Contractor"/>
    <n v="1"/>
    <n v="528878.16"/>
    <n v="528878.16"/>
    <n v="346506.3806896552"/>
    <d v="2014-07-01T00:00:00"/>
    <x v="3"/>
    <n v="2"/>
    <n v="1"/>
    <n v="1"/>
  </r>
  <r>
    <s v="Torres Strait Island Regional Council"/>
    <n v="2600"/>
    <s v="ISLAND"/>
    <s v="1x3B DH"/>
    <s v="Detached House"/>
    <x v="0"/>
    <m/>
    <n v="2017"/>
    <s v="On Site Construction"/>
    <s v="On Site"/>
    <s v="Robert Clarke Builders Pty Ltd"/>
    <s v="Private Contractor"/>
    <n v="1"/>
    <n v="495199.4"/>
    <n v="495199.4"/>
    <n v="324440.98620689654"/>
    <d v="2014-07-01T00:00:00"/>
    <x v="2"/>
    <n v="1"/>
    <n v="1"/>
    <n v="1"/>
  </r>
  <r>
    <s v="Torres Strait Island Regional Council"/>
    <n v="2600"/>
    <s v="ISLAND"/>
    <s v="1x3B DH"/>
    <s v="Detached House"/>
    <x v="0"/>
    <m/>
    <n v="2017"/>
    <s v="On Site Construction"/>
    <s v="On Site"/>
    <s v="Robert Clarke Builders Pty Ltd"/>
    <s v="Private Contractor"/>
    <n v="1"/>
    <n v="501661.62"/>
    <n v="501661.62"/>
    <n v="328674.85448275862"/>
    <d v="2022-07-01T00:00:00"/>
    <x v="2"/>
    <n v="1"/>
    <n v="1"/>
    <n v="1"/>
  </r>
  <r>
    <s v="Torres Strait Island Regional Council"/>
    <n v="2600"/>
    <s v="ISLAND"/>
    <s v="1x3B DH"/>
    <s v="Detached House"/>
    <x v="0"/>
    <m/>
    <n v="2017"/>
    <s v="On Site Construction"/>
    <s v="On Site"/>
    <s v="Robert Clarke Builders Pty Ltd"/>
    <s v="Private Contractor"/>
    <n v="1"/>
    <n v="494992.32"/>
    <n v="494992.32"/>
    <n v="324305.31310344825"/>
    <d v="2022-07-01T00:00:00"/>
    <x v="2"/>
    <n v="1"/>
    <n v="1"/>
    <n v="1"/>
  </r>
  <r>
    <s v="Torres Strait Island Regional Council"/>
    <n v="2600"/>
    <s v="ISLAND"/>
    <s v="1x4B DH"/>
    <s v="Detached House"/>
    <x v="0"/>
    <m/>
    <n v="2017"/>
    <s v="On Site Construction"/>
    <s v="On Site"/>
    <s v="Robert Clarke Builders Pty Ltd"/>
    <s v="Private Contractor"/>
    <n v="1"/>
    <n v="526118.33000000007"/>
    <n v="526118.33000000007"/>
    <n v="344698.21620689658"/>
    <d v="2022-07-01T00:00:00"/>
    <x v="3"/>
    <n v="2"/>
    <n v="1"/>
    <n v="1"/>
  </r>
  <r>
    <s v="Torres Strait Island Regional Council"/>
    <n v="2600"/>
    <s v="ISLAND"/>
    <s v="1x3B DH"/>
    <s v="Detached House"/>
    <x v="0"/>
    <m/>
    <n v="2017"/>
    <s v="On Site Construction"/>
    <s v="On Site"/>
    <s v="Robert Clarke Builders Pty Ltd"/>
    <s v="Private Contractor"/>
    <n v="1"/>
    <n v="497886.95"/>
    <n v="497886.95"/>
    <n v="326201.79482758621"/>
    <d v="2016-07-01T00:00:00"/>
    <x v="2"/>
    <n v="1"/>
    <n v="1"/>
    <n v="1"/>
  </r>
  <r>
    <s v="Torres Strait Island Regional Council"/>
    <n v="2600"/>
    <s v="ISLAND"/>
    <s v="1x2B DH"/>
    <s v="Detached House"/>
    <x v="0"/>
    <m/>
    <n v="2017"/>
    <s v="On Site Construction"/>
    <s v="On Site"/>
    <s v="Robert Clarke Builders Pty Ltd"/>
    <s v="Private Contractor"/>
    <n v="1"/>
    <n v="470872.24"/>
    <n v="470872.24"/>
    <n v="308502.50206896552"/>
    <d v="2022-07-01T00:00:00"/>
    <x v="1"/>
    <n v="1"/>
    <n v="1"/>
    <n v="1"/>
  </r>
  <r>
    <s v="Torres Strait Island Regional Council"/>
    <n v="2600"/>
    <s v="ISLAND"/>
    <s v="1x3B DH"/>
    <s v="Detached House"/>
    <x v="0"/>
    <m/>
    <n v="2017"/>
    <s v="On Site Construction"/>
    <s v="On Site"/>
    <s v="Robert Clarke Builders Pty Ltd"/>
    <s v="Private Contractor"/>
    <n v="1"/>
    <n v="497972.73"/>
    <n v="497972.73"/>
    <n v="326257.99551724136"/>
    <d v="2022-07-01T00:00:00"/>
    <x v="2"/>
    <n v="1"/>
    <n v="1"/>
    <n v="1"/>
  </r>
  <r>
    <s v="Torres Strait Island Regional Council"/>
    <n v="2600"/>
    <s v="ISLAND"/>
    <s v="1x4B DH"/>
    <s v="Detached House"/>
    <x v="0"/>
    <m/>
    <n v="2017"/>
    <s v="On Site Construction"/>
    <s v="On Site"/>
    <s v="Robert Clarke Builders Pty Ltd"/>
    <s v="Private Contractor"/>
    <n v="1"/>
    <n v="527190.77"/>
    <n v="527190.77"/>
    <n v="345400.84931034484"/>
    <d v="2017-07-01T00:00:00"/>
    <x v="3"/>
    <n v="2"/>
    <n v="1"/>
    <n v="1"/>
  </r>
  <r>
    <s v="Wujal Wujal Aboriginal Shire Council"/>
    <n v="2000"/>
    <s v="LEICHHARDT"/>
    <s v="1x3B DH"/>
    <s v="Detached House"/>
    <x v="0"/>
    <m/>
    <n v="2017"/>
    <s v="On Site Construction"/>
    <s v="On Site"/>
    <s v="Wujal Wujal Aboriginal Shire Council"/>
    <s v="Council"/>
    <n v="1"/>
    <n v="424604"/>
    <n v="424604"/>
    <n v="278188.8275862069"/>
    <d v="2017-07-01T00:00:00"/>
    <x v="2"/>
    <n v="1"/>
    <n v="1"/>
    <n v="1"/>
  </r>
  <r>
    <s v="Wujal Wujal Aboriginal Shire Council"/>
    <n v="2000"/>
    <s v="LEICHHARDT"/>
    <s v="1x3B DH"/>
    <s v="Detached House"/>
    <x v="0"/>
    <m/>
    <n v="2017"/>
    <s v="On Site Construction"/>
    <s v="On Site"/>
    <s v="Wujal Wujal Aboriginal Shire Council"/>
    <s v="Council"/>
    <n v="1"/>
    <n v="422045.00000000006"/>
    <n v="422045.00000000006"/>
    <n v="276512.24137931038"/>
    <d v="2017-07-01T00:00:00"/>
    <x v="2"/>
    <n v="1"/>
    <n v="1"/>
    <n v="1"/>
  </r>
  <r>
    <s v="Wujal Wujal Aboriginal Shire Council"/>
    <n v="2000"/>
    <s v="LEICHHARDT"/>
    <s v="1x4B DH"/>
    <s v="Detached House"/>
    <x v="0"/>
    <m/>
    <n v="2017"/>
    <s v="On Site Construction"/>
    <s v="On Site"/>
    <s v="Wujal Wujal Aboriginal Shire Council"/>
    <s v="Council"/>
    <n v="1"/>
    <n v="485591"/>
    <n v="485591"/>
    <n v="318145.8275862069"/>
    <d v="2015-07-01T00:00:00"/>
    <x v="3"/>
    <n v="1"/>
    <n v="1"/>
    <n v="1"/>
  </r>
  <r>
    <s v="Torres Strait Island Regional Council"/>
    <n v="2600"/>
    <s v="ISLAND"/>
    <s v="1x2B (EXT)"/>
    <s v="Extension"/>
    <x v="4"/>
    <m/>
    <n v="2016"/>
    <s v="On Site Construction"/>
    <s v="On Site"/>
    <s v="Torres Strait Island Regional Council"/>
    <s v="Council"/>
    <n v="1"/>
    <n v="334864.44"/>
    <n v="334864.44"/>
    <n v="150111.64551724138"/>
    <d v="2015-07-01T00:00:00"/>
    <x v="1"/>
    <n v="1"/>
    <n v="1"/>
    <n v="1"/>
  </r>
  <r>
    <s v="Torres Strait Island Regional Council"/>
    <n v="2600"/>
    <s v="ISLAND"/>
    <s v="1x2B (EXT)"/>
    <s v="Extension"/>
    <x v="4"/>
    <m/>
    <n v="2016"/>
    <s v="On Site Construction"/>
    <s v="On Site"/>
    <s v="Torres Strait Island Regional Council"/>
    <s v="Council"/>
    <n v="1"/>
    <n v="313130.25"/>
    <n v="313130.25"/>
    <n v="140368.7327586207"/>
    <d v="2012-07-01T00:00:00"/>
    <x v="1"/>
    <n v="1"/>
    <n v="1"/>
    <n v="1"/>
  </r>
  <r>
    <s v="Cherbourg Aboriginal Shire Council"/>
    <n v="362"/>
    <s v="WIDE BAY"/>
    <s v="1x4B DH"/>
    <s v="Detached House"/>
    <x v="0"/>
    <m/>
    <n v="2017"/>
    <s v="On Site Construction"/>
    <s v="On Site"/>
    <s v="Cherbourg Aboriginal Shire Council"/>
    <s v="Council"/>
    <n v="1"/>
    <n v="463771.60000000003"/>
    <n v="463771.60000000003"/>
    <n v="303850.35862068966"/>
    <d v="2012-07-01T00:00:00"/>
    <x v="3"/>
    <n v="1"/>
    <n v="1"/>
    <n v="1"/>
  </r>
  <r>
    <s v="Cherbourg Aboriginal Shire Council"/>
    <n v="362"/>
    <s v="WIDE BAY"/>
    <s v="1x4B DH"/>
    <s v="Detached House"/>
    <x v="0"/>
    <m/>
    <n v="2017"/>
    <s v="On Site Construction"/>
    <s v="On Site"/>
    <s v="Cherbourg Aboriginal Shire Council"/>
    <s v="Council"/>
    <n v="1"/>
    <n v="433978.2"/>
    <n v="433978.2"/>
    <n v="284330.54482758621"/>
    <d v="2012-07-01T00:00:00"/>
    <x v="3"/>
    <n v="1"/>
    <n v="1"/>
    <n v="1"/>
  </r>
  <r>
    <s v="Cherbourg Aboriginal Shire Council"/>
    <n v="362"/>
    <s v="WIDE BAY"/>
    <s v="1x3B DH"/>
    <s v="Detached House"/>
    <x v="0"/>
    <m/>
    <n v="2017"/>
    <s v="On Site Construction"/>
    <s v="On Site"/>
    <s v="Cherbourg Aboriginal Shire Council"/>
    <s v="Council"/>
    <n v="1"/>
    <n v="463771.60000000003"/>
    <n v="463771.60000000003"/>
    <n v="303850.35862068966"/>
    <d v="2012-07-01T00:00:00"/>
    <x v="2"/>
    <n v="1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472432.04"/>
    <n v="472432.04"/>
    <n v="309524.44"/>
    <d v="2012-07-01T00:00:00"/>
    <x v="2"/>
    <n v="1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472167.74"/>
    <n v="472167.74"/>
    <n v="309351.27793103445"/>
    <d v="2012-07-01T00:00:00"/>
    <x v="2"/>
    <n v="2"/>
    <n v="1"/>
    <n v="1"/>
  </r>
  <r>
    <s v="Hope Vale Aboriginal Shire Council"/>
    <n v="2042"/>
    <s v="LEICHHARDT"/>
    <s v="1x3B DH"/>
    <s v="Detached House"/>
    <x v="0"/>
    <m/>
    <n v="2017"/>
    <s v="On Site Construction"/>
    <s v="On Site"/>
    <s v="Hope Vale Aboriginal Shire Council"/>
    <s v="Council"/>
    <n v="1"/>
    <n v="400051"/>
    <n v="400051"/>
    <n v="262102.37931034481"/>
    <d v="2012-07-01T00:00:00"/>
    <x v="2"/>
    <n v="1"/>
    <n v="1"/>
    <n v="1"/>
  </r>
  <r>
    <s v="Hope Vale Aboriginal Shire Council"/>
    <n v="2042"/>
    <s v="LEICHHARDT"/>
    <s v="1x3B DH"/>
    <s v="Detached House"/>
    <x v="0"/>
    <m/>
    <n v="2017"/>
    <s v="On Site Construction"/>
    <s v="On Site"/>
    <s v="Hope Vale Aboriginal Shire Council"/>
    <s v="Council"/>
    <n v="1"/>
    <n v="399535"/>
    <n v="399535"/>
    <n v="261764.31034482757"/>
    <d v="2015-07-01T00:00:00"/>
    <x v="2"/>
    <n v="1"/>
    <n v="1"/>
    <n v="1"/>
  </r>
  <r>
    <s v="Hope Vale Aboriginal Shire Council"/>
    <n v="2042"/>
    <s v="LEICHHARDT"/>
    <s v="1x2B DH"/>
    <s v="Detached House"/>
    <x v="0"/>
    <m/>
    <n v="2017"/>
    <s v="On Site Construction"/>
    <s v="On Site"/>
    <s v="Hope Vale Aboriginal Shire Council"/>
    <s v="Council"/>
    <n v="1"/>
    <n v="349670"/>
    <n v="349670"/>
    <n v="229094.13793103446"/>
    <d v="2011-07-01T00:00:00"/>
    <x v="1"/>
    <m/>
    <n v="1"/>
    <n v="1"/>
  </r>
  <r>
    <s v="Hope Vale Aboriginal Shire Council"/>
    <n v="2042"/>
    <s v="LEICHHARDT"/>
    <s v="1x2B DH"/>
    <s v="Detached House"/>
    <x v="0"/>
    <m/>
    <n v="2017"/>
    <s v="On Site Construction"/>
    <s v="On Site"/>
    <s v="Hope Vale Aboriginal Shire Council"/>
    <s v="Council"/>
    <n v="1"/>
    <n v="349578"/>
    <n v="349578"/>
    <n v="229033.86206896551"/>
    <d v="2017-07-01T00:00:00"/>
    <x v="1"/>
    <n v="1"/>
    <n v="1"/>
    <n v="1"/>
  </r>
  <r>
    <s v="Kowanyama Aboriginal Shire Council"/>
    <n v="2203"/>
    <s v="LEICHHARDT"/>
    <s v="1x3B DH"/>
    <s v="Detached House"/>
    <x v="0"/>
    <m/>
    <n v="2017"/>
    <s v="On Site Construction"/>
    <s v="On Site"/>
    <s v="Kowanyama Aboriginal Shire Council"/>
    <s v="Council"/>
    <n v="1"/>
    <n v="455211.99999999994"/>
    <n v="455211.99999999994"/>
    <n v="298242.34482758614"/>
    <d v="2017-07-01T00:00:00"/>
    <x v="2"/>
    <n v="1"/>
    <n v="1"/>
    <n v="1"/>
  </r>
  <r>
    <s v="Kowanyama Aboriginal Shire Council"/>
    <n v="2203"/>
    <s v="LEICHHARDT"/>
    <s v="1x3B DH"/>
    <s v="Detached House"/>
    <x v="0"/>
    <m/>
    <n v="2017"/>
    <s v="On Site Construction"/>
    <s v="On Site"/>
    <s v="Kowanyama Aboriginal Shire Council"/>
    <s v="Council"/>
    <n v="1"/>
    <n v="485491"/>
    <n v="485491"/>
    <n v="318080.31034482759"/>
    <d v="2017-07-01T00:00:00"/>
    <x v="2"/>
    <n v="1"/>
    <n v="1"/>
    <n v="1"/>
  </r>
  <r>
    <s v="Kowanyama Aboriginal Shire Council"/>
    <n v="2203"/>
    <s v="LEICHHARDT"/>
    <s v="1x3B DH"/>
    <s v="Detached House"/>
    <x v="0"/>
    <m/>
    <n v="2017"/>
    <s v="On Site Construction"/>
    <s v="On Site"/>
    <s v="Kowanyama Aboriginal Shire Council"/>
    <s v="Council"/>
    <n v="1"/>
    <n v="463556"/>
    <n v="463556"/>
    <n v="303709.10344827583"/>
    <d v="2017-07-01T00:00:00"/>
    <x v="2"/>
    <n v="1"/>
    <n v="1"/>
    <n v="1"/>
  </r>
  <r>
    <s v="Kowanyama Aboriginal Shire Council"/>
    <n v="2203"/>
    <s v="LEICHHARDT"/>
    <s v="1x3B DH"/>
    <s v="Detached House"/>
    <x v="0"/>
    <m/>
    <n v="2017"/>
    <s v="On Site Construction"/>
    <s v="On Site"/>
    <s v="Kowanyama Aboriginal Shire Council"/>
    <s v="Council"/>
    <n v="1"/>
    <n v="469753"/>
    <n v="469753"/>
    <n v="307769.20689655171"/>
    <d v="2017-07-01T00:00:00"/>
    <x v="2"/>
    <n v="1"/>
    <n v="1"/>
    <n v="1"/>
  </r>
  <r>
    <s v="Kowanyama Aboriginal Shire Council"/>
    <n v="2203"/>
    <s v="LEICHHARDT"/>
    <s v="1x3B DH"/>
    <s v="Detached House"/>
    <x v="0"/>
    <m/>
    <n v="2017"/>
    <s v="On Site Construction"/>
    <s v="On Site"/>
    <s v="Kowanyama Aboriginal Shire Council"/>
    <s v="Council"/>
    <n v="1"/>
    <n v="470666.99999999994"/>
    <n v="470666.99999999994"/>
    <n v="308368.03448275855"/>
    <d v="2016-07-01T00:00:00"/>
    <x v="2"/>
    <n v="1"/>
    <n v="1"/>
    <n v="1"/>
  </r>
  <r>
    <s v="Torres Strait Island Regional Council"/>
    <n v="2600"/>
    <s v="ISLAND"/>
    <s v="1x2B (BU)"/>
    <s v="Extension"/>
    <x v="4"/>
    <m/>
    <n v="2017"/>
    <s v="On Site Construction"/>
    <s v="On Site"/>
    <s v="Torres Strait Island Regional Council"/>
    <s v="Council"/>
    <n v="1"/>
    <n v="315386.55"/>
    <n v="315386.55"/>
    <n v="206632.56724137929"/>
    <d v="2016-07-01T00:00:00"/>
    <x v="1"/>
    <n v="1"/>
    <m/>
    <m/>
  </r>
  <r>
    <s v="Torres Strait Island Regional Council"/>
    <n v="2600"/>
    <s v="ISLAND"/>
    <s v="1x2B (EXT)"/>
    <s v="Extension"/>
    <x v="4"/>
    <m/>
    <n v="2017"/>
    <s v="On Site Construction"/>
    <s v="On Site"/>
    <s v="Torres Strait Island Regional Council"/>
    <s v="Council"/>
    <n v="1"/>
    <n v="309564.5453"/>
    <n v="309564.5453"/>
    <n v="202818.15036896552"/>
    <d v="2018-07-01T00:00:00"/>
    <x v="1"/>
    <n v="1"/>
    <m/>
    <m/>
  </r>
  <r>
    <s v="Torres Strait Island Regional Council"/>
    <n v="2600"/>
    <s v="ISLAND"/>
    <s v="1x2B (EXT)"/>
    <s v="Extension"/>
    <x v="4"/>
    <m/>
    <n v="2017"/>
    <s v="On Site Construction"/>
    <s v="On Site"/>
    <s v="Torres Strait Island Regional Council"/>
    <s v="Council"/>
    <n v="1"/>
    <n v="295338.44530000002"/>
    <n v="295338.44530000002"/>
    <n v="193497.60209310346"/>
    <d v="2016-07-01T00:00:00"/>
    <x v="1"/>
    <n v="1"/>
    <m/>
    <m/>
  </r>
  <r>
    <s v="Torres Strait Island Regional Council"/>
    <n v="2600"/>
    <s v="ISLAND"/>
    <s v="1x2B (EXT)"/>
    <s v="Extension"/>
    <x v="4"/>
    <m/>
    <n v="2016"/>
    <s v="On Site Construction"/>
    <s v="On Site"/>
    <s v="Torres Strait Island Regional Council"/>
    <s v="Council"/>
    <n v="1"/>
    <n v="304163.98"/>
    <n v="304163.98"/>
    <n v="136349.37034482759"/>
    <d v="2018-07-01T00:00:00"/>
    <x v="1"/>
    <n v="2"/>
    <n v="1"/>
    <n v="1"/>
  </r>
  <r>
    <s v="Northern Peninsula Area Regional Council"/>
    <n v="2669"/>
    <s v="LEICHHARDT"/>
    <s v="1x2B DH"/>
    <s v="Detached House"/>
    <x v="0"/>
    <m/>
    <n v="2017"/>
    <s v="On Site Construction"/>
    <s v="On Site"/>
    <s v="Northern Peninsula Area Regional Council"/>
    <s v="Council"/>
    <n v="1"/>
    <n v="417491"/>
    <n v="417491"/>
    <n v="273528.58620689652"/>
    <d v="2018-07-01T00:00:00"/>
    <x v="1"/>
    <n v="1"/>
    <n v="1"/>
    <n v="1"/>
  </r>
  <r>
    <s v="Northern Peninsula Area Regional Council"/>
    <n v="2669"/>
    <s v="LEICHHARDT"/>
    <s v="1x2B DH (Exp)"/>
    <s v="Detached House"/>
    <x v="0"/>
    <m/>
    <n v="2017"/>
    <s v="On Site Construction"/>
    <s v="On Site"/>
    <s v="Northern Peninsula Area Regional Council"/>
    <s v="Council"/>
    <n v="1"/>
    <n v="432398"/>
    <n v="432398"/>
    <n v="283295.24137931032"/>
    <d v="2018-07-01T00:00:00"/>
    <x v="1"/>
    <n v="1"/>
    <n v="1"/>
    <n v="1"/>
  </r>
  <r>
    <s v="Yarrabah Aboriginal Shire Council"/>
    <n v="1710"/>
    <s v="KENNEDY"/>
    <s v="1x2B DH"/>
    <s v="Detached House"/>
    <x v="0"/>
    <m/>
    <n v="2017"/>
    <s v="On Site Construction"/>
    <s v="On Site"/>
    <s v="Yarrabah Aboriginal Shire Council"/>
    <s v="Council"/>
    <n v="1"/>
    <n v="319481"/>
    <n v="319481"/>
    <n v="209315.13793103446"/>
    <d v="2017-07-01T00:00:00"/>
    <x v="1"/>
    <n v="2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471973.19"/>
    <n v="471973.19"/>
    <n v="309223.81413793104"/>
    <d v="2017-07-01T00:00:00"/>
    <x v="2"/>
    <n v="1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471571.02"/>
    <n v="471571.02"/>
    <n v="308960.32344827586"/>
    <d v="2017-07-01T00:00:00"/>
    <x v="2"/>
    <n v="1"/>
    <n v="1"/>
    <n v="1"/>
  </r>
  <r>
    <s v="Palm Island Aboriginal Shire Council"/>
    <n v="1531"/>
    <s v="ISLAND"/>
    <s v="1x5B DH"/>
    <s v="Detached House"/>
    <x v="0"/>
    <m/>
    <n v="2017"/>
    <s v="On Site Construction"/>
    <s v="On Site"/>
    <s v="Palm Island Aboriginal Shire Council"/>
    <s v="Council"/>
    <n v="1"/>
    <n v="630721.55000000005"/>
    <n v="630721.55000000005"/>
    <n v="413231.36034482758"/>
    <d v="2017-07-01T00:00:00"/>
    <x v="0"/>
    <n v="2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471861.84"/>
    <n v="471861.84"/>
    <n v="309150.86068965518"/>
    <d v="2017-07-01T00:00:00"/>
    <x v="2"/>
    <n v="1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472801.09"/>
    <n v="472801.09"/>
    <n v="309766.23137931037"/>
    <d v="2017-07-01T00:00:00"/>
    <x v="2"/>
    <n v="1"/>
    <n v="1"/>
    <n v="1"/>
  </r>
  <r>
    <s v="Woorabinda Aboriginal Shire Council"/>
    <n v="700"/>
    <s v="FLYNN"/>
    <s v="1x2B DH"/>
    <s v="Detached House"/>
    <x v="0"/>
    <m/>
    <n v="2017"/>
    <s v="On Site Construction"/>
    <s v="On Site"/>
    <s v="Woorabinda Aboriginal Shire Council"/>
    <s v="Council"/>
    <n v="1"/>
    <n v="328504"/>
    <n v="328504"/>
    <n v="215226.75862068965"/>
    <d v="2017-07-01T00:00:00"/>
    <x v="1"/>
    <n v="2"/>
    <n v="1"/>
    <n v="1"/>
  </r>
  <r>
    <s v="Woorabinda Aboriginal Shire Council"/>
    <n v="700"/>
    <s v="FLYNN"/>
    <s v="1x2B DH"/>
    <s v="Detached House"/>
    <x v="0"/>
    <m/>
    <n v="2017"/>
    <s v="On Site Construction"/>
    <s v="On Site"/>
    <s v="Woorabinda Aboriginal Shire Council"/>
    <s v="Council"/>
    <n v="1"/>
    <n v="328116"/>
    <n v="328116"/>
    <n v="214972.55172413791"/>
    <d v="2016-07-01T00:00:00"/>
    <x v="1"/>
    <n v="1"/>
    <n v="1"/>
    <n v="1"/>
  </r>
  <r>
    <s v="Woorabinda Aboriginal Shire Council"/>
    <n v="700"/>
    <s v="FLYNN"/>
    <s v="1x2B DH"/>
    <s v="Detached House"/>
    <x v="0"/>
    <m/>
    <n v="2017"/>
    <s v="On Site Construction"/>
    <s v="On Site"/>
    <s v="Woorabinda Aboriginal Shire Council"/>
    <s v="Council"/>
    <n v="1"/>
    <n v="328110"/>
    <n v="328110"/>
    <n v="214968.62068965516"/>
    <d v="2021-07-01T00:00:00"/>
    <x v="1"/>
    <n v="1"/>
    <n v="1"/>
    <n v="1"/>
  </r>
  <r>
    <s v="Woorabinda Aboriginal Shire Council"/>
    <n v="700"/>
    <s v="FLYNN"/>
    <s v="1x2B DH"/>
    <s v="Detached House"/>
    <x v="0"/>
    <m/>
    <n v="2017"/>
    <s v="On Site Construction"/>
    <s v="On Site"/>
    <s v="Woorabinda Aboriginal Shire Council"/>
    <s v="Council"/>
    <n v="1"/>
    <n v="328038"/>
    <n v="328038"/>
    <n v="214921.44827586206"/>
    <d v="2015-07-01T00:00:00"/>
    <x v="1"/>
    <n v="1"/>
    <n v="1"/>
    <n v="1"/>
  </r>
  <r>
    <s v="Torres Strait Island Regional Council"/>
    <n v="2600"/>
    <s v="ISLAND"/>
    <s v="1x4B DH"/>
    <s v="Detached House"/>
    <x v="0"/>
    <m/>
    <n v="2017"/>
    <s v="On Site Construction"/>
    <s v="On Site"/>
    <s v="Torres Strait Island Regional Council"/>
    <s v="Council"/>
    <n v="1"/>
    <n v="742566.7"/>
    <n v="742566.7"/>
    <n v="486509.21724137926"/>
    <d v="2021-07-01T00:00:00"/>
    <x v="3"/>
    <n v="1"/>
    <n v="1"/>
    <n v="1"/>
  </r>
  <r>
    <s v="Torres Strait Island Regional Council"/>
    <n v="2600"/>
    <s v="ISLAND"/>
    <s v="Demox1"/>
    <s v="Demollition"/>
    <x v="3"/>
    <m/>
    <n v="2016"/>
    <s v="Demolition"/>
    <s v="Demolish"/>
    <s v="Somerset Building Company Pty Ltd"/>
    <s v="Private Contractor"/>
    <n v="1"/>
    <n v="76787"/>
    <n v="76787"/>
    <n v="171294.07692307694"/>
    <d v="2016-07-01T00:00:00"/>
    <x v="4"/>
    <n v="2"/>
    <n v="1"/>
    <n v="1"/>
  </r>
  <r>
    <s v="Torres Strait Island Regional Council"/>
    <n v="2600"/>
    <s v="ISLAND"/>
    <s v="1x4B DH"/>
    <s v="Detached House"/>
    <x v="0"/>
    <m/>
    <n v="2018"/>
    <s v="On Site Construction"/>
    <s v="On Site"/>
    <s v="Torres Strait Island Regional Council"/>
    <s v="Council"/>
    <n v="1"/>
    <n v="706180.70499999996"/>
    <n v="706180.70499999996"/>
    <n v="462670.11706896545"/>
    <d v="2016-07-01T00:00:00"/>
    <x v="3"/>
    <n v="1"/>
    <n v="1"/>
    <n v="1"/>
  </r>
  <r>
    <s v="Torres Strait Island Regional Council"/>
    <n v="2600"/>
    <s v="ISLAND"/>
    <s v="1x4B DH"/>
    <s v="Detached House"/>
    <x v="0"/>
    <m/>
    <n v="2018"/>
    <s v="On Site Construction"/>
    <s v="On Site"/>
    <s v="Torres Strait Island Regional Council"/>
    <s v="Council"/>
    <n v="1"/>
    <n v="705534.70499999996"/>
    <n v="705534.70499999996"/>
    <n v="462246.87568965513"/>
    <d v="2016-07-01T00:00:00"/>
    <x v="3"/>
    <n v="1"/>
    <n v="1"/>
    <n v="1"/>
  </r>
  <r>
    <s v="Torres Strait Island Regional Council"/>
    <n v="2600"/>
    <s v="ISLAND"/>
    <s v="1x6B DH"/>
    <s v="Detached House"/>
    <x v="0"/>
    <m/>
    <n v="2018"/>
    <s v="On Site Construction"/>
    <s v="On Site"/>
    <s v="Torres Strait Island Regional Council"/>
    <s v="Council"/>
    <n v="1"/>
    <n v="946161.701"/>
    <n v="946161.701"/>
    <n v="619899.04548275855"/>
    <d v="2016-07-01T00:00:00"/>
    <x v="5"/>
    <n v="2"/>
    <n v="1"/>
    <n v="1"/>
  </r>
  <r>
    <s v="Napranum Aboriginal Shire Council"/>
    <n v="2465"/>
    <s v="LEICHHARDT"/>
    <s v="1x3B DH (OT)"/>
    <s v="Detached House"/>
    <x v="0"/>
    <m/>
    <n v="2017"/>
    <s v="On Site Construction"/>
    <s v="On Site"/>
    <s v="Napranum Aboriginal Shire Council"/>
    <s v="Council"/>
    <n v="1"/>
    <n v="498012"/>
    <n v="498012"/>
    <n v="326283.72413793101"/>
    <d v="2021-07-01T00:00:00"/>
    <x v="2"/>
    <m/>
    <n v="1"/>
    <n v="1"/>
  </r>
  <r>
    <s v="Mapoon Aboriginal Shire Council"/>
    <n v="2572"/>
    <s v="LEICHHARDT"/>
    <s v="1x2B DH (OT)"/>
    <s v="Detached House"/>
    <x v="0"/>
    <m/>
    <n v="2017"/>
    <s v="On Site Construction"/>
    <s v="On Site"/>
    <s v="Mapoon Aboriginal Shire Council"/>
    <s v="Council"/>
    <n v="1"/>
    <n v="453510"/>
    <n v="453510"/>
    <n v="297127.24137931032"/>
    <d v="2021-07-01T00:00:00"/>
    <x v="1"/>
    <n v="1"/>
    <n v="1"/>
    <n v="1"/>
  </r>
  <r>
    <s v="Torres Strait Island Regional Council"/>
    <n v="2600"/>
    <s v="ISLAND"/>
    <s v="1x4B DH"/>
    <s v="Detached House"/>
    <x v="0"/>
    <m/>
    <n v="2018"/>
    <s v="On Site Construction"/>
    <s v="On Site"/>
    <s v="Torres Strait Island Regional Council"/>
    <s v="Council"/>
    <n v="1"/>
    <n v="742427.7"/>
    <n v="742427.7"/>
    <n v="486418.14827586204"/>
    <d v="2021-07-01T00:00:00"/>
    <x v="3"/>
    <n v="2"/>
    <n v="1"/>
    <n v="1"/>
  </r>
  <r>
    <s v="Torres Strait Island Regional Council"/>
    <n v="2600"/>
    <s v="ISLAND"/>
    <s v="1x3B DH"/>
    <s v="Detached House"/>
    <x v="0"/>
    <m/>
    <n v="2017"/>
    <s v="On Site Construction"/>
    <s v="On Site"/>
    <s v="Torres Strait Island Regional Council"/>
    <s v="Council"/>
    <n v="1"/>
    <n v="684797.7"/>
    <n v="684797.7"/>
    <n v="448660.56206896546"/>
    <d v="2021-07-01T00:00:00"/>
    <x v="2"/>
    <n v="1"/>
    <n v="1"/>
    <n v="1"/>
  </r>
  <r>
    <s v="Torres Strait Island Regional Council"/>
    <n v="2600"/>
    <s v="ISLAND"/>
    <s v="1x3B DH"/>
    <s v="Detached House"/>
    <x v="0"/>
    <m/>
    <n v="2017"/>
    <s v="On Site Construction"/>
    <s v="On Site"/>
    <s v="Torres Strait Island Regional Council"/>
    <s v="Council"/>
    <n v="1"/>
    <n v="680080.7"/>
    <n v="680080.7"/>
    <n v="445570.11379310337"/>
    <d v="2021-07-01T00:00:00"/>
    <x v="2"/>
    <n v="1"/>
    <n v="1"/>
    <n v="1"/>
  </r>
  <r>
    <s v="Northern Peninsula Area Regional Council"/>
    <n v="2669"/>
    <s v="LEICHHARDT"/>
    <s v="1x2B DH"/>
    <s v="Detached House"/>
    <x v="0"/>
    <m/>
    <n v="2015"/>
    <s v="On Site Construction"/>
    <s v="On Site"/>
    <s v="Northern Peninsula Area Regional Council"/>
    <s v="Council"/>
    <n v="1"/>
    <n v="369940"/>
    <n v="369940"/>
    <n v="191348.27586206899"/>
    <d v="2021-07-01T00:00:00"/>
    <x v="1"/>
    <n v="2"/>
    <n v="1"/>
    <n v="1"/>
  </r>
  <r>
    <s v="Northern Peninsula Area Regional Council"/>
    <n v="2669"/>
    <s v="LEICHHARDT"/>
    <s v="1x3B DH"/>
    <s v="Detached House"/>
    <x v="0"/>
    <m/>
    <n v="2015"/>
    <s v="On Site Construction"/>
    <s v="On Site"/>
    <s v="Northern Peninsula Area Regional Council"/>
    <s v="Council"/>
    <n v="1"/>
    <n v="432360"/>
    <n v="432360"/>
    <n v="223634.4827586207"/>
    <d v="2021-07-01T00:00:00"/>
    <x v="2"/>
    <n v="1"/>
    <n v="1"/>
    <n v="1"/>
  </r>
  <r>
    <s v="Yarrabah Aboriginal Shire Council"/>
    <n v="1710"/>
    <s v="KENNEDY"/>
    <s v="1x4B DH"/>
    <s v="Detached House"/>
    <x v="0"/>
    <m/>
    <n v="2017"/>
    <s v="On Site Construction"/>
    <s v="On Site"/>
    <s v="Yarrabah Aboriginal Shire Council"/>
    <s v="Council"/>
    <n v="1"/>
    <n v="376767"/>
    <n v="376767"/>
    <n v="246847.3448275862"/>
    <d v="2021-07-01T00:00:00"/>
    <x v="3"/>
    <n v="1"/>
    <n v="1"/>
    <n v="1"/>
  </r>
  <r>
    <s v="Woorabinda Aboriginal Shire Council"/>
    <n v="700"/>
    <s v="FLYNN"/>
    <s v="1x4B DH"/>
    <s v="Detached House"/>
    <x v="0"/>
    <m/>
    <n v="2017"/>
    <s v="On Site Construction"/>
    <s v="On Site"/>
    <s v="Woorabinda Aboriginal Shire Council"/>
    <s v="Council"/>
    <n v="1"/>
    <n v="485777"/>
    <n v="485777"/>
    <n v="318267.68965517241"/>
    <d v="2021-07-01T00:00:00"/>
    <x v="3"/>
    <m/>
    <n v="1"/>
    <n v="1"/>
  </r>
  <r>
    <s v="Woorabinda Aboriginal Shire Council"/>
    <n v="700"/>
    <s v="FLYNN"/>
    <s v="1x5B DH"/>
    <s v="Detached House"/>
    <x v="0"/>
    <m/>
    <n v="2017"/>
    <s v="On Site Construction"/>
    <s v="On Site"/>
    <s v="Woorabinda Aboriginal Shire Council"/>
    <s v="Council"/>
    <n v="1"/>
    <n v="585896"/>
    <n v="585896"/>
    <n v="383862.89655172412"/>
    <d v="2010-07-01T00:00:00"/>
    <x v="0"/>
    <n v="1"/>
    <n v="1"/>
    <n v="1"/>
  </r>
  <r>
    <s v="Torres Strait Island Regional Council"/>
    <n v="2600"/>
    <s v="ISLAND"/>
    <s v="1x4B DH (HS)"/>
    <s v="Detached House"/>
    <x v="0"/>
    <s v="High Set"/>
    <n v="2017"/>
    <s v="On Site Construction"/>
    <s v="On Site"/>
    <s v="Torres Strait Island Regional Council"/>
    <s v="Council"/>
    <n v="1"/>
    <n v="726323.70177777798"/>
    <n v="726323.70177777798"/>
    <n v="475867.25288888899"/>
    <m/>
    <x v="3"/>
    <n v="2"/>
    <n v="1"/>
    <n v="1"/>
  </r>
  <r>
    <s v="Torres Strait Island Regional Council"/>
    <n v="2600"/>
    <s v="ISLAND"/>
    <s v="1x4B DH (HS)"/>
    <s v="Detached House"/>
    <x v="0"/>
    <s v="High Set"/>
    <n v="2017"/>
    <s v="On Site Construction"/>
    <s v="On Site"/>
    <s v="Torres Strait Island Regional Council"/>
    <s v="Council"/>
    <n v="1"/>
    <n v="728671.70177777798"/>
    <n v="728671.70177777798"/>
    <n v="477405.5977164752"/>
    <m/>
    <x v="3"/>
    <n v="2"/>
    <n v="1"/>
    <n v="1"/>
  </r>
  <r>
    <s v="Torres Strait Island Regional Council"/>
    <n v="2600"/>
    <s v="ISLAND"/>
    <s v="1x2B DH (OT)"/>
    <s v="Detached House"/>
    <x v="0"/>
    <m/>
    <n v="2017"/>
    <s v="On Site Construction"/>
    <s v="On Site"/>
    <s v="Torres Strait Island Regional Council"/>
    <s v="Council"/>
    <n v="1"/>
    <n v="530132.69577777805"/>
    <n v="530132.69577777805"/>
    <n v="347328.3179233718"/>
    <m/>
    <x v="1"/>
    <n v="2"/>
    <n v="1"/>
    <n v="1"/>
  </r>
  <r>
    <s v="Torres Strait Island Regional Council"/>
    <n v="2600"/>
    <s v="ISLAND"/>
    <s v="1x2B DH (HS)"/>
    <s v="Detached House"/>
    <x v="0"/>
    <s v="High Set"/>
    <n v="2017"/>
    <s v="On Site Construction"/>
    <s v="On Site"/>
    <s v="Torres Strait Island Regional Council"/>
    <s v="Council"/>
    <n v="1"/>
    <n v="573226.70177777798"/>
    <n v="573226.70177777798"/>
    <n v="375562.32185440627"/>
    <m/>
    <x v="1"/>
    <n v="1"/>
    <n v="1"/>
    <n v="1"/>
  </r>
  <r>
    <s v="Torres Strait Island Regional Council"/>
    <n v="2600"/>
    <s v="ISLAND"/>
    <s v="1x2B DH"/>
    <s v="Detached House"/>
    <x v="0"/>
    <m/>
    <n v="2017"/>
    <s v="On Site Construction"/>
    <s v="On Site"/>
    <s v="Torres Strait Island Regional Council"/>
    <s v="Council"/>
    <n v="1"/>
    <n v="466489.69877777796"/>
    <n v="466489.69877777796"/>
    <n v="305631.18195785454"/>
    <m/>
    <x v="1"/>
    <n v="1"/>
    <n v="1"/>
    <n v="1"/>
  </r>
  <r>
    <s v="Torres Strait Island Regional Council"/>
    <n v="2600"/>
    <s v="ISLAND"/>
    <s v="1x3B DH"/>
    <s v="Detached House"/>
    <x v="0"/>
    <m/>
    <n v="2017"/>
    <s v="On Site Construction"/>
    <s v="On Site"/>
    <s v="Torres Strait Island Regional Council"/>
    <s v="Council"/>
    <n v="1"/>
    <n v="528627.69777777803"/>
    <n v="528627.69777777803"/>
    <n v="346342.28475095803"/>
    <m/>
    <x v="2"/>
    <n v="1"/>
    <n v="1"/>
    <n v="1"/>
  </r>
  <r>
    <s v="Torres Strait Island Regional Council"/>
    <n v="2600"/>
    <s v="ISLAND"/>
    <s v="1x3B DH (OT)"/>
    <s v="Detached House"/>
    <x v="0"/>
    <m/>
    <n v="2017"/>
    <s v="On Site Construction"/>
    <s v="On Site"/>
    <s v="Torres Strait Island Regional Council"/>
    <s v="Council"/>
    <n v="1"/>
    <n v="620105.69777777803"/>
    <n v="620105.69777777803"/>
    <n v="406276.14681992354"/>
    <m/>
    <x v="2"/>
    <n v="2"/>
    <n v="1"/>
    <n v="1"/>
  </r>
  <r>
    <s v="Torres Strait Island Regional Council"/>
    <n v="2600"/>
    <s v="ISLAND"/>
    <s v="1x3B DH (OT)"/>
    <s v="Detached House"/>
    <x v="0"/>
    <m/>
    <n v="2017"/>
    <s v="On Site Construction"/>
    <s v="On Site"/>
    <s v="Torres Strait Island Regional Council"/>
    <s v="Council"/>
    <n v="1"/>
    <n v="619911.69777777803"/>
    <n v="619911.69777777803"/>
    <n v="406149.04337164765"/>
    <m/>
    <x v="2"/>
    <n v="1"/>
    <n v="1"/>
    <n v="1"/>
  </r>
  <r>
    <s v="Torres Strait Island Regional Council"/>
    <n v="2600"/>
    <s v="ISLAND"/>
    <s v="1x5B DH (HS)"/>
    <s v="Detached House"/>
    <x v="0"/>
    <s v="High Set"/>
    <n v="2017"/>
    <s v="On Site Construction"/>
    <s v="On Site"/>
    <s v="Torres Strait Island Regional Council"/>
    <s v="Council"/>
    <n v="1"/>
    <n v="854978.69677777798"/>
    <n v="854978.69677777798"/>
    <n v="560158.45650957862"/>
    <d v="2013-07-01T00:00:00"/>
    <x v="0"/>
    <n v="1"/>
    <n v="1"/>
    <n v="1"/>
  </r>
  <r>
    <s v="Torres Strait Island Regional Council"/>
    <n v="2600"/>
    <s v="ISLAND"/>
    <s v="1x4B DH"/>
    <s v="Detached House"/>
    <x v="0"/>
    <m/>
    <n v="2016"/>
    <s v="On Site Construction"/>
    <s v="On Site"/>
    <s v="Somerset Building Company Pty Ltd"/>
    <s v="Private Contractor"/>
    <n v="1"/>
    <n v="629010.69999999995"/>
    <n v="629010.69999999995"/>
    <n v="281970.31379310344"/>
    <m/>
    <x v="3"/>
    <n v="2"/>
    <n v="1"/>
    <n v="1"/>
  </r>
  <r>
    <s v="Torres Strait Island Regional Council"/>
    <n v="2600"/>
    <s v="ISLAND"/>
    <s v="1x5B DH"/>
    <s v="Detached House"/>
    <x v="0"/>
    <m/>
    <n v="2016"/>
    <s v="On Site Construction"/>
    <s v="On Site"/>
    <s v="Somerset Building Company Pty Ltd"/>
    <s v="Private Contractor"/>
    <n v="1"/>
    <n v="706654.70000000007"/>
    <n v="706654.70000000007"/>
    <n v="316776.24482758623"/>
    <m/>
    <x v="0"/>
    <n v="2"/>
    <n v="1"/>
    <n v="1"/>
  </r>
  <r>
    <s v="Torres Strait Island Regional Council"/>
    <n v="2600"/>
    <s v="ISLAND"/>
    <s v="1x6B DH (HS)"/>
    <s v="Detached House"/>
    <x v="0"/>
    <s v="High Set"/>
    <n v="2016"/>
    <s v="On Site Construction"/>
    <s v="On Site"/>
    <s v="Somerset Building Company Pty Ltd"/>
    <s v="Private Contractor"/>
    <n v="1"/>
    <n v="928222.7"/>
    <n v="928222.7"/>
    <n v="416099.83103448275"/>
    <m/>
    <x v="5"/>
    <n v="2"/>
    <n v="1"/>
    <n v="1"/>
  </r>
  <r>
    <s v="Torres Strait Island Regional Council"/>
    <n v="2600"/>
    <s v="ISLAND"/>
    <s v="1x5B DH"/>
    <s v="Detached House"/>
    <x v="0"/>
    <m/>
    <n v="2016"/>
    <s v="On Site Construction"/>
    <s v="On Site"/>
    <s v="Somerset Building Company Pty Ltd"/>
    <s v="Private Contractor"/>
    <n v="1"/>
    <n v="760161.7"/>
    <n v="760161.7"/>
    <n v="340762.14137931034"/>
    <d v="2013-07-01T00:00:00"/>
    <x v="0"/>
    <n v="2"/>
    <n v="1"/>
    <n v="1"/>
  </r>
  <r>
    <s v="Torres Strait Island Regional Council"/>
    <n v="2600"/>
    <s v="ISLAND"/>
    <s v="1x5B DH (HS)"/>
    <s v="Detached House"/>
    <x v="0"/>
    <s v="High Set"/>
    <n v="2016"/>
    <s v="On Site Construction"/>
    <s v="On Site"/>
    <s v="Somerset Building Company Pty Ltd"/>
    <s v="Private Contractor"/>
    <n v="1"/>
    <n v="724947.7"/>
    <n v="724947.7"/>
    <n v="324976.55517241376"/>
    <m/>
    <x v="0"/>
    <n v="2"/>
    <n v="1"/>
    <n v="1"/>
  </r>
  <r>
    <s v="Torres Strait Island Regional Council"/>
    <n v="2600"/>
    <s v="ISLAND"/>
    <s v="1x4B DH (HS)"/>
    <s v="Detached House"/>
    <x v="0"/>
    <s v="High Set"/>
    <n v="2016"/>
    <s v="On Site Construction"/>
    <s v="On Site"/>
    <s v="Somerset Building Company Pty Ltd"/>
    <s v="Private Contractor"/>
    <n v="1"/>
    <n v="702201.7"/>
    <n v="702201.7"/>
    <n v="314780.07241379307"/>
    <m/>
    <x v="3"/>
    <n v="2"/>
    <n v="1"/>
    <n v="1"/>
  </r>
  <r>
    <s v="Napranum Aboriginal Shire Council"/>
    <n v="2465"/>
    <s v="LEICHHARDT"/>
    <s v="1x2B DH"/>
    <s v="Detached House"/>
    <x v="0"/>
    <m/>
    <n v="2017"/>
    <s v="On Site Construction"/>
    <s v="On Site"/>
    <s v="Napranum Aboriginal Shire Council"/>
    <s v="Council"/>
    <n v="1"/>
    <n v="430161"/>
    <n v="430161"/>
    <n v="281829.62068965519"/>
    <m/>
    <x v="1"/>
    <n v="1"/>
    <n v="1"/>
    <n v="1"/>
  </r>
  <r>
    <s v="Napranum Aboriginal Shire Council"/>
    <n v="2465"/>
    <s v="LEICHHARDT"/>
    <s v="1x2B DH"/>
    <s v="Detached House"/>
    <x v="0"/>
    <m/>
    <n v="2017"/>
    <s v="On Site Construction"/>
    <s v="On Site"/>
    <s v="Napranum Aboriginal Shire Council"/>
    <s v="Council"/>
    <n v="1"/>
    <n v="433909"/>
    <n v="433909"/>
    <n v="284285.20689655171"/>
    <m/>
    <x v="1"/>
    <n v="1"/>
    <n v="1"/>
    <n v="1"/>
  </r>
  <r>
    <s v="Torres Strait Island Regional Council"/>
    <n v="2600"/>
    <s v="ISLAND"/>
    <s v="1x2B (BU)"/>
    <s v="Extension"/>
    <x v="4"/>
    <m/>
    <n v="2016"/>
    <s v="On Site Construction"/>
    <s v="On Site"/>
    <s v="Torres Strait Island Regional Council"/>
    <s v="Council"/>
    <n v="1"/>
    <n v="275715.3653"/>
    <n v="275715.3653"/>
    <n v="123596.54306551724"/>
    <m/>
    <x v="1"/>
    <n v="1"/>
    <m/>
    <m/>
  </r>
  <r>
    <s v="Torres Strait Island Regional Council"/>
    <n v="2600"/>
    <s v="ISLAND"/>
    <s v="1x2B (EXT)"/>
    <s v="Extension"/>
    <x v="4"/>
    <m/>
    <n v="2016"/>
    <s v="On Site Construction"/>
    <s v="On Site"/>
    <s v="Torres Strait Island Regional Council"/>
    <s v="Council"/>
    <n v="1"/>
    <n v="331709.26530000003"/>
    <n v="331709.26530000003"/>
    <n v="148697.25685862071"/>
    <m/>
    <x v="1"/>
    <n v="1"/>
    <m/>
    <m/>
  </r>
  <r>
    <s v="Torres Strait Island Regional Council"/>
    <n v="2600"/>
    <s v="ISLAND"/>
    <s v="1x2B (EXT)"/>
    <s v="Extension"/>
    <x v="4"/>
    <m/>
    <n v="2016"/>
    <s v="On Site Construction"/>
    <s v="On Site"/>
    <s v="Torres Strait Island Regional Council"/>
    <s v="Council"/>
    <n v="1"/>
    <n v="330032.70530000003"/>
    <n v="330032.70530000003"/>
    <n v="147945.69547931035"/>
    <m/>
    <x v="1"/>
    <n v="1"/>
    <m/>
    <m/>
  </r>
  <r>
    <s v="Torres Strait Island Regional Council"/>
    <n v="2600"/>
    <s v="ISLAND"/>
    <s v="1x2B (PI)"/>
    <s v="Extension"/>
    <x v="4"/>
    <m/>
    <n v="2016"/>
    <s v="On Site Construction"/>
    <s v="On Site"/>
    <s v="Torres Strait Island Regional Council"/>
    <s v="Council"/>
    <n v="1"/>
    <n v="302665.2953"/>
    <n v="302665.2953"/>
    <n v="135677.54616896552"/>
    <m/>
    <x v="1"/>
    <n v="1"/>
    <m/>
    <m/>
  </r>
  <r>
    <s v="Torres Strait Island Regional Council"/>
    <n v="2600"/>
    <s v="ISLAND"/>
    <s v="1x2B (EXT)"/>
    <s v="Extension"/>
    <x v="4"/>
    <m/>
    <n v="2016"/>
    <s v="On Site Construction"/>
    <s v="On Site"/>
    <s v="Torres Strait Island Regional Council"/>
    <s v="Council"/>
    <n v="1"/>
    <n v="308781.9253"/>
    <n v="308781.9253"/>
    <n v="138419.4837551724"/>
    <d v="2008-07-01T00:00:00"/>
    <x v="1"/>
    <n v="1"/>
    <m/>
    <m/>
  </r>
  <r>
    <s v="Torres Strait Island Regional Council"/>
    <n v="2600"/>
    <s v="ISLAND"/>
    <s v="1x2B (EXT)"/>
    <s v="Extension"/>
    <x v="4"/>
    <m/>
    <n v="2016"/>
    <s v="On Site Construction"/>
    <s v="On Site"/>
    <s v="Torres Strait Island Regional Council"/>
    <s v="Council"/>
    <n v="1"/>
    <n v="316029.28529999999"/>
    <n v="316029.28529999999"/>
    <n v="141668.30030689656"/>
    <d v="2008-07-01T00:00:00"/>
    <x v="1"/>
    <n v="1"/>
    <m/>
    <m/>
  </r>
  <r>
    <s v="Northern Peninsula Area Regional Council"/>
    <n v="2669"/>
    <s v="LEICHHARDT"/>
    <s v="1x4B DH"/>
    <s v="Detached House"/>
    <x v="0"/>
    <m/>
    <n v="2017"/>
    <s v="On Site Construction"/>
    <s v="On Site"/>
    <s v="Northern Peninsula Area Regional Council"/>
    <s v="Council"/>
    <n v="1"/>
    <n v="521816"/>
    <n v="521816"/>
    <n v="341879.44827586203"/>
    <d v="2008-07-01T00:00:00"/>
    <x v="3"/>
    <n v="2"/>
    <n v="1"/>
    <n v="1"/>
  </r>
  <r>
    <s v="Northern Peninsula Area Regional Council"/>
    <n v="2669"/>
    <s v="LEICHHARDT"/>
    <s v="1x3B DH"/>
    <s v="Detached House"/>
    <x v="0"/>
    <m/>
    <n v="2017"/>
    <s v="On Site Construction"/>
    <s v="On Site"/>
    <s v="Northern Peninsula Area Regional Council"/>
    <s v="Council"/>
    <n v="1"/>
    <n v="468443"/>
    <n v="468443"/>
    <n v="306910.93103448272"/>
    <d v="2015-07-01T00:00:00"/>
    <x v="2"/>
    <n v="2"/>
    <n v="1"/>
    <n v="1"/>
  </r>
  <r>
    <s v="Northern Peninsula Area Regional Council"/>
    <n v="2669"/>
    <s v="LEICHHARDT"/>
    <s v="1x4B DH"/>
    <s v="Detached House"/>
    <x v="0"/>
    <m/>
    <n v="2017"/>
    <s v="On Site Construction"/>
    <s v="On Site"/>
    <s v="Northern Peninsula Area Regional Council"/>
    <s v="Council"/>
    <n v="1"/>
    <n v="537600"/>
    <n v="537600"/>
    <n v="352220.68965517241"/>
    <d v="2008-07-01T00:00:00"/>
    <x v="3"/>
    <n v="2"/>
    <n v="1"/>
    <n v="1"/>
  </r>
  <r>
    <s v="Northern Peninsula Area Regional Council"/>
    <n v="2669"/>
    <s v="LEICHHARDT"/>
    <s v="1x5B DH"/>
    <s v="Detached House"/>
    <x v="0"/>
    <m/>
    <n v="2017"/>
    <s v="On Site Construction"/>
    <s v="On Site"/>
    <s v="Northern Peninsula Area Regional Council"/>
    <s v="Council"/>
    <n v="1"/>
    <n v="622955"/>
    <n v="622955"/>
    <n v="408142.93103448272"/>
    <d v="2013-07-01T00:00:00"/>
    <x v="0"/>
    <n v="2"/>
    <n v="1"/>
    <n v="1"/>
  </r>
  <r>
    <s v="Northern Peninsula Area Regional Council"/>
    <n v="2669"/>
    <s v="LEICHHARDT"/>
    <s v="1x3B DH"/>
    <s v="Detached House"/>
    <x v="0"/>
    <m/>
    <n v="2017"/>
    <s v="On Site Construction"/>
    <s v="On Site"/>
    <s v="Northern Peninsula Area Regional Council"/>
    <s v="Council"/>
    <n v="1"/>
    <n v="461383"/>
    <n v="461383"/>
    <n v="302285.41379310342"/>
    <d v="2013-07-01T00:00:00"/>
    <x v="2"/>
    <n v="2"/>
    <n v="1"/>
    <n v="1"/>
  </r>
  <r>
    <s v="Northern Peninsula Area Regional Council"/>
    <n v="2669"/>
    <s v="LEICHHARDT"/>
    <s v="1x3B DH"/>
    <s v="Detached House"/>
    <x v="0"/>
    <m/>
    <n v="2017"/>
    <s v="On Site Construction"/>
    <s v="On Site"/>
    <s v="Northern Peninsula Area Regional Council"/>
    <s v="Council"/>
    <n v="1"/>
    <n v="455873"/>
    <n v="455873"/>
    <n v="298675.41379310342"/>
    <d v="2008-07-01T00:00:00"/>
    <x v="2"/>
    <n v="1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470116.23"/>
    <n v="470116.23"/>
    <n v="308007.18517241377"/>
    <d v="2008-07-01T00:00:00"/>
    <x v="2"/>
    <n v="1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468450.4"/>
    <n v="468450.4"/>
    <n v="306915.77931034483"/>
    <d v="2008-07-01T00:00:00"/>
    <x v="2"/>
    <n v="2"/>
    <n v="1"/>
    <n v="1"/>
  </r>
  <r>
    <s v="Palm Island Aboriginal Shire Council"/>
    <n v="1531"/>
    <s v="ISLAND"/>
    <s v="1x4B DH"/>
    <s v="Detached House"/>
    <x v="0"/>
    <m/>
    <n v="2017"/>
    <s v="On Site Construction"/>
    <s v="On Site"/>
    <s v="Palm Island Aboriginal Shire Council"/>
    <s v="Council"/>
    <n v="1"/>
    <n v="534985.65999999992"/>
    <n v="534985.65999999992"/>
    <n v="350507.84620689647"/>
    <d v="2008-07-01T00:00:00"/>
    <x v="3"/>
    <n v="2"/>
    <n v="1"/>
    <n v="1"/>
  </r>
  <r>
    <s v="Cherbourg Aboriginal Shire Council"/>
    <n v="362"/>
    <s v="WIDE BAY"/>
    <s v="1x3B DH"/>
    <s v="Detached House"/>
    <x v="0"/>
    <m/>
    <n v="2017"/>
    <s v="On Site Construction"/>
    <s v="On Site"/>
    <s v="Cherbourg Aboriginal Shire Council"/>
    <s v="Council"/>
    <n v="1"/>
    <n v="447845.9"/>
    <n v="447845.9"/>
    <n v="293416.27931034483"/>
    <d v="2014-07-01T00:00:00"/>
    <x v="2"/>
    <n v="1"/>
    <n v="1"/>
    <n v="1"/>
  </r>
  <r>
    <s v="Palm Island Aboriginal Shire Council"/>
    <n v="1531"/>
    <s v="ISLAND"/>
    <s v="3x4B DH, 4x3B DH"/>
    <s v="Detached House"/>
    <x v="0"/>
    <m/>
    <n v="2025"/>
    <s v="On Site Construction"/>
    <s v="On Site"/>
    <s v="Palm Island Aboriginal Shire Council"/>
    <s v="Council"/>
    <n v="7"/>
    <n v="720000"/>
    <n v="102857.14285714286"/>
    <n v="102857.14285714286"/>
    <d v="2010-07-01T00:00:00"/>
    <x v="3"/>
    <m/>
    <m/>
    <m/>
  </r>
  <r>
    <s v="Aurukun Shire Council"/>
    <s v="1973 "/>
    <s v="LEICHHARDT"/>
    <s v="2x3B DU"/>
    <s v="Unit"/>
    <x v="2"/>
    <m/>
    <n v="2025"/>
    <s v="On Site Construction"/>
    <s v="On Site"/>
    <s v="Aurukun Shire Council"/>
    <s v="Council"/>
    <n v="2"/>
    <n v="1493671"/>
    <n v="746835.5"/>
    <n v="746835.5"/>
    <m/>
    <x v="2"/>
    <m/>
    <m/>
    <m/>
  </r>
  <r>
    <s v="Kowanyama Aboriginal Shire Council"/>
    <n v="2203"/>
    <s v="LEICHHARDT"/>
    <s v="1x4B DH"/>
    <s v="Detached House"/>
    <x v="0"/>
    <m/>
    <n v="2017"/>
    <s v="On Site Construction"/>
    <s v="On Site"/>
    <s v="Kowanyama Aboriginal Shire Council"/>
    <s v="Council"/>
    <n v="1"/>
    <n v="515683"/>
    <n v="515683"/>
    <n v="337861.27586206893"/>
    <d v="2015-07-01T00:00:00"/>
    <x v="3"/>
    <n v="2"/>
    <n v="1"/>
    <n v="1"/>
  </r>
  <r>
    <s v="Kowanyama Aboriginal Shire Council"/>
    <n v="2203"/>
    <s v="LEICHHARDT"/>
    <s v="1x2B DH"/>
    <s v="Detached House"/>
    <x v="0"/>
    <m/>
    <n v="2017"/>
    <s v="On Site Construction"/>
    <s v="On Site"/>
    <s v="Kowanyama Aboriginal Shire Council"/>
    <s v="Council"/>
    <n v="1"/>
    <n v="399843"/>
    <n v="399843"/>
    <n v="261966.10344827586"/>
    <d v="2015-07-01T00:00:00"/>
    <x v="1"/>
    <n v="2"/>
    <n v="1"/>
    <n v="1"/>
  </r>
  <r>
    <s v="Kowanyama Aboriginal Shire Council"/>
    <n v="2203"/>
    <s v="LEICHHARDT"/>
    <s v="1x2B DH"/>
    <s v="Detached House"/>
    <x v="0"/>
    <m/>
    <n v="2017"/>
    <s v="On Site Construction"/>
    <s v="On Site"/>
    <s v="Kowanyama Aboriginal Shire Council"/>
    <s v="Council"/>
    <n v="1"/>
    <n v="400050"/>
    <n v="400050"/>
    <n v="262101.72413793101"/>
    <d v="2015-07-01T00:00:00"/>
    <x v="1"/>
    <n v="1"/>
    <n v="1"/>
    <n v="1"/>
  </r>
  <r>
    <s v="Kowanyama Aboriginal Shire Council"/>
    <n v="2203"/>
    <s v="LEICHHARDT"/>
    <s v="1x2B DH"/>
    <s v="Detached House"/>
    <x v="0"/>
    <m/>
    <n v="2017"/>
    <s v="On Site Construction"/>
    <s v="On Site"/>
    <s v="Kowanyama Aboriginal Shire Council"/>
    <s v="Council"/>
    <n v="1"/>
    <n v="399596"/>
    <n v="399596"/>
    <n v="261804.27586206896"/>
    <d v="2022-07-01T00:00:00"/>
    <x v="1"/>
    <n v="2"/>
    <n v="1"/>
    <n v="1"/>
  </r>
  <r>
    <s v="Yarrabah Aboriginal Shire Council"/>
    <n v="1710"/>
    <s v="KENNEDY"/>
    <s v="1x4B DH"/>
    <s v="Detached House"/>
    <x v="0"/>
    <m/>
    <n v="2017"/>
    <s v="On Site Construction"/>
    <s v="On Site"/>
    <s v="Yarrabah Aboriginal Shire Council"/>
    <s v="Council"/>
    <n v="1"/>
    <n v="363238"/>
    <n v="363238"/>
    <n v="237983.5172413793"/>
    <d v="2022-07-01T00:00:00"/>
    <x v="3"/>
    <n v="1"/>
    <n v="1"/>
    <n v="1"/>
  </r>
  <r>
    <s v="Torres Strait Island Regional Council"/>
    <n v="2600"/>
    <s v="ISLAND"/>
    <s v="Demox1"/>
    <s v="Demollition"/>
    <x v="3"/>
    <m/>
    <n v="2017"/>
    <s v="Demolition"/>
    <s v="Demolish"/>
    <s v="Torres Strait Island Regional Council"/>
    <s v="Council"/>
    <n v="1"/>
    <n v="320202"/>
    <n v="320202"/>
    <n v="488729.36842105264"/>
    <d v="2022-07-01T00:00:00"/>
    <x v="4"/>
    <n v="1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468979.97"/>
    <n v="468979.97"/>
    <n v="307262.7389655172"/>
    <d v="2022-07-01T00:00:00"/>
    <x v="2"/>
    <n v="1"/>
    <n v="1"/>
    <n v="1"/>
  </r>
  <r>
    <s v="Yarrabah Aboriginal Shire Council"/>
    <n v="1710"/>
    <s v="KENNEDY"/>
    <s v="1x3B DH"/>
    <s v="Detached House"/>
    <x v="0"/>
    <m/>
    <n v="2017"/>
    <s v="On Site Construction"/>
    <s v="On Site"/>
    <s v="Yarrabah Aboriginal Shire Council"/>
    <s v="Council"/>
    <n v="1"/>
    <n v="325540"/>
    <n v="325540"/>
    <n v="213284.8275862069"/>
    <d v="2013-07-01T00:00:00"/>
    <x v="2"/>
    <n v="2"/>
    <n v="1"/>
    <n v="1"/>
  </r>
  <r>
    <s v="Yarrabah Aboriginal Shire Council"/>
    <n v="1710"/>
    <s v="KENNEDY"/>
    <s v="1x4B DH"/>
    <s v="Detached House"/>
    <x v="0"/>
    <m/>
    <n v="2017"/>
    <s v="On Site Construction"/>
    <s v="On Site"/>
    <s v="Yarrabah Aboriginal Shire Council"/>
    <s v="Council"/>
    <n v="1"/>
    <n v="363174"/>
    <n v="363174"/>
    <n v="237941.58620689655"/>
    <d v="2013-07-01T00:00:00"/>
    <x v="3"/>
    <n v="2"/>
    <n v="1"/>
    <n v="1"/>
  </r>
  <r>
    <s v="Yarrabah Aboriginal Shire Council"/>
    <n v="1710"/>
    <s v="KENNEDY"/>
    <s v="1x2B DH"/>
    <s v="Detached House"/>
    <x v="0"/>
    <m/>
    <n v="2017"/>
    <s v="On Site Construction"/>
    <s v="On Site"/>
    <s v="Yarrabah Aboriginal Shire Council"/>
    <s v="Council"/>
    <n v="1"/>
    <n v="295808"/>
    <n v="295808"/>
    <n v="193805.24137931035"/>
    <d v="2013-07-01T00:00:00"/>
    <x v="1"/>
    <n v="1"/>
    <n v="1"/>
    <n v="1"/>
  </r>
  <r>
    <s v="Torres Strait Island Regional Council"/>
    <n v="2600"/>
    <s v="ISLAND"/>
    <s v="1x2B (EXT)"/>
    <s v="Extension"/>
    <x v="4"/>
    <m/>
    <n v="2016"/>
    <s v="On Site Construction"/>
    <s v="On Site"/>
    <s v="Bama Cape York Services Ltd"/>
    <s v="Private Contractor"/>
    <n v="1"/>
    <n v="205794.38"/>
    <n v="205794.38"/>
    <n v="92252.653103448276"/>
    <d v="2013-07-01T00:00:00"/>
    <x v="1"/>
    <n v="1"/>
    <n v="1"/>
    <n v="1"/>
  </r>
  <r>
    <s v="Torres Strait Island Regional Council"/>
    <n v="2600"/>
    <s v="ISLAND"/>
    <s v="1x4B DH"/>
    <s v="Detached House"/>
    <x v="0"/>
    <m/>
    <n v="2015"/>
    <s v="On Site Construction"/>
    <s v="On Site"/>
    <s v="Torres Strait Island Regional Council"/>
    <s v="Council"/>
    <n v="1"/>
    <n v="812576.52"/>
    <n v="812576.52"/>
    <n v="420298.2"/>
    <d v="2013-07-01T00:00:00"/>
    <x v="3"/>
    <n v="2"/>
    <n v="1"/>
    <n v="1"/>
  </r>
  <r>
    <s v="Northern Peninsula Area Regional Council"/>
    <n v="2669"/>
    <s v="LEICHHARDT"/>
    <s v="1x3B DH"/>
    <s v="Detached House"/>
    <x v="0"/>
    <m/>
    <n v="2017"/>
    <s v="On Site Construction"/>
    <s v="On Site"/>
    <s v="Northern Peninsula Area Regional Council"/>
    <s v="Council"/>
    <n v="1"/>
    <n v="474768"/>
    <n v="474768"/>
    <n v="311054.89655172412"/>
    <d v="2013-07-01T00:00:00"/>
    <x v="2"/>
    <n v="2"/>
    <n v="1"/>
    <n v="1"/>
  </r>
  <r>
    <s v="Northern Peninsula Area Regional Council"/>
    <n v="2669"/>
    <s v="LEICHHARDT"/>
    <s v="1x4B DH"/>
    <s v="Detached House"/>
    <x v="0"/>
    <m/>
    <n v="2017"/>
    <s v="On Site Construction"/>
    <s v="On Site"/>
    <s v="Northern Peninsula Area Regional Council"/>
    <s v="Council"/>
    <n v="1"/>
    <n v="537832"/>
    <n v="537832"/>
    <n v="352372.68965517241"/>
    <d v="2013-07-01T00:00:00"/>
    <x v="3"/>
    <n v="2"/>
    <n v="1"/>
    <n v="1"/>
  </r>
  <r>
    <s v="Northern Peninsula Area Regional Council"/>
    <n v="2669"/>
    <s v="LEICHHARDT"/>
    <s v="1x3B DH"/>
    <s v="Detached House"/>
    <x v="0"/>
    <m/>
    <n v="2017"/>
    <s v="On Site Construction"/>
    <s v="On Site"/>
    <s v="Northern Peninsula Area Regional Council"/>
    <s v="Council"/>
    <n v="1"/>
    <n v="470561"/>
    <n v="470561"/>
    <n v="308298.58620689652"/>
    <d v="2013-07-01T00:00:00"/>
    <x v="2"/>
    <n v="1"/>
    <n v="1"/>
    <n v="1"/>
  </r>
  <r>
    <s v="Northern Peninsula Area Regional Council"/>
    <n v="2669"/>
    <s v="LEICHHARDT"/>
    <s v="1x4B DH"/>
    <s v="Detached House"/>
    <x v="0"/>
    <m/>
    <n v="2017"/>
    <s v="On Site Construction"/>
    <s v="On Site"/>
    <s v="Northern Peninsula Area Regional Council"/>
    <s v="Council"/>
    <n v="1"/>
    <n v="537099"/>
    <n v="537099"/>
    <n v="351892.44827586203"/>
    <d v="2015-07-01T00:00:00"/>
    <x v="3"/>
    <n v="2"/>
    <n v="1"/>
    <n v="1"/>
  </r>
  <r>
    <s v="Northern Peninsula Area Regional Council"/>
    <n v="2669"/>
    <s v="LEICHHARDT"/>
    <s v="1x3B DH"/>
    <s v="Detached House"/>
    <x v="0"/>
    <m/>
    <n v="2017"/>
    <s v="On Site Construction"/>
    <s v="On Site"/>
    <s v="Northern Peninsula Area Regional Council"/>
    <s v="Council"/>
    <n v="1"/>
    <n v="470641"/>
    <n v="470641"/>
    <n v="308351"/>
    <d v="2015-07-01T00:00:00"/>
    <x v="2"/>
    <n v="1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469171.81"/>
    <n v="469171.81"/>
    <n v="307388.42724137928"/>
    <d v="2015-07-01T00:00:00"/>
    <x v="2"/>
    <n v="1"/>
    <n v="1"/>
    <n v="1"/>
  </r>
  <r>
    <s v="Palm Island Aboriginal Shire Council"/>
    <n v="1531"/>
    <s v="ISLAND"/>
    <s v="1x3B DH"/>
    <s v="Detached House"/>
    <x v="0"/>
    <m/>
    <n v="2017"/>
    <s v="On Site Construction"/>
    <s v="On Site"/>
    <s v="Palm Island Aboriginal Shire Council"/>
    <s v="Council"/>
    <n v="1"/>
    <n v="469445.24"/>
    <n v="469445.24"/>
    <n v="307567.57103448274"/>
    <d v="2015-07-01T00:00:00"/>
    <x v="2"/>
    <m/>
    <n v="1"/>
    <n v="1"/>
  </r>
  <r>
    <s v="Palm Island Aboriginal Shire Council"/>
    <n v="1531"/>
    <s v="ISLAND"/>
    <s v="1x4B DH"/>
    <s v="Detached House"/>
    <x v="0"/>
    <m/>
    <n v="2017"/>
    <s v="On Site Construction"/>
    <s v="On Site"/>
    <s v="Palm Island Aboriginal Shire Council"/>
    <s v="Council"/>
    <n v="1"/>
    <n v="537442.5199999999"/>
    <n v="537442.5199999999"/>
    <n v="352117.5131034482"/>
    <d v="2013-07-01T00:00:00"/>
    <x v="3"/>
    <m/>
    <n v="1"/>
    <n v="1"/>
  </r>
  <r>
    <s v="Lockhart River Aboriginal Shire Council"/>
    <n v="2437"/>
    <s v="LEICHHARDT"/>
    <s v="1x2B DH"/>
    <s v="Detached House"/>
    <x v="0"/>
    <m/>
    <n v="2016"/>
    <s v="On Site Construction"/>
    <s v="On Site"/>
    <s v="Lockhart River Aboriginal Shire Council"/>
    <s v="Council"/>
    <n v="1"/>
    <n v="438617"/>
    <n v="438617"/>
    <n v="196621.41379310345"/>
    <d v="2015-07-01T00:00:00"/>
    <x v="1"/>
    <n v="2"/>
    <n v="1"/>
    <n v="1"/>
  </r>
  <r>
    <s v="Lockhart River Aboriginal Shire Council"/>
    <n v="2437"/>
    <s v="LEICHHARDT"/>
    <s v="1x3B DH (OT)"/>
    <s v="Detached House"/>
    <x v="0"/>
    <m/>
    <n v="2016"/>
    <s v="On Site Construction"/>
    <s v="On Site"/>
    <s v="Lockhart River Aboriginal Shire Council"/>
    <s v="Council"/>
    <n v="1"/>
    <n v="585456"/>
    <n v="585456"/>
    <n v="262445.79310344829"/>
    <d v="2015-07-01T00:00:00"/>
    <x v="2"/>
    <n v="1"/>
    <n v="1"/>
    <n v="1"/>
  </r>
  <r>
    <s v="Lockhart River Aboriginal Shire Council"/>
    <n v="2437"/>
    <s v="LEICHHARDT"/>
    <s v="1x2B DH"/>
    <s v="Detached House"/>
    <x v="0"/>
    <m/>
    <n v="2016"/>
    <s v="On Site Construction"/>
    <s v="On Site"/>
    <s v="Lockhart River Aboriginal Shire Council"/>
    <s v="Council"/>
    <n v="1"/>
    <n v="438654"/>
    <n v="438654"/>
    <n v="196638"/>
    <d v="2015-07-01T00:00:00"/>
    <x v="1"/>
    <n v="2"/>
    <n v="1"/>
    <n v="1"/>
  </r>
  <r>
    <s v="Lockhart River Aboriginal Shire Council"/>
    <n v="2437"/>
    <s v="LEICHHARDT"/>
    <s v="1x3B DH"/>
    <s v="Detached House"/>
    <x v="0"/>
    <m/>
    <n v="2016"/>
    <s v="On Site Construction"/>
    <s v="On Site"/>
    <s v="Lockhart River Aboriginal Shire Council"/>
    <s v="Council"/>
    <n v="1"/>
    <n v="494110"/>
    <n v="494110"/>
    <n v="221497.58620689655"/>
    <d v="2010-07-01T00:00:00"/>
    <x v="2"/>
    <n v="2"/>
    <n v="1"/>
    <n v="1"/>
  </r>
  <r>
    <s v="Lockhart River Aboriginal Shire Council"/>
    <n v="2437"/>
    <s v="LEICHHARDT"/>
    <s v="1x2B DH"/>
    <s v="Detached House"/>
    <x v="0"/>
    <m/>
    <n v="2016"/>
    <s v="On Site Construction"/>
    <s v="On Site"/>
    <s v="Lockhart River Aboriginal Shire Council"/>
    <s v="Council"/>
    <n v="1"/>
    <n v="445789"/>
    <n v="445789"/>
    <n v="199836.44827586206"/>
    <d v="2010-07-01T00:00:00"/>
    <x v="1"/>
    <n v="1"/>
    <n v="1"/>
    <n v="1"/>
  </r>
  <r>
    <s v="Northern Peninsula Area Regional Council"/>
    <n v="2669"/>
    <s v="LEICHHARDT"/>
    <s v="1x3B DH"/>
    <s v="Detached House"/>
    <x v="0"/>
    <m/>
    <n v="2015"/>
    <s v="On Site Construction"/>
    <s v="On Site"/>
    <s v="Northern Peninsula Area Regional Council"/>
    <s v="Council"/>
    <n v="1"/>
    <n v="374815"/>
    <n v="374815"/>
    <n v="193869.8275862069"/>
    <d v="2010-07-01T00:00:00"/>
    <x v="2"/>
    <n v="1"/>
    <n v="1"/>
    <n v="1"/>
  </r>
  <r>
    <s v="Northern Peninsula Area Regional Council"/>
    <n v="2669"/>
    <s v="LEICHHARDT"/>
    <s v="1x3B DH"/>
    <s v="Detached House"/>
    <x v="0"/>
    <m/>
    <n v="2015"/>
    <s v="On Site Construction"/>
    <s v="On Site"/>
    <s v="Northern Peninsula Area Regional Council"/>
    <s v="Council"/>
    <n v="1"/>
    <n v="375552"/>
    <n v="375552"/>
    <n v="194251.03448275864"/>
    <d v="2015-07-01T00:00:00"/>
    <x v="2"/>
    <n v="2"/>
    <n v="1"/>
    <n v="1"/>
  </r>
  <r>
    <s v="Northern Peninsula Area Regional Council"/>
    <n v="2669"/>
    <s v="LEICHHARDT"/>
    <s v="1x4B DH"/>
    <s v="Detached House"/>
    <x v="0"/>
    <m/>
    <n v="2017"/>
    <s v="On Site Construction"/>
    <s v="On Site"/>
    <s v="Northern Peninsula Area Regional Council"/>
    <s v="Council"/>
    <n v="1"/>
    <n v="538733"/>
    <n v="538733"/>
    <n v="352963"/>
    <d v="2015-07-01T00:00:00"/>
    <x v="3"/>
    <n v="2"/>
    <n v="1"/>
    <n v="1"/>
  </r>
  <r>
    <s v="Mapoon Aboriginal Shire Council"/>
    <n v="2572"/>
    <s v="LEICHHARDT"/>
    <s v="1x4B DH"/>
    <s v="Detached House"/>
    <x v="0"/>
    <m/>
    <n v="2017"/>
    <s v="On Site Construction"/>
    <s v="On Site"/>
    <s v="Mapoon Aboriginal Shire Council"/>
    <s v="Council"/>
    <n v="1"/>
    <n v="511193.99999999994"/>
    <n v="511193.99999999994"/>
    <n v="334920.20689655165"/>
    <d v="2015-07-01T00:00:00"/>
    <x v="3"/>
    <n v="1"/>
    <n v="1"/>
    <n v="1"/>
  </r>
  <r>
    <s v="Mapoon Aboriginal Shire Council"/>
    <n v="2572"/>
    <s v="LEICHHARDT"/>
    <s v="1x3B DH"/>
    <s v="Detached House"/>
    <x v="0"/>
    <m/>
    <n v="2017"/>
    <s v="On Site Construction"/>
    <s v="On Site"/>
    <s v="Mapoon Aboriginal Shire Council"/>
    <s v="Council"/>
    <n v="1"/>
    <n v="457390"/>
    <n v="457390"/>
    <n v="299669.31034482759"/>
    <d v="2015-07-01T00:00:00"/>
    <x v="2"/>
    <n v="2"/>
    <n v="1"/>
    <n v="1"/>
  </r>
  <r>
    <s v="Mapoon Aboriginal Shire Council"/>
    <n v="2572"/>
    <s v="LEICHHARDT"/>
    <s v="1x2B DH"/>
    <s v="Detached House"/>
    <x v="0"/>
    <m/>
    <n v="2017"/>
    <s v="On Site Construction"/>
    <s v="On Site"/>
    <s v="Mapoon Aboriginal Shire Council"/>
    <s v="Council"/>
    <n v="1"/>
    <n v="404556"/>
    <n v="404556"/>
    <n v="265053.93103448272"/>
    <d v="2013-07-01T00:00:00"/>
    <x v="1"/>
    <n v="1"/>
    <n v="1"/>
    <n v="1"/>
  </r>
  <r>
    <s v="Mapoon Aboriginal Shire Council"/>
    <n v="2572"/>
    <s v="LEICHHARDT"/>
    <s v="1x2B DH"/>
    <s v="Detached House"/>
    <x v="0"/>
    <m/>
    <n v="2017"/>
    <s v="On Site Construction"/>
    <s v="On Site"/>
    <s v="Mapoon Aboriginal Shire Council"/>
    <s v="Council"/>
    <n v="1"/>
    <n v="402729"/>
    <n v="402729"/>
    <n v="263856.93103448272"/>
    <d v="2013-07-01T00:00:00"/>
    <x v="1"/>
    <n v="1"/>
    <n v="1"/>
    <n v="1"/>
  </r>
  <r>
    <s v="Woorabinda Aboriginal Shire Council"/>
    <n v="700"/>
    <s v="FLYNN"/>
    <s v="1x2B DH"/>
    <s v="Detached House"/>
    <x v="0"/>
    <m/>
    <n v="2017"/>
    <s v="On Site Construction"/>
    <s v="On Site"/>
    <s v="Woorabinda Aboriginal Shire Council"/>
    <s v="Council"/>
    <n v="1"/>
    <n v="340232.04"/>
    <n v="340232.04"/>
    <n v="222910.64689655171"/>
    <d v="2013-07-01T00:00:00"/>
    <x v="1"/>
    <n v="1"/>
    <n v="1"/>
    <n v="1"/>
  </r>
  <r>
    <s v="Hope Vale Aboriginal Shire Council"/>
    <n v="2042"/>
    <s v="LEICHHARDT"/>
    <s v="1x2B DH"/>
    <s v="Detached House"/>
    <x v="0"/>
    <m/>
    <n v="2017"/>
    <s v="On Site Construction"/>
    <s v="On Site"/>
    <s v="Hope Vale Aboriginal Shire Council"/>
    <s v="Council"/>
    <n v="1"/>
    <n v="358308.00333333301"/>
    <n v="358308.00333333301"/>
    <n v="234753.51942528714"/>
    <d v="2013-07-01T00:00:00"/>
    <x v="1"/>
    <m/>
    <n v="1"/>
    <n v="1"/>
  </r>
  <r>
    <s v="Hope Vale Aboriginal Shire Council"/>
    <n v="2042"/>
    <s v="LEICHHARDT"/>
    <s v="1x2B DH"/>
    <s v="Detached House"/>
    <x v="0"/>
    <m/>
    <n v="2017"/>
    <s v="On Site Construction"/>
    <s v="On Site"/>
    <s v="Hope Vale Aboriginal Shire Council"/>
    <s v="Council"/>
    <n v="1"/>
    <n v="357860.998333333"/>
    <n v="357860.998333333"/>
    <n v="234460.65408045956"/>
    <d v="2013-07-01T00:00:00"/>
    <x v="1"/>
    <n v="1"/>
    <n v="1"/>
    <n v="1"/>
  </r>
  <r>
    <s v="Hope Vale Aboriginal Shire Council"/>
    <n v="2042"/>
    <s v="LEICHHARDT"/>
    <s v="1x4B DH"/>
    <s v="Detached House"/>
    <x v="0"/>
    <m/>
    <n v="2017"/>
    <s v="On Site Construction"/>
    <s v="On Site"/>
    <s v="Hope Vale Aboriginal Shire Council"/>
    <s v="Council"/>
    <n v="1"/>
    <n v="488367.998333333"/>
    <n v="488367.998333333"/>
    <n v="319965.24028735608"/>
    <d v="2013-07-01T00:00:00"/>
    <x v="3"/>
    <n v="2"/>
    <n v="1"/>
    <n v="1"/>
  </r>
  <r>
    <s v="Hope Vale Aboriginal Shire Council"/>
    <n v="2042"/>
    <s v="LEICHHARDT"/>
    <s v="1x3B DH"/>
    <s v="Detached House"/>
    <x v="0"/>
    <m/>
    <n v="2017"/>
    <s v="On Site Construction"/>
    <s v="On Site"/>
    <s v="Hope Vale Aboriginal Shire Council"/>
    <s v="Council"/>
    <n v="1"/>
    <n v="391109.998333333"/>
    <n v="391109.998333333"/>
    <n v="256244.48166666643"/>
    <d v="2013-07-01T00:00:00"/>
    <x v="2"/>
    <n v="1"/>
    <n v="1"/>
    <n v="1"/>
  </r>
  <r>
    <s v="Hope Vale Aboriginal Shire Council"/>
    <n v="2042"/>
    <s v="LEICHHARDT"/>
    <s v="1x3B DH"/>
    <s v="Detached House"/>
    <x v="0"/>
    <m/>
    <n v="2017"/>
    <s v="On Site Construction"/>
    <s v="On Site"/>
    <s v="Hope Vale Aboriginal Shire Council"/>
    <s v="Council"/>
    <n v="1"/>
    <n v="391146.998333333"/>
    <n v="391146.998333333"/>
    <n v="256268.72304597677"/>
    <d v="2013-07-01T00:00:00"/>
    <x v="2"/>
    <n v="1"/>
    <n v="1"/>
    <n v="1"/>
  </r>
  <r>
    <s v="Hope Vale Aboriginal Shire Council"/>
    <n v="2042"/>
    <s v="LEICHHARDT"/>
    <s v="1x2B DH"/>
    <s v="Detached House"/>
    <x v="0"/>
    <m/>
    <n v="2017"/>
    <s v="On Site Construction"/>
    <s v="On Site"/>
    <s v="Hope Vale Aboriginal Shire Council"/>
    <s v="Council"/>
    <n v="1"/>
    <n v="341996.998333333"/>
    <n v="341996.998333333"/>
    <n v="224066.99890804576"/>
    <d v="2013-07-01T00:00:00"/>
    <x v="1"/>
    <n v="1"/>
    <n v="1"/>
    <n v="1"/>
  </r>
  <r>
    <s v="Woorabinda Aboriginal Shire Council"/>
    <n v="700"/>
    <s v="FLYNN"/>
    <s v="1x2B DH"/>
    <s v="Detached House"/>
    <x v="0"/>
    <m/>
    <n v="2017"/>
    <s v="On Site Construction"/>
    <s v="On Site"/>
    <s v="Woorabinda Aboriginal Shire Council"/>
    <s v="Council"/>
    <n v="1"/>
    <n v="339253.49"/>
    <n v="339253.49"/>
    <n v="222269.52793103448"/>
    <d v="2013-07-01T00:00:00"/>
    <x v="1"/>
    <n v="1"/>
    <n v="1"/>
    <n v="1"/>
  </r>
  <r>
    <s v="Woorabinda Aboriginal Shire Council"/>
    <n v="700"/>
    <s v="FLYNN"/>
    <s v="1x2B DH"/>
    <s v="Detached House"/>
    <x v="0"/>
    <m/>
    <n v="2017"/>
    <s v="On Site Construction"/>
    <s v="On Site"/>
    <s v="Woorabinda Aboriginal Shire Council"/>
    <s v="Council"/>
    <n v="1"/>
    <n v="339209.87"/>
    <n v="339209.87"/>
    <n v="222240.94931034482"/>
    <d v="2017-07-01T00:00:00"/>
    <x v="1"/>
    <m/>
    <n v="1"/>
    <n v="1"/>
  </r>
  <r>
    <s v="Woorabinda Aboriginal Shire Council"/>
    <n v="700"/>
    <s v="FLYNN"/>
    <s v="1x2B DH"/>
    <s v="Detached House"/>
    <x v="0"/>
    <m/>
    <n v="2017"/>
    <s v="On Site Construction"/>
    <s v="On Site"/>
    <s v="Woorabinda Aboriginal Shire Council"/>
    <s v="Council"/>
    <n v="1"/>
    <n v="339388.63"/>
    <n v="339388.63"/>
    <n v="222358.06793103449"/>
    <d v="2013-07-01T00:00:00"/>
    <x v="1"/>
    <m/>
    <n v="1"/>
    <n v="1"/>
  </r>
  <r>
    <s v="Woorabinda Aboriginal Shire Council"/>
    <n v="700"/>
    <s v="FLYNN"/>
    <s v="1x3B DH"/>
    <s v="Detached House"/>
    <x v="0"/>
    <m/>
    <n v="2017"/>
    <s v="On Site Construction"/>
    <s v="On Site"/>
    <s v="Woorabinda Aboriginal Shire Council"/>
    <s v="Council"/>
    <n v="1"/>
    <n v="413119.58"/>
    <n v="413119.58"/>
    <n v="270664.55241379311"/>
    <m/>
    <x v="2"/>
    <m/>
    <n v="1"/>
    <n v="1"/>
  </r>
  <r>
    <s v="Northern Peninsula Area Regional Council"/>
    <n v="2669"/>
    <s v="LEICHHARDT"/>
    <s v="1x2B DH"/>
    <s v="Detached House"/>
    <x v="0"/>
    <m/>
    <n v="2015"/>
    <s v="On Site Construction"/>
    <s v="On Site"/>
    <s v="Northern Peninsula Area Regional Council"/>
    <s v="Council"/>
    <n v="1"/>
    <n v="388129"/>
    <n v="388129"/>
    <n v="200756.37931034484"/>
    <m/>
    <x v="1"/>
    <n v="1"/>
    <n v="1"/>
    <n v="1"/>
  </r>
  <r>
    <s v="Aurukun Shire Council"/>
    <s v="1973 "/>
    <s v="LEICHHARDT"/>
    <s v="Demox1"/>
    <s v="Demollition"/>
    <x v="3"/>
    <m/>
    <n v="2017"/>
    <s v="Demolition"/>
    <s v="Demolish"/>
    <s v="Strategic Builders"/>
    <s v="Private Contractor"/>
    <n v="1"/>
    <n v="99791.47"/>
    <n v="99791.47"/>
    <n v="152313.29631578948"/>
    <m/>
    <x v="4"/>
    <n v="2"/>
    <n v="1"/>
    <n v="1"/>
  </r>
  <r>
    <s v="Aurukun Shire Council"/>
    <s v="1973 "/>
    <s v="LEICHHARDT"/>
    <s v="1x3B DH"/>
    <s v="Detached House"/>
    <x v="0"/>
    <m/>
    <n v="2017"/>
    <s v="On Site Construction"/>
    <s v="On Site"/>
    <s v="Strategic Builders"/>
    <s v="Private Contractor"/>
    <n v="1"/>
    <n v="454722.94"/>
    <n v="454722.94"/>
    <n v="297921.92620689655"/>
    <d v="2017-07-01T00:00:00"/>
    <x v="2"/>
    <n v="1"/>
    <n v="1"/>
    <n v="1"/>
  </r>
  <r>
    <s v="Aurukun Shire Council"/>
    <s v="1973 "/>
    <s v="LEICHHARDT"/>
    <s v="1x2B DH"/>
    <s v="Detached House"/>
    <x v="0"/>
    <m/>
    <n v="2017"/>
    <s v="On Site Construction"/>
    <s v="On Site"/>
    <s v="Strategic Builders"/>
    <s v="Private Contractor"/>
    <n v="1"/>
    <n v="405238.16000000003"/>
    <n v="405238.16000000003"/>
    <n v="265500.86344827589"/>
    <d v="2010-07-01T00:00:00"/>
    <x v="1"/>
    <n v="2"/>
    <n v="1"/>
    <n v="1"/>
  </r>
  <r>
    <s v="Aurukun Shire Council"/>
    <s v="1973 "/>
    <s v="LEICHHARDT"/>
    <s v="1x2B DH"/>
    <s v="Detached House"/>
    <x v="0"/>
    <m/>
    <n v="2017"/>
    <s v="On Site Construction"/>
    <s v="On Site"/>
    <s v="Strategic Builders"/>
    <s v="Private Contractor"/>
    <n v="1"/>
    <n v="405094.43"/>
    <n v="405094.43"/>
    <n v="265406.69551724137"/>
    <d v="2017-07-01T00:00:00"/>
    <x v="1"/>
    <n v="1"/>
    <n v="1"/>
    <n v="1"/>
  </r>
  <r>
    <s v="Aurukun Shire Council"/>
    <s v="1973 "/>
    <s v="LEICHHARDT"/>
    <s v="1x3B DH"/>
    <s v="Detached House"/>
    <x v="0"/>
    <m/>
    <n v="2017"/>
    <s v="On Site Construction"/>
    <s v="On Site"/>
    <s v="Strategic Builders"/>
    <s v="Private Contractor"/>
    <n v="1"/>
    <n v="452423.74"/>
    <n v="452423.74"/>
    <n v="296415.55379310343"/>
    <d v="2017-07-01T00:00:00"/>
    <x v="2"/>
    <n v="2"/>
    <n v="1"/>
    <n v="1"/>
  </r>
  <r>
    <s v="Torres Strait Island Regional Council"/>
    <n v="2600"/>
    <s v="ISLAND"/>
    <s v="1x4B DH"/>
    <s v="Detached House"/>
    <x v="0"/>
    <m/>
    <n v="2016"/>
    <s v="On Site Construction"/>
    <s v="On Site"/>
    <s v="Torres Strait Island Regional Council"/>
    <s v="Council"/>
    <n v="1"/>
    <n v="859956"/>
    <n v="859956"/>
    <n v="385497.5172413793"/>
    <d v="2017-07-01T00:00:00"/>
    <x v="3"/>
    <n v="2"/>
    <n v="1"/>
    <n v="1"/>
  </r>
  <r>
    <s v="Torres Strait Island Regional Council"/>
    <n v="2600"/>
    <s v="ISLAND"/>
    <s v="1x4B DH"/>
    <s v="Detached House"/>
    <x v="0"/>
    <m/>
    <n v="2016"/>
    <s v="On Site Construction"/>
    <s v="On Site"/>
    <s v="Torres Strait Island Regional Council"/>
    <s v="Council"/>
    <n v="1"/>
    <n v="1085866"/>
    <n v="1085866"/>
    <n v="486767.5172413793"/>
    <d v="2017-07-01T00:00:00"/>
    <x v="3"/>
    <n v="2"/>
    <n v="1"/>
    <n v="1"/>
  </r>
  <r>
    <s v="Torres Strait Island Regional Council"/>
    <n v="2600"/>
    <s v="ISLAND"/>
    <s v="1x3B DH (HS)"/>
    <s v="Detached House"/>
    <x v="0"/>
    <s v="High Set"/>
    <n v="2016"/>
    <s v="On Site Construction"/>
    <s v="On Site"/>
    <s v="Torres Strait Island Regional Council"/>
    <s v="Council"/>
    <n v="1"/>
    <n v="563582"/>
    <n v="563582"/>
    <n v="252640.20689655174"/>
    <d v="2010-07-01T00:00:00"/>
    <x v="2"/>
    <n v="1"/>
    <n v="1"/>
    <n v="1"/>
  </r>
  <r>
    <s v="Torres Strait Island Regional Council"/>
    <n v="2600"/>
    <s v="ISLAND"/>
    <s v="1x4B DH (HS)"/>
    <s v="Detached House"/>
    <x v="0"/>
    <s v="High Set"/>
    <n v="2016"/>
    <s v="On Site Construction"/>
    <s v="On Site"/>
    <s v="Torres Strait Island Regional Council"/>
    <s v="Council"/>
    <n v="1"/>
    <n v="671571.26"/>
    <n v="671571.26"/>
    <n v="301049.18551724136"/>
    <d v="2010-07-01T00:00:00"/>
    <x v="3"/>
    <n v="2"/>
    <n v="1"/>
    <n v="1"/>
  </r>
  <r>
    <s v="Torres Strait Island Regional Council"/>
    <n v="2600"/>
    <s v="ISLAND"/>
    <s v="1x3B DH (SOG)"/>
    <s v="Detached House"/>
    <x v="0"/>
    <m/>
    <n v="2016"/>
    <s v="On Site Construction"/>
    <s v="On Site"/>
    <s v="Torres Strait Island Regional Council"/>
    <s v="Council"/>
    <n v="1"/>
    <n v="471743.5"/>
    <n v="471743.5"/>
    <n v="211471.22413793104"/>
    <d v="2017-07-01T00:00:00"/>
    <x v="2"/>
    <m/>
    <n v="1"/>
    <n v="1"/>
  </r>
  <r>
    <s v="Torres Strait Island Regional Council"/>
    <n v="2600"/>
    <s v="ISLAND"/>
    <s v="1x3B DH (SOG)"/>
    <s v="Detached House"/>
    <x v="0"/>
    <m/>
    <n v="2016"/>
    <s v="On Site Construction"/>
    <s v="On Site"/>
    <s v="Torres Strait Island Regional Council"/>
    <s v="Council"/>
    <n v="1"/>
    <n v="470896"/>
    <n v="470896"/>
    <n v="211091.31034482759"/>
    <d v="2017-07-01T00:00:00"/>
    <x v="2"/>
    <m/>
    <n v="1"/>
    <n v="1"/>
  </r>
  <r>
    <s v="Torres Strait Island Regional Council"/>
    <n v="2600"/>
    <s v="ISLAND"/>
    <s v="1x3B DH (HS)"/>
    <s v="Detached House"/>
    <x v="0"/>
    <s v="High Set"/>
    <n v="2016"/>
    <s v="On Site Construction"/>
    <s v="On Site"/>
    <s v="Torres Strait Island Regional Council"/>
    <s v="Council"/>
    <n v="1"/>
    <n v="472594.00000000006"/>
    <n v="472594.00000000006"/>
    <n v="211852.48275862072"/>
    <d v="2017-07-01T00:00:00"/>
    <x v="2"/>
    <n v="1"/>
    <n v="1"/>
    <n v="1"/>
  </r>
  <r>
    <s v="Torres Strait Island Regional Council"/>
    <n v="2600"/>
    <s v="ISLAND"/>
    <s v="1x5B DH (HS)"/>
    <s v="Detached House"/>
    <x v="0"/>
    <s v="High Set"/>
    <n v="2016"/>
    <s v="On Site Construction"/>
    <s v="On Site"/>
    <s v="Torres Strait Island Regional Council"/>
    <s v="Council"/>
    <n v="1"/>
    <n v="764748.69"/>
    <n v="764748.69"/>
    <n v="342818.37827586202"/>
    <d v="2016-07-01T00:00:00"/>
    <x v="0"/>
    <n v="2"/>
    <n v="1"/>
    <n v="1"/>
  </r>
  <r>
    <s v="Torres Strait Island Regional Council"/>
    <n v="2600"/>
    <s v="ISLAND"/>
    <s v="1x4B DH (HS)"/>
    <s v="Detached House"/>
    <x v="0"/>
    <s v="High Set"/>
    <n v="2016"/>
    <s v="On Site Construction"/>
    <s v="On Site"/>
    <s v="Torres Strait Island Regional Council"/>
    <s v="Council"/>
    <n v="1"/>
    <n v="668685"/>
    <n v="668685"/>
    <n v="299755.3448275862"/>
    <d v="2016-07-01T00:00:00"/>
    <x v="3"/>
    <n v="2"/>
    <n v="1"/>
    <n v="1"/>
  </r>
  <r>
    <s v="Torres Strait Island Regional Council"/>
    <n v="2600"/>
    <s v="ISLAND"/>
    <s v="1x3B DH (SOG)"/>
    <s v="Detached House"/>
    <x v="0"/>
    <m/>
    <n v="2016"/>
    <s v="On Site Construction"/>
    <s v="On Site"/>
    <s v="Torres Strait Island Regional Council"/>
    <s v="Council"/>
    <n v="1"/>
    <n v="473132"/>
    <n v="473132"/>
    <n v="212093.6551724138"/>
    <d v="2016-07-01T00:00:00"/>
    <x v="2"/>
    <n v="2"/>
    <n v="1"/>
    <n v="1"/>
  </r>
  <r>
    <s v="Torres Strait Island Regional Council"/>
    <n v="2600"/>
    <s v="ISLAND"/>
    <s v="1x5B DH (HS)"/>
    <s v="Detached House"/>
    <x v="0"/>
    <s v="High Set"/>
    <n v="2016"/>
    <s v="On Site Construction"/>
    <s v="On Site"/>
    <s v="Torres Strait Island Regional Council"/>
    <s v="Council"/>
    <n v="1"/>
    <n v="765599"/>
    <n v="765599"/>
    <n v="343199.55172413791"/>
    <d v="2016-07-01T00:00:00"/>
    <x v="0"/>
    <n v="1"/>
    <n v="1"/>
    <n v="1"/>
  </r>
  <r>
    <s v="Torres Strait Island Regional Council"/>
    <n v="2600"/>
    <s v="ISLAND"/>
    <s v="1x4B DH"/>
    <s v="Detached House"/>
    <x v="0"/>
    <m/>
    <n v="2016"/>
    <s v="On Site Construction"/>
    <s v="On Site"/>
    <s v="Torres Strait Island Regional Council"/>
    <s v="Council"/>
    <n v="1"/>
    <n v="563783"/>
    <n v="563783"/>
    <n v="252730.31034482759"/>
    <d v="2015-07-01T00:00:00"/>
    <x v="3"/>
    <n v="1"/>
    <n v="1"/>
    <n v="1"/>
  </r>
  <r>
    <s v="Torres Strait Island Regional Council"/>
    <n v="2600"/>
    <s v="ISLAND"/>
    <s v="1x4B DH (HS)"/>
    <s v="Detached House"/>
    <x v="0"/>
    <s v="High Set"/>
    <n v="2016"/>
    <s v="On Site Construction"/>
    <s v="On Site"/>
    <s v="Torres Strait Island Regional Council"/>
    <s v="Council"/>
    <n v="1"/>
    <n v="860800"/>
    <n v="860800"/>
    <n v="385875.86206896551"/>
    <d v="2014-07-01T00:00:00"/>
    <x v="3"/>
    <n v="2"/>
    <n v="1"/>
    <n v="1"/>
  </r>
  <r>
    <s v="Torres Strait Island Regional Council"/>
    <n v="2600"/>
    <s v="ISLAND"/>
    <s v="1x3B DH (HS)"/>
    <s v="Detached House"/>
    <x v="0"/>
    <s v="High Set"/>
    <n v="2016"/>
    <s v="On Site Construction"/>
    <s v="On Site"/>
    <s v="Torres Strait Island Regional Council"/>
    <s v="Council"/>
    <n v="1"/>
    <n v="717948"/>
    <n v="717948"/>
    <n v="321838.75862068968"/>
    <d v="2014-07-01T00:00:00"/>
    <x v="2"/>
    <n v="1"/>
    <n v="1"/>
    <n v="1"/>
  </r>
  <r>
    <s v="Torres Strait Island Regional Council"/>
    <n v="2600"/>
    <s v="ISLAND"/>
    <s v="1x3B DH (HS)"/>
    <s v="Detached House"/>
    <x v="0"/>
    <s v="High Set"/>
    <n v="2016"/>
    <s v="On Site Construction"/>
    <s v="On Site"/>
    <s v="Bama Cape York Services Ltd"/>
    <s v="Private Contractor"/>
    <n v="1"/>
    <n v="555660.07999999996"/>
    <n v="555660.07999999996"/>
    <n v="249089.00137931033"/>
    <d v="2015-07-01T00:00:00"/>
    <x v="2"/>
    <n v="2"/>
    <n v="1"/>
    <n v="1"/>
  </r>
  <r>
    <s v="Torres Strait Island Regional Council"/>
    <n v="2600"/>
    <s v="ISLAND"/>
    <s v="1x3B DH (HS)"/>
    <s v="Detached House"/>
    <x v="0"/>
    <s v="High Set"/>
    <n v="2016"/>
    <s v="On Site Construction"/>
    <s v="On Site"/>
    <s v="Bama Cape York Services Ltd"/>
    <s v="Private Contractor"/>
    <n v="1"/>
    <n v="557472.07999999996"/>
    <n v="557472.07999999996"/>
    <n v="249901.27724137928"/>
    <d v="2014-07-01T00:00:00"/>
    <x v="2"/>
    <n v="1"/>
    <n v="1"/>
    <n v="1"/>
  </r>
  <r>
    <s v="Northern Peninsula Area Regional Council"/>
    <n v="2669"/>
    <s v="LEICHHARDT"/>
    <s v="2x3BDU"/>
    <s v="Unit"/>
    <x v="2"/>
    <m/>
    <n v="2022"/>
    <s v="On Site Construction"/>
    <s v="On Site"/>
    <s v="Northern Peninsula Area Regional Council"/>
    <s v="Council"/>
    <n v="2"/>
    <n v="706941"/>
    <n v="353470.5"/>
    <n v="353470.5"/>
    <d v="2017-07-01T00:00:00"/>
    <x v="2"/>
    <m/>
    <m/>
    <m/>
  </r>
  <r>
    <s v="Torres Strait Island Regional Council"/>
    <n v="2600"/>
    <s v="ISLAND"/>
    <s v="1x2B (BU)"/>
    <s v="Extension"/>
    <x v="4"/>
    <m/>
    <n v="2016"/>
    <s v="On Site Construction"/>
    <s v="On Site"/>
    <s v="Torres Strait Island Regional Council"/>
    <s v="Council"/>
    <n v="1"/>
    <n v="303252.3"/>
    <n v="303252.3"/>
    <n v="135940.68620689656"/>
    <d v="2014-07-01T00:00:00"/>
    <x v="1"/>
    <n v="1"/>
    <n v="1"/>
    <n v="1"/>
  </r>
  <r>
    <s v="Torres Strait Island Regional Council"/>
    <n v="2600"/>
    <s v="ISLAND"/>
    <s v="1x2B (BU)"/>
    <s v="Extension"/>
    <x v="4"/>
    <m/>
    <n v="2016"/>
    <s v="On Site Construction"/>
    <s v="On Site"/>
    <s v="Torres Strait Island Regional Council"/>
    <s v="Council"/>
    <n v="1"/>
    <n v="291448.02"/>
    <n v="291448.02"/>
    <n v="130649.11241379312"/>
    <d v="2014-07-01T00:00:00"/>
    <x v="1"/>
    <n v="1"/>
    <n v="1"/>
    <n v="1"/>
  </r>
  <r>
    <s v="Torres Strait Island Regional Council"/>
    <n v="2600"/>
    <s v="ISLAND"/>
    <s v="1x2B (BU)"/>
    <s v="Extension"/>
    <x v="4"/>
    <m/>
    <n v="2016"/>
    <s v="On Site Construction"/>
    <s v="On Site"/>
    <s v="Torres Strait Island Regional Council"/>
    <s v="Council"/>
    <n v="1"/>
    <n v="249321.9853"/>
    <n v="249321.9853"/>
    <n v="111765.02789310346"/>
    <d v="2014-07-01T00:00:00"/>
    <x v="1"/>
    <n v="1"/>
    <m/>
    <m/>
  </r>
  <r>
    <s v="Yarrabah Aboriginal Shire Council"/>
    <n v="1710"/>
    <s v="KENNEDY"/>
    <s v="1x5B DH"/>
    <s v="Detached House"/>
    <x v="0"/>
    <m/>
    <n v="2015"/>
    <s v="On Site Construction"/>
    <s v="On Site"/>
    <s v="Yarrabah Aboriginal Shire Council"/>
    <s v="Council"/>
    <n v="1"/>
    <n v="413449.80999999994"/>
    <n v="413449.80999999994"/>
    <n v="213853.34999999998"/>
    <d v="2014-07-01T00:00:00"/>
    <x v="0"/>
    <n v="2"/>
    <n v="1"/>
    <n v="1"/>
  </r>
  <r>
    <s v="Torres Strait Island Regional Council"/>
    <n v="2600"/>
    <s v="ISLAND"/>
    <s v="1x5B DH (HS)"/>
    <s v="Detached House"/>
    <x v="0"/>
    <s v="High Set"/>
    <n v="2016"/>
    <s v="On Site Construction"/>
    <s v="On Site"/>
    <s v="Beep Beep Pty Ltd t/a Richardson Building Service"/>
    <s v="Private Contractor"/>
    <n v="1"/>
    <n v="847863.99"/>
    <n v="847863.99"/>
    <n v="380076.96103448275"/>
    <d v="2014-07-01T00:00:00"/>
    <x v="0"/>
    <n v="2"/>
    <n v="1"/>
    <n v="1"/>
  </r>
  <r>
    <s v="Torres Strait Island Regional Council"/>
    <n v="2600"/>
    <s v="ISLAND"/>
    <s v="1x6B DH (HS)"/>
    <s v="Detached House"/>
    <x v="0"/>
    <s v="High Set"/>
    <n v="2016"/>
    <s v="On Site Construction"/>
    <s v="On Site"/>
    <s v="Beep Beep Pty Ltd t/a Richardson Building Service"/>
    <s v="Private Contractor"/>
    <n v="1"/>
    <n v="906890.99000000011"/>
    <n v="906890.99000000011"/>
    <n v="406537.34034482762"/>
    <d v="2014-07-01T00:00:00"/>
    <x v="5"/>
    <n v="2"/>
    <n v="1"/>
    <n v="1"/>
  </r>
  <r>
    <s v="Cherbourg Aboriginal Shire Council"/>
    <n v="362"/>
    <s v="WIDE BAY"/>
    <s v="1x3B DH"/>
    <s v="Detached House"/>
    <x v="0"/>
    <m/>
    <n v="2016"/>
    <s v="On Site Construction"/>
    <s v="On Site"/>
    <s v="Cherbourg Aboriginal Shire Council"/>
    <s v="Council"/>
    <n v="1"/>
    <n v="340113"/>
    <n v="340113"/>
    <n v="152464.44827586206"/>
    <d v="2015-07-01T00:00:00"/>
    <x v="2"/>
    <n v="2"/>
    <n v="1"/>
    <n v="1"/>
  </r>
  <r>
    <s v="Cherbourg Aboriginal Shire Council"/>
    <n v="362"/>
    <s v="WIDE BAY"/>
    <s v="1x3B DH"/>
    <s v="Detached House"/>
    <x v="0"/>
    <m/>
    <n v="2016"/>
    <s v="On Site Construction"/>
    <s v="On Site"/>
    <s v="Cherbourg Aboriginal Shire Council"/>
    <s v="Council"/>
    <n v="1"/>
    <n v="322837"/>
    <n v="322837"/>
    <n v="144720.03448275861"/>
    <d v="2015-07-01T00:00:00"/>
    <x v="2"/>
    <n v="1"/>
    <n v="1"/>
    <n v="1"/>
  </r>
  <r>
    <s v="Cherbourg Aboriginal Shire Council"/>
    <n v="362"/>
    <s v="WIDE BAY"/>
    <s v="1x4B DH"/>
    <s v="Detached House"/>
    <x v="0"/>
    <m/>
    <n v="2016"/>
    <s v="On Site Construction"/>
    <s v="On Site"/>
    <s v="Cherbourg Aboriginal Shire Council"/>
    <s v="Council"/>
    <n v="1"/>
    <n v="363408"/>
    <n v="363408"/>
    <n v="162907.03448275864"/>
    <d v="2014-07-01T00:00:00"/>
    <x v="3"/>
    <n v="1"/>
    <n v="1"/>
    <n v="1"/>
  </r>
  <r>
    <s v="Cherbourg Aboriginal Shire Council"/>
    <n v="362"/>
    <s v="WIDE BAY"/>
    <s v="1x3B DH"/>
    <s v="Detached House"/>
    <x v="0"/>
    <m/>
    <n v="2016"/>
    <s v="On Site Construction"/>
    <s v="On Site"/>
    <s v="Cherbourg Aboriginal Shire Council"/>
    <s v="Council"/>
    <n v="1"/>
    <n v="328907"/>
    <n v="328907"/>
    <n v="147441.06896551725"/>
    <d v="2015-07-01T00:00:00"/>
    <x v="2"/>
    <n v="1"/>
    <n v="1"/>
    <n v="1"/>
  </r>
  <r>
    <s v="Cherbourg Aboriginal Shire Council"/>
    <n v="362"/>
    <s v="WIDE BAY"/>
    <s v="1x3B DH"/>
    <s v="Detached House"/>
    <x v="0"/>
    <m/>
    <n v="2016"/>
    <s v="On Site Construction"/>
    <s v="On Site"/>
    <s v="Cherbourg Aboriginal Shire Council"/>
    <s v="Council"/>
    <n v="1"/>
    <n v="319262"/>
    <n v="319262"/>
    <n v="143117.44827586206"/>
    <d v="2015-07-01T00:00:00"/>
    <x v="2"/>
    <n v="1"/>
    <n v="1"/>
    <n v="1"/>
  </r>
  <r>
    <s v="Torres Strait Island Regional Council"/>
    <n v="2600"/>
    <s v="ISLAND"/>
    <s v="1x3B DH (SOG)"/>
    <s v="Detached House"/>
    <x v="0"/>
    <m/>
    <n v="2016"/>
    <s v="On Site Construction"/>
    <s v="On Site"/>
    <s v="Bryant (Qld) Pty Ltd"/>
    <s v="Private Contractor"/>
    <n v="1"/>
    <n v="564112"/>
    <n v="564112"/>
    <n v="252877.79310344829"/>
    <d v="2011-07-01T00:00:00"/>
    <x v="2"/>
    <n v="1"/>
    <n v="1"/>
    <n v="1"/>
  </r>
  <r>
    <s v="Torres Strait Island Regional Council"/>
    <n v="2600"/>
    <s v="ISLAND"/>
    <s v="1x6B DH (HS)"/>
    <s v="Detached House"/>
    <x v="0"/>
    <s v="High Set"/>
    <n v="2016"/>
    <s v="On Site Construction"/>
    <s v="On Site"/>
    <s v="Bryant (Qld) Pty Ltd"/>
    <s v="Private Contractor"/>
    <n v="1"/>
    <n v="717968"/>
    <n v="717968"/>
    <n v="321847.72413793101"/>
    <d v="2015-07-01T00:00:00"/>
    <x v="5"/>
    <n v="2"/>
    <n v="1"/>
    <n v="1"/>
  </r>
  <r>
    <s v="Torres Strait Island Regional Council"/>
    <n v="2600"/>
    <s v="ISLAND"/>
    <s v="1x5B DH (HS)"/>
    <s v="Detached House"/>
    <x v="0"/>
    <s v="High Set"/>
    <n v="2016"/>
    <s v="On Site Construction"/>
    <s v="On Site"/>
    <s v="Bryant (Qld) Pty Ltd"/>
    <s v="Private Contractor"/>
    <n v="1"/>
    <n v="691898"/>
    <n v="691898"/>
    <n v="310161.1724137931"/>
    <d v="2015-07-01T00:00:00"/>
    <x v="0"/>
    <n v="2"/>
    <n v="1"/>
    <n v="1"/>
  </r>
  <r>
    <s v="Torres Strait Island Regional Council"/>
    <n v="2600"/>
    <s v="ISLAND"/>
    <s v="1x2B (EXT)"/>
    <s v="Extension"/>
    <x v="4"/>
    <m/>
    <n v="2016"/>
    <s v="On Site Construction"/>
    <s v="On Site"/>
    <s v="Torres Strait Island Homes Pty Ltd"/>
    <s v="Private Contractor"/>
    <n v="1"/>
    <n v="190225.15000000002"/>
    <n v="190225.15000000002"/>
    <n v="85273.343103448293"/>
    <d v="2013-07-01T00:00:00"/>
    <x v="1"/>
    <n v="1"/>
    <n v="1"/>
    <n v="1"/>
  </r>
  <r>
    <s v="Torres Strait Island Regional Council"/>
    <n v="2600"/>
    <s v="ISLAND"/>
    <s v="Demox1"/>
    <s v="Demollition"/>
    <x v="3"/>
    <m/>
    <n v="2016"/>
    <s v="Demolition"/>
    <s v="Demolish"/>
    <s v="Torres Strait Island Regional Council"/>
    <s v="Council"/>
    <n v="1"/>
    <n v="552786.00000000012"/>
    <n v="552786.00000000012"/>
    <n v="1233138.0000000002"/>
    <d v="2016-07-01T00:00:00"/>
    <x v="4"/>
    <n v="1"/>
    <n v="1"/>
    <n v="1"/>
  </r>
  <r>
    <s v="Torres Strait Island Regional Council"/>
    <n v="2600"/>
    <s v="ISLAND"/>
    <s v="1x3B DH (SOG)"/>
    <s v="Detached House"/>
    <x v="0"/>
    <m/>
    <n v="2016"/>
    <s v="On Site Construction"/>
    <s v="On Site"/>
    <s v="Torres Strait Island Regional Council"/>
    <s v="Council"/>
    <n v="1"/>
    <n v="471963.45"/>
    <n v="471963.45"/>
    <n v="211569.82241379312"/>
    <d v="2011-07-01T00:00:00"/>
    <x v="2"/>
    <n v="1"/>
    <n v="1"/>
    <n v="1"/>
  </r>
  <r>
    <s v="Torres Strait Island Regional Council"/>
    <n v="2600"/>
    <s v="ISLAND"/>
    <s v="1x4B DH"/>
    <s v="Detached House"/>
    <x v="0"/>
    <m/>
    <n v="2016"/>
    <s v="On Site Construction"/>
    <s v="On Site"/>
    <s v="Torres Strait Island Regional Council"/>
    <s v="Council"/>
    <n v="1"/>
    <n v="563009"/>
    <n v="563009"/>
    <n v="252383.3448275862"/>
    <d v="2018-07-01T00:00:00"/>
    <x v="3"/>
    <n v="2"/>
    <n v="1"/>
    <n v="1"/>
  </r>
  <r>
    <s v="Torres Strait Island Regional Council"/>
    <n v="2600"/>
    <s v="ISLAND"/>
    <s v="1x2B DH (SOG)"/>
    <s v="Detached House"/>
    <x v="0"/>
    <m/>
    <n v="2016"/>
    <s v="On Site Construction"/>
    <s v="On Site"/>
    <s v="Torres Strait Island Regional Council"/>
    <s v="Council"/>
    <n v="1"/>
    <n v="419492.22000000003"/>
    <n v="419492.22000000003"/>
    <n v="188048.23655172414"/>
    <d v="2018-07-01T00:00:00"/>
    <x v="1"/>
    <n v="2"/>
    <n v="1"/>
    <n v="1"/>
  </r>
  <r>
    <s v="Northern Peninsula Area Regional Council"/>
    <n v="2669"/>
    <s v="LEICHHARDT"/>
    <s v="1x3B DH"/>
    <s v="Detached House"/>
    <x v="0"/>
    <m/>
    <n v="2015"/>
    <s v="On Site Construction"/>
    <s v="On Site"/>
    <s v="Northern Peninsula Area Regional Council"/>
    <s v="Council"/>
    <n v="1"/>
    <n v="442603"/>
    <n v="442603"/>
    <n v="228932.58620689658"/>
    <d v="2018-07-01T00:00:00"/>
    <x v="2"/>
    <n v="1"/>
    <n v="1"/>
    <n v="1"/>
  </r>
  <r>
    <s v="Northern Peninsula Area Regional Council"/>
    <n v="2669"/>
    <s v="LEICHHARDT"/>
    <s v="1x2B DH"/>
    <s v="Detached House"/>
    <x v="0"/>
    <m/>
    <n v="2015"/>
    <s v="On Site Construction"/>
    <s v="On Site"/>
    <s v="Northern Peninsula Area Regional Council"/>
    <s v="Council"/>
    <n v="1"/>
    <n v="385631.85000000003"/>
    <n v="385631.85000000003"/>
    <n v="199464.75000000003"/>
    <d v="2010-07-01T00:00:00"/>
    <x v="1"/>
    <n v="1"/>
    <n v="1"/>
    <n v="1"/>
  </r>
  <r>
    <s v="Torres Strait Island Regional Council"/>
    <n v="2600"/>
    <s v="ISLAND"/>
    <s v="1x4B DH"/>
    <s v="Detached House"/>
    <x v="0"/>
    <m/>
    <n v="2015"/>
    <s v="On Site Construction"/>
    <s v="On Site"/>
    <s v="Torres Strait Island Regional Council"/>
    <s v="Council"/>
    <n v="1"/>
    <n v="959976.53"/>
    <n v="959976.53"/>
    <n v="496539.58448275866"/>
    <m/>
    <x v="3"/>
    <n v="1"/>
    <n v="1"/>
    <n v="1"/>
  </r>
  <r>
    <s v="Torres Strait Island Regional Council"/>
    <n v="2600"/>
    <s v="ISLAND"/>
    <s v="1x6B DH (HS)"/>
    <s v="Detached House"/>
    <x v="0"/>
    <s v="High Set"/>
    <n v="2016"/>
    <s v="On Site Construction"/>
    <s v="On Site"/>
    <s v="Bryant (Qld) Pty Ltd"/>
    <s v="Private Contractor"/>
    <n v="1"/>
    <n v="725150"/>
    <n v="725150"/>
    <n v="325067.24137931038"/>
    <m/>
    <x v="5"/>
    <n v="2"/>
    <n v="1"/>
    <n v="1"/>
  </r>
  <r>
    <s v="Torres Strait Island Regional Council"/>
    <n v="2600"/>
    <s v="ISLAND"/>
    <s v="1x4B DH (SOG)"/>
    <s v="Detached House"/>
    <x v="0"/>
    <m/>
    <n v="2016"/>
    <s v="On Site Construction"/>
    <s v="On Site"/>
    <s v="Bryant (Qld) Pty Ltd"/>
    <s v="Private Contractor"/>
    <n v="1"/>
    <n v="602404"/>
    <n v="602404"/>
    <n v="270043.1724137931"/>
    <m/>
    <x v="3"/>
    <n v="2"/>
    <n v="1"/>
    <n v="1"/>
  </r>
  <r>
    <s v="Torres Strait Island Regional Council"/>
    <n v="2600"/>
    <s v="ISLAND"/>
    <s v="1x4B DH (SOG)"/>
    <s v="Detached House"/>
    <x v="0"/>
    <m/>
    <n v="2016"/>
    <s v="On Site Construction"/>
    <s v="On Site"/>
    <s v="Bryant (Qld) Pty Ltd"/>
    <s v="Private Contractor"/>
    <n v="1"/>
    <n v="602234"/>
    <n v="602234"/>
    <n v="269966.96551724139"/>
    <m/>
    <x v="3"/>
    <n v="2"/>
    <n v="1"/>
    <n v="1"/>
  </r>
  <r>
    <s v="Torres Strait Island Regional Council"/>
    <n v="2600"/>
    <s v="ISLAND"/>
    <s v="1x3B DH (HS)"/>
    <s v="Detached House"/>
    <x v="0"/>
    <s v="High Set"/>
    <n v="2016"/>
    <s v="On Site Construction"/>
    <s v="On Site"/>
    <s v="Torres Strait Island Homes Pty Ltd"/>
    <s v="Private Contractor"/>
    <n v="1"/>
    <n v="689325"/>
    <n v="689325"/>
    <n v="309007.75862068968"/>
    <m/>
    <x v="2"/>
    <n v="2"/>
    <n v="1"/>
    <n v="1"/>
  </r>
  <r>
    <s v="Kowanyama Aboriginal Shire Council"/>
    <n v="2203"/>
    <s v="LEICHHARDT"/>
    <s v="1x2B DH"/>
    <s v="Detached House"/>
    <x v="0"/>
    <m/>
    <n v="2016"/>
    <s v="On Site Construction"/>
    <s v="On Site"/>
    <s v="Kowanyama Aboriginal Shire Council"/>
    <s v="Council"/>
    <n v="1"/>
    <n v="370806.29"/>
    <n v="370806.29"/>
    <n v="166223.50931034482"/>
    <m/>
    <x v="1"/>
    <n v="2"/>
    <n v="1"/>
    <n v="1"/>
  </r>
  <r>
    <s v="Kowanyama Aboriginal Shire Council"/>
    <n v="2203"/>
    <s v="LEICHHARDT"/>
    <s v="1x2B DH"/>
    <s v="Detached House"/>
    <x v="0"/>
    <m/>
    <n v="2016"/>
    <s v="On Site Construction"/>
    <s v="On Site"/>
    <s v="Kowanyama Aboriginal Shire Council"/>
    <s v="Council"/>
    <n v="1"/>
    <n v="370327.86"/>
    <n v="370327.86"/>
    <n v="166009.04068965517"/>
    <d v="2016-07-01T00:00:00"/>
    <x v="1"/>
    <n v="2"/>
    <n v="1"/>
    <n v="1"/>
  </r>
  <r>
    <s v="Kowanyama Aboriginal Shire Council"/>
    <n v="2203"/>
    <s v="LEICHHARDT"/>
    <s v="1x2B DH"/>
    <s v="Detached House"/>
    <x v="0"/>
    <m/>
    <n v="2016"/>
    <s v="On Site Construction"/>
    <s v="On Site"/>
    <s v="Kowanyama Aboriginal Shire Council"/>
    <s v="Council"/>
    <n v="1"/>
    <n v="371452.3"/>
    <n v="371452.3"/>
    <n v="166513.1"/>
    <m/>
    <x v="1"/>
    <n v="2"/>
    <n v="1"/>
    <n v="1"/>
  </r>
  <r>
    <s v="Kowanyama Aboriginal Shire Council"/>
    <n v="2203"/>
    <s v="LEICHHARDT"/>
    <s v="1x2B DH"/>
    <s v="Detached House"/>
    <x v="0"/>
    <m/>
    <n v="2016"/>
    <s v="On Site Construction"/>
    <s v="On Site"/>
    <s v="Kowanyama Aboriginal Shire Council"/>
    <s v="Council"/>
    <n v="1"/>
    <n v="371404.9"/>
    <n v="371404.9"/>
    <n v="166491.85172413793"/>
    <d v="2009-07-01T00:00:00"/>
    <x v="1"/>
    <n v="1"/>
    <n v="1"/>
    <n v="1"/>
  </r>
  <r>
    <s v="Torres Strait Island Regional Council"/>
    <n v="2600"/>
    <s v="ISLAND"/>
    <s v="1x2B DH"/>
    <s v="Detached House"/>
    <x v="0"/>
    <m/>
    <n v="2016"/>
    <s v="On Site Construction"/>
    <s v="On Site"/>
    <s v="Torres Strait Island Regional Council"/>
    <s v="Council"/>
    <n v="1"/>
    <n v="557096"/>
    <n v="557096"/>
    <n v="249732.68965517241"/>
    <m/>
    <x v="1"/>
    <m/>
    <n v="1"/>
    <n v="1"/>
  </r>
  <r>
    <s v="Torres Strait Island Regional Council"/>
    <n v="2600"/>
    <s v="ISLAND"/>
    <s v="1x2B DH"/>
    <s v="Detached House"/>
    <x v="0"/>
    <m/>
    <n v="2016"/>
    <s v="On Site Construction"/>
    <s v="On Site"/>
    <s v="Torres Strait Island Regional Council"/>
    <s v="Council"/>
    <n v="1"/>
    <n v="617055"/>
    <n v="617055"/>
    <n v="276610.86206896551"/>
    <m/>
    <x v="1"/>
    <n v="1"/>
    <n v="1"/>
    <n v="1"/>
  </r>
  <r>
    <s v="Torres Strait Island Regional Council"/>
    <n v="2600"/>
    <s v="ISLAND"/>
    <s v="1x4B DH"/>
    <s v="Detached House"/>
    <x v="0"/>
    <m/>
    <n v="2015"/>
    <s v="On Site Construction"/>
    <s v="On Site"/>
    <s v="Torres Strait Island Regional Council"/>
    <s v="Council"/>
    <n v="1"/>
    <n v="804544.52"/>
    <n v="804544.52"/>
    <n v="416143.71724137937"/>
    <d v="2018-07-01T00:00:00"/>
    <x v="3"/>
    <n v="2"/>
    <n v="1"/>
    <n v="1"/>
  </r>
  <r>
    <s v="Torres Strait Island Regional Council"/>
    <n v="2600"/>
    <s v="ISLAND"/>
    <s v="Demox1"/>
    <s v="Demollition"/>
    <x v="3"/>
    <m/>
    <n v="2016"/>
    <s v="Demolition"/>
    <s v="Demolish"/>
    <s v="Somerset Building Company Pty Ltd"/>
    <s v="Private Contractor"/>
    <n v="1"/>
    <n v="112577"/>
    <n v="112577"/>
    <n v="251133.30769230769"/>
    <d v="2018-07-01T00:00:00"/>
    <x v="4"/>
    <n v="1"/>
    <m/>
    <m/>
  </r>
  <r>
    <s v="Torres Strait Island Regional Council"/>
    <n v="2600"/>
    <s v="ISLAND"/>
    <s v="Demox1"/>
    <s v="Demollition"/>
    <x v="3"/>
    <m/>
    <n v="2016"/>
    <s v="Demolition"/>
    <s v="Demolish"/>
    <s v="Beep Beep Pty Ltd t/a Richardson Building Service"/>
    <s v="Private Contractor"/>
    <n v="1"/>
    <n v="139940.99"/>
    <n v="139940.99"/>
    <n v="312176.05461538461"/>
    <m/>
    <x v="4"/>
    <n v="1"/>
    <n v="1"/>
    <n v="1"/>
  </r>
  <r>
    <s v="Northern Peninsula Area Regional Council"/>
    <n v="2669"/>
    <s v="LEICHHARDT"/>
    <s v="1x3B DH"/>
    <s v="Detached House"/>
    <x v="0"/>
    <m/>
    <n v="2015"/>
    <s v="On Site Construction"/>
    <s v="On Site"/>
    <s v="Northern Peninsula Area Regional Council"/>
    <s v="Council"/>
    <n v="1"/>
    <n v="434707"/>
    <n v="434707"/>
    <n v="224848.44827586209"/>
    <m/>
    <x v="2"/>
    <n v="2"/>
    <n v="1"/>
    <n v="1"/>
  </r>
  <r>
    <s v="Northern Peninsula Area Regional Council"/>
    <n v="2669"/>
    <s v="LEICHHARDT"/>
    <s v="1x3B DH"/>
    <s v="Detached House"/>
    <x v="0"/>
    <m/>
    <n v="2015"/>
    <s v="On Site Construction"/>
    <s v="On Site"/>
    <s v="Northern Peninsula Area Regional Council"/>
    <s v="Council"/>
    <n v="1"/>
    <n v="435738"/>
    <n v="435738"/>
    <n v="225381.72413793104"/>
    <d v="2018-07-01T00:00:00"/>
    <x v="2"/>
    <n v="1"/>
    <n v="1"/>
    <n v="1"/>
  </r>
  <r>
    <s v="Wujal Wujal Aboriginal Shire Council"/>
    <n v="2000"/>
    <s v="LEICHHARDT"/>
    <s v="1x2B DH"/>
    <s v="Detached House"/>
    <x v="0"/>
    <m/>
    <n v="2016"/>
    <s v="On Site Construction"/>
    <s v="On Site"/>
    <s v="Wujal Wujal Aboriginal Shire Council"/>
    <s v="Council"/>
    <n v="1"/>
    <n v="303581.82"/>
    <n v="303581.82"/>
    <n v="136088.40206896552"/>
    <d v="2018-07-01T00:00:00"/>
    <x v="1"/>
    <n v="1"/>
    <n v="1"/>
    <n v="1"/>
  </r>
  <r>
    <s v="Wujal Wujal Aboriginal Shire Council"/>
    <n v="2000"/>
    <s v="LEICHHARDT"/>
    <s v="1x3B DH"/>
    <s v="Detached House"/>
    <x v="0"/>
    <m/>
    <n v="2016"/>
    <s v="On Site Construction"/>
    <s v="On Site"/>
    <s v="Wujal Wujal Aboriginal Shire Council"/>
    <s v="Council"/>
    <n v="1"/>
    <n v="339554.23000000004"/>
    <n v="339554.23000000004"/>
    <n v="152213.96517241382"/>
    <m/>
    <x v="2"/>
    <n v="1"/>
    <n v="1"/>
    <n v="1"/>
  </r>
  <r>
    <s v="Wujal Wujal Aboriginal Shire Council"/>
    <n v="2000"/>
    <s v="LEICHHARDT"/>
    <s v="1x2B DH"/>
    <s v="Detached House"/>
    <x v="0"/>
    <m/>
    <n v="2016"/>
    <s v="On Site Construction"/>
    <s v="On Site"/>
    <s v="Wujal Wujal Aboriginal Shire Council"/>
    <s v="Council"/>
    <n v="1"/>
    <n v="299428.25"/>
    <n v="299428.25"/>
    <n v="134226.45689655174"/>
    <m/>
    <x v="1"/>
    <n v="1"/>
    <n v="1"/>
    <n v="1"/>
  </r>
  <r>
    <s v="Northern Peninsula Area Regional Council"/>
    <n v="2669"/>
    <s v="LEICHHARDT"/>
    <s v="1x2B DH"/>
    <s v="Detached House"/>
    <x v="0"/>
    <m/>
    <n v="2015"/>
    <s v="On Site Construction"/>
    <s v="On Site"/>
    <s v="Northern Peninsula Area Regional Council"/>
    <s v="Council"/>
    <n v="1"/>
    <n v="391299"/>
    <n v="391299"/>
    <n v="202396.03448275864"/>
    <m/>
    <x v="1"/>
    <n v="1"/>
    <n v="1"/>
    <n v="1"/>
  </r>
  <r>
    <s v="Northern Peninsula Area Regional Council"/>
    <n v="2669"/>
    <s v="LEICHHARDT"/>
    <s v="1x2B DH"/>
    <s v="Detached House"/>
    <x v="0"/>
    <m/>
    <n v="2015"/>
    <s v="On Site Construction"/>
    <s v="On Site"/>
    <s v="Northern Peninsula Area Regional Council"/>
    <s v="Council"/>
    <n v="1"/>
    <n v="390507"/>
    <n v="390507"/>
    <n v="201986.37931034484"/>
    <m/>
    <x v="1"/>
    <n v="1"/>
    <n v="1"/>
    <n v="1"/>
  </r>
  <r>
    <s v="Torres Strait Island Regional Council"/>
    <n v="2600"/>
    <s v="ISLAND"/>
    <s v="1x4B DH (HS)"/>
    <s v="Detached House"/>
    <x v="0"/>
    <s v="High Set"/>
    <n v="2016"/>
    <s v="On Site Construction"/>
    <s v="On Site"/>
    <s v="Torres Strait Island Homes Pty Ltd"/>
    <s v="Private Contractor"/>
    <n v="1"/>
    <n v="698780.19000000006"/>
    <n v="698780.19000000006"/>
    <n v="313246.29206896556"/>
    <m/>
    <x v="3"/>
    <n v="1"/>
    <n v="1"/>
    <n v="1"/>
  </r>
  <r>
    <s v="Torres Strait Island Regional Council"/>
    <n v="2600"/>
    <s v="ISLAND"/>
    <s v="1x6B DH (HS)"/>
    <s v="Detached House"/>
    <x v="0"/>
    <s v="High Set"/>
    <n v="2016"/>
    <s v="On Site Construction"/>
    <s v="On Site"/>
    <s v="Torres Strait Island Homes Pty Ltd"/>
    <s v="Private Contractor"/>
    <n v="1"/>
    <n v="822962.40999999992"/>
    <n v="822962.40999999992"/>
    <n v="368914.18379310344"/>
    <m/>
    <x v="5"/>
    <n v="2"/>
    <n v="1"/>
    <n v="1"/>
  </r>
  <r>
    <s v="Torres Strait Island Regional Council"/>
    <n v="2600"/>
    <s v="ISLAND"/>
    <s v="1x3B DH (HS)"/>
    <s v="Detached House"/>
    <x v="0"/>
    <s v="High Set"/>
    <n v="2016"/>
    <s v="On Site Construction"/>
    <s v="On Site"/>
    <s v="Torres Strait Island Regional Council"/>
    <s v="Council"/>
    <n v="1"/>
    <n v="605474"/>
    <n v="605474"/>
    <n v="271419.37931034481"/>
    <m/>
    <x v="2"/>
    <n v="2"/>
    <n v="1"/>
    <n v="1"/>
  </r>
  <r>
    <s v="Torres Strait Island Regional Council"/>
    <n v="2600"/>
    <s v="ISLAND"/>
    <s v="1x4B DH (HS)"/>
    <s v="Detached House"/>
    <x v="0"/>
    <s v="High Set"/>
    <n v="2015"/>
    <s v="On Site Construction"/>
    <s v="On Site"/>
    <s v="Torres Strait Island Regional Council"/>
    <s v="Council"/>
    <n v="1"/>
    <n v="757623.63"/>
    <n v="757623.63"/>
    <n v="391874.29137931037"/>
    <m/>
    <x v="3"/>
    <n v="2"/>
    <n v="1"/>
    <n v="1"/>
  </r>
  <r>
    <s v="Torres Strait Island Regional Council"/>
    <n v="2600"/>
    <s v="ISLAND"/>
    <s v="1x3B DH (HS)"/>
    <s v="Detached House"/>
    <x v="0"/>
    <s v="High Set"/>
    <n v="2015"/>
    <s v="On Site Construction"/>
    <s v="On Site"/>
    <s v="Torres Strait Island Regional Council"/>
    <s v="Council"/>
    <n v="1"/>
    <n v="655161.41999999993"/>
    <n v="655161.41999999993"/>
    <n v="338876.59655172413"/>
    <m/>
    <x v="2"/>
    <n v="1"/>
    <n v="1"/>
    <n v="1"/>
  </r>
  <r>
    <s v="Hope Vale Aboriginal Shire Council"/>
    <n v="2042"/>
    <s v="LEICHHARDT"/>
    <s v="1x2B DH"/>
    <s v="Detached House"/>
    <x v="0"/>
    <m/>
    <n v="2016"/>
    <s v="On Site Construction"/>
    <s v="On Site"/>
    <s v="Hope Vale Aboriginal Shire Council"/>
    <s v="Council"/>
    <n v="1"/>
    <n v="298686.17"/>
    <n v="298686.17"/>
    <n v="133893.80034482758"/>
    <d v="2016-07-01T00:00:00"/>
    <x v="1"/>
    <n v="1"/>
    <n v="1"/>
    <n v="1"/>
  </r>
  <r>
    <s v="Hope Vale Aboriginal Shire Council"/>
    <n v="2042"/>
    <s v="LEICHHARDT"/>
    <s v="1x2B DH"/>
    <s v="Detached House"/>
    <x v="0"/>
    <m/>
    <n v="2016"/>
    <s v="On Site Construction"/>
    <s v="On Site"/>
    <s v="Hope Vale Aboriginal Shire Council"/>
    <s v="Council"/>
    <n v="1"/>
    <n v="301066.02999999997"/>
    <n v="301066.02999999997"/>
    <n v="134960.63413793102"/>
    <m/>
    <x v="1"/>
    <n v="1"/>
    <n v="1"/>
    <n v="1"/>
  </r>
  <r>
    <s v="Hope Vale Aboriginal Shire Council"/>
    <n v="2042"/>
    <s v="LEICHHARDT"/>
    <s v="1x2B DH"/>
    <s v="Detached House"/>
    <x v="0"/>
    <m/>
    <n v="2016"/>
    <s v="On Site Construction"/>
    <s v="On Site"/>
    <s v="Hope Vale Aboriginal Shire Council"/>
    <s v="Council"/>
    <n v="1"/>
    <n v="301076.24"/>
    <n v="301076.24"/>
    <n v="134965.21103448275"/>
    <d v="2016-07-01T00:00:00"/>
    <x v="1"/>
    <n v="1"/>
    <n v="1"/>
    <n v="1"/>
  </r>
  <r>
    <s v="Hope Vale Aboriginal Shire Council"/>
    <n v="2042"/>
    <s v="LEICHHARDT"/>
    <s v="1x2B DH"/>
    <s v="Detached House"/>
    <x v="0"/>
    <m/>
    <n v="2016"/>
    <s v="On Site Construction"/>
    <s v="On Site"/>
    <s v="Hope Vale Aboriginal Shire Council"/>
    <s v="Council"/>
    <n v="1"/>
    <n v="300036.74"/>
    <n v="300036.74"/>
    <n v="134499.22827586206"/>
    <d v="2016-07-01T00:00:00"/>
    <x v="1"/>
    <n v="1"/>
    <n v="1"/>
    <n v="1"/>
  </r>
  <r>
    <s v="Hope Vale Aboriginal Shire Council"/>
    <n v="2042"/>
    <s v="LEICHHARDT"/>
    <s v="Demox1"/>
    <s v="Demollition"/>
    <x v="3"/>
    <m/>
    <n v="2017"/>
    <s v="Demolition"/>
    <s v="Demolish"/>
    <s v="Hope Vale Aboriginal Shire Council"/>
    <s v="Council"/>
    <n v="1"/>
    <n v="108211.91"/>
    <n v="108211.91"/>
    <n v="165165.54684210528"/>
    <m/>
    <x v="4"/>
    <n v="1"/>
    <n v="1"/>
    <n v="1"/>
  </r>
  <r>
    <s v="Torres Strait Island Regional Council"/>
    <n v="2600"/>
    <s v="ISLAND"/>
    <s v="1x2B (PI)"/>
    <s v="Extension"/>
    <x v="4"/>
    <m/>
    <n v="2016"/>
    <s v="On Site Construction"/>
    <s v="On Site"/>
    <s v="Robert Clarke Builders Pty Ltd"/>
    <s v="Private Contractor"/>
    <n v="1"/>
    <n v="260523.33999999997"/>
    <n v="260523.33999999997"/>
    <n v="116786.3248275862"/>
    <m/>
    <x v="1"/>
    <n v="1"/>
    <m/>
    <m/>
  </r>
  <r>
    <s v="Torres Strait Island Regional Council"/>
    <n v="2600"/>
    <s v="ISLAND"/>
    <s v="1x2B (PI)"/>
    <s v="Extension"/>
    <x v="4"/>
    <m/>
    <n v="2016"/>
    <s v="On Site Construction"/>
    <s v="On Site"/>
    <s v="Robert Clarke Builders Pty Ltd"/>
    <s v="Private Contractor"/>
    <n v="1"/>
    <n v="253495.87000000002"/>
    <n v="253495.87000000002"/>
    <n v="113636.07965517242"/>
    <m/>
    <x v="1"/>
    <n v="1"/>
    <m/>
    <m/>
  </r>
  <r>
    <s v="Torres Strait Island Regional Council"/>
    <n v="2600"/>
    <s v="ISLAND"/>
    <s v="1x2B (BU)"/>
    <s v="Extension"/>
    <x v="4"/>
    <m/>
    <n v="2016"/>
    <s v="On Site Construction"/>
    <s v="On Site"/>
    <s v="Robert Clarke Builders Pty Ltd"/>
    <s v="Private Contractor"/>
    <n v="1"/>
    <n v="189788.73"/>
    <n v="189788.73"/>
    <n v="85077.706551724143"/>
    <d v="2009-07-01T00:00:00"/>
    <x v="1"/>
    <n v="1"/>
    <m/>
    <m/>
  </r>
  <r>
    <s v="Torres Strait Island Regional Council"/>
    <n v="2600"/>
    <s v="ISLAND"/>
    <s v="1x2B (BU)"/>
    <s v="Extension"/>
    <x v="4"/>
    <m/>
    <n v="2016"/>
    <s v="On Site Construction"/>
    <s v="On Site"/>
    <s v="Robert Clarke Builders Pty Ltd"/>
    <s v="Private Contractor"/>
    <n v="1"/>
    <n v="184971.58"/>
    <n v="184971.58"/>
    <n v="82918.294482758618"/>
    <d v="2012-07-01T00:00:00"/>
    <x v="1"/>
    <n v="1"/>
    <m/>
    <m/>
  </r>
  <r>
    <s v="Wujal Wujal Aboriginal Shire Council"/>
    <n v="2000"/>
    <s v="LEICHHARDT"/>
    <s v="1x2B DH"/>
    <s v="Detached House"/>
    <x v="0"/>
    <m/>
    <n v="2016"/>
    <s v="On Site Construction"/>
    <s v="On Site"/>
    <s v="Wujal Wujal Aboriginal Shire Council"/>
    <s v="Council"/>
    <n v="1"/>
    <n v="302182.19"/>
    <n v="302182.19"/>
    <n v="135460.98172413794"/>
    <d v="2012-07-01T00:00:00"/>
    <x v="1"/>
    <n v="1"/>
    <n v="1"/>
    <n v="1"/>
  </r>
  <r>
    <s v="Cherbourg Aboriginal Shire Council"/>
    <n v="362"/>
    <s v="WIDE BAY"/>
    <s v="1x4B DH"/>
    <s v="Detached House"/>
    <x v="0"/>
    <m/>
    <n v="2016"/>
    <s v="On Site Construction"/>
    <s v="On Site"/>
    <s v="Cherbourg Aboriginal Shire Council"/>
    <s v="Council"/>
    <n v="1"/>
    <n v="371673"/>
    <n v="371673"/>
    <n v="166612.03448275864"/>
    <m/>
    <x v="3"/>
    <n v="2"/>
    <n v="1"/>
    <n v="1"/>
  </r>
  <r>
    <s v="Cherbourg Aboriginal Shire Council"/>
    <n v="362"/>
    <s v="WIDE BAY"/>
    <s v="1x3B DH"/>
    <s v="Detached House"/>
    <x v="0"/>
    <m/>
    <n v="2016"/>
    <s v="On Site Construction"/>
    <s v="On Site"/>
    <s v="Cherbourg Aboriginal Shire Council"/>
    <s v="Council"/>
    <n v="1"/>
    <n v="335804"/>
    <n v="335804"/>
    <n v="150532.8275862069"/>
    <m/>
    <x v="2"/>
    <n v="2"/>
    <n v="1"/>
    <n v="1"/>
  </r>
  <r>
    <s v="Cherbourg Aboriginal Shire Council"/>
    <n v="362"/>
    <s v="WIDE BAY"/>
    <s v="1x5B DH"/>
    <s v="Detached House"/>
    <x v="0"/>
    <m/>
    <n v="2016"/>
    <s v="On Site Construction"/>
    <s v="On Site"/>
    <s v="Cherbourg Aboriginal Shire Council"/>
    <s v="Council"/>
    <n v="1"/>
    <n v="423150"/>
    <n v="423150"/>
    <n v="189687.93103448275"/>
    <m/>
    <x v="0"/>
    <n v="2"/>
    <n v="1"/>
    <n v="1"/>
  </r>
  <r>
    <s v="Cherbourg Aboriginal Shire Council"/>
    <n v="362"/>
    <s v="WIDE BAY"/>
    <s v="1x5B DH"/>
    <s v="Detached House"/>
    <x v="0"/>
    <m/>
    <n v="2016"/>
    <s v="On Site Construction"/>
    <s v="On Site"/>
    <s v="Cherbourg Aboriginal Shire Council"/>
    <s v="Council"/>
    <n v="1"/>
    <n v="440870"/>
    <n v="440870"/>
    <n v="197631.37931034484"/>
    <m/>
    <x v="0"/>
    <n v="1"/>
    <n v="1"/>
    <n v="1"/>
  </r>
  <r>
    <s v="Cherbourg Aboriginal Shire Council"/>
    <n v="362"/>
    <s v="WIDE BAY"/>
    <s v="1x3B DH"/>
    <s v="Detached House"/>
    <x v="0"/>
    <m/>
    <n v="2016"/>
    <s v="On Site Construction"/>
    <s v="On Site"/>
    <s v="Cherbourg Aboriginal Shire Council"/>
    <s v="Council"/>
    <n v="1"/>
    <n v="341228"/>
    <n v="341228"/>
    <n v="152964.27586206896"/>
    <m/>
    <x v="2"/>
    <n v="1"/>
    <n v="1"/>
    <n v="1"/>
  </r>
  <r>
    <s v="Torres Strait Island Regional Council"/>
    <n v="2600"/>
    <s v="ISLAND"/>
    <s v="Workers Accom (18 person)"/>
    <s v="Other"/>
    <x v="1"/>
    <m/>
    <n v="2016"/>
    <s v="Factory Built House"/>
    <s v="Off Site"/>
    <s v="Torres Strait Island Regional Council"/>
    <s v="Council"/>
    <n v="1"/>
    <n v="1132380"/>
    <n v="1132380"/>
    <n v="2526078.4615384615"/>
    <m/>
    <x v="7"/>
    <n v="1"/>
    <n v="1"/>
    <n v="1"/>
  </r>
  <r>
    <s v="Torres Strait Island Regional Council"/>
    <n v="2600"/>
    <s v="ISLAND"/>
    <s v="1x3B DH (SOG)"/>
    <s v="Detached House"/>
    <x v="0"/>
    <m/>
    <n v="2016"/>
    <s v="On Site Construction"/>
    <s v="On Site"/>
    <s v="Bryant (Qld) Pty Ltd"/>
    <s v="Private Contractor"/>
    <n v="1"/>
    <n v="550416"/>
    <n v="550416"/>
    <n v="246738.20689655174"/>
    <m/>
    <x v="2"/>
    <n v="1"/>
    <n v="1"/>
    <n v="1"/>
  </r>
  <r>
    <s v="Torres Strait Island Regional Council"/>
    <n v="2600"/>
    <s v="ISLAND"/>
    <s v="1x3B DH (SOG)"/>
    <s v="Detached House"/>
    <x v="0"/>
    <m/>
    <n v="2016"/>
    <s v="On Site Construction"/>
    <s v="On Site"/>
    <s v="Bryant (Qld) Pty Ltd"/>
    <s v="Private Contractor"/>
    <n v="1"/>
    <n v="546673"/>
    <n v="546673"/>
    <n v="245060.31034482759"/>
    <m/>
    <x v="2"/>
    <n v="1"/>
    <n v="1"/>
    <n v="1"/>
  </r>
  <r>
    <s v="Torres Strait Island Regional Council"/>
    <n v="2600"/>
    <s v="ISLAND"/>
    <s v="1x2B DH (SOG)"/>
    <s v="Detached House"/>
    <x v="0"/>
    <m/>
    <n v="2016"/>
    <s v="On Site Construction"/>
    <s v="On Site"/>
    <s v="Bryant (Qld) Pty Ltd"/>
    <s v="Private Contractor"/>
    <n v="1"/>
    <n v="538968"/>
    <n v="538968"/>
    <n v="241606.3448275862"/>
    <m/>
    <x v="1"/>
    <n v="1"/>
    <n v="1"/>
    <n v="1"/>
  </r>
  <r>
    <s v="Torres Strait Island Regional Council"/>
    <n v="2600"/>
    <s v="ISLAND"/>
    <s v="1x4B DH (HS)"/>
    <s v="Detached House"/>
    <x v="0"/>
    <s v="High Set"/>
    <n v="2016"/>
    <s v="On Site Construction"/>
    <s v="On Site"/>
    <s v="Robert Clarke Builders Pty Ltd"/>
    <s v="Private Contractor"/>
    <n v="1"/>
    <n v="656290"/>
    <n v="656290"/>
    <n v="294198.96551724139"/>
    <m/>
    <x v="3"/>
    <n v="2"/>
    <n v="1"/>
    <n v="1"/>
  </r>
  <r>
    <s v="Torres Strait Island Regional Council"/>
    <n v="2600"/>
    <s v="ISLAND"/>
    <s v="1x2B DH (HS)"/>
    <s v="Detached House"/>
    <x v="0"/>
    <s v="High Set"/>
    <n v="2016"/>
    <s v="On Site Construction"/>
    <s v="On Site"/>
    <s v="Robert Clarke Builders Pty Ltd"/>
    <s v="Private Contractor"/>
    <n v="1"/>
    <n v="1046778.9996000001"/>
    <n v="1046778.9996000001"/>
    <n v="469245.75844137935"/>
    <m/>
    <x v="1"/>
    <m/>
    <n v="1"/>
    <n v="1"/>
  </r>
  <r>
    <s v="Torres Strait Island Regional Council"/>
    <n v="2600"/>
    <s v="ISLAND"/>
    <s v="1x6B DH (HS)"/>
    <s v="Detached House"/>
    <x v="0"/>
    <s v="High Set"/>
    <n v="2016"/>
    <s v="On Site Construction"/>
    <s v="On Site"/>
    <s v="Robert Clarke Builders Pty Ltd"/>
    <s v="Private Contractor"/>
    <n v="1"/>
    <n v="902991.34960000007"/>
    <n v="902991.34960000007"/>
    <n v="404789.22568275867"/>
    <m/>
    <x v="5"/>
    <n v="2"/>
    <n v="1"/>
    <n v="1"/>
  </r>
  <r>
    <s v="Torres Strait Island Regional Council"/>
    <n v="2600"/>
    <s v="ISLAND"/>
    <s v="1x3B DH (HS)"/>
    <s v="Detached House"/>
    <x v="0"/>
    <s v="High Set"/>
    <n v="2016"/>
    <s v="On Site Construction"/>
    <s v="On Site"/>
    <s v="Robert Clarke Builders Pty Ltd"/>
    <s v="Private Contractor"/>
    <n v="1"/>
    <n v="577360.30959999992"/>
    <n v="577360.30959999992"/>
    <n v="258816.69051034481"/>
    <m/>
    <x v="2"/>
    <n v="1"/>
    <n v="1"/>
    <n v="1"/>
  </r>
  <r>
    <s v="Torres Strait Island Regional Council"/>
    <n v="2600"/>
    <s v="ISLAND"/>
    <s v="1x4B DH (HS)"/>
    <s v="Detached House"/>
    <x v="0"/>
    <s v="High Set"/>
    <n v="2016"/>
    <s v="On Site Construction"/>
    <s v="On Site"/>
    <s v="Robert Clarke Builders Pty Ltd"/>
    <s v="Private Contractor"/>
    <n v="1"/>
    <n v="654203.3996"/>
    <n v="654203.3996"/>
    <n v="293263.59292413795"/>
    <d v="2022-07-01T00:00:00"/>
    <x v="3"/>
    <n v="2"/>
    <n v="1"/>
    <n v="1"/>
  </r>
  <r>
    <s v="Torres Strait Island Regional Council"/>
    <n v="2600"/>
    <s v="ISLAND"/>
    <s v="1x5B DH (HS)"/>
    <s v="Detached House"/>
    <x v="0"/>
    <s v="High Set"/>
    <n v="2016"/>
    <s v="On Site Construction"/>
    <s v="On Site"/>
    <s v="Robert Clarke Builders Pty Ltd"/>
    <s v="Private Contractor"/>
    <n v="1"/>
    <n v="849231.99959999998"/>
    <n v="849231.99959999998"/>
    <n v="380690.20671724138"/>
    <d v="2022-07-01T00:00:00"/>
    <x v="0"/>
    <n v="2"/>
    <n v="1"/>
    <n v="1"/>
  </r>
  <r>
    <s v="Mornington Shire Council"/>
    <n v="1855"/>
    <s v="ISLAND"/>
    <s v="1x4B DH (SOG)"/>
    <s v="Detached House"/>
    <x v="0"/>
    <m/>
    <n v="2016"/>
    <s v="On Site Construction"/>
    <s v="On Site"/>
    <s v="Bloomer Constructions (QLD) Pty Ltd"/>
    <s v="Private Contractor"/>
    <n v="1"/>
    <n v="573394.22"/>
    <n v="573394.22"/>
    <n v="257038.78827586205"/>
    <d v="2022-07-01T00:00:00"/>
    <x v="3"/>
    <n v="2"/>
    <n v="1"/>
    <n v="1"/>
  </r>
  <r>
    <s v="Northern Peninsula Area Regional Council"/>
    <n v="2669"/>
    <s v="LEICHHARDT"/>
    <s v="1x4B DH"/>
    <s v="Detached House"/>
    <x v="0"/>
    <m/>
    <n v="2015"/>
    <s v="On Site Construction"/>
    <s v="On Site"/>
    <s v="Somerset Building Company Pty Ltd"/>
    <s v="Private Contractor"/>
    <n v="1"/>
    <n v="455143.08"/>
    <n v="455143.08"/>
    <n v="235418.83448275866"/>
    <d v="2022-07-01T00:00:00"/>
    <x v="3"/>
    <n v="2"/>
    <n v="1"/>
    <n v="1"/>
  </r>
  <r>
    <s v="Northern Peninsula Area Regional Council"/>
    <n v="2669"/>
    <s v="LEICHHARDT"/>
    <s v="1x3B DH"/>
    <s v="Detached House"/>
    <x v="0"/>
    <m/>
    <n v="2015"/>
    <s v="On Site Construction"/>
    <s v="On Site"/>
    <s v="Somerset Building Company Pty Ltd"/>
    <s v="Private Contractor"/>
    <n v="1"/>
    <n v="411059.63"/>
    <n v="411059.63"/>
    <n v="212617.05000000002"/>
    <d v="2022-07-01T00:00:00"/>
    <x v="2"/>
    <n v="2"/>
    <n v="1"/>
    <n v="1"/>
  </r>
  <r>
    <s v="Mornington Shire Council"/>
    <n v="1855"/>
    <s v="ISLAND"/>
    <s v="1x3B DH"/>
    <s v="Detached House"/>
    <x v="0"/>
    <m/>
    <n v="2015"/>
    <s v="On Site Construction"/>
    <s v="On Site"/>
    <s v="Bloomer Constructions (QLD) Pty Ltd"/>
    <s v="Private Contractor"/>
    <n v="1"/>
    <n v="501698.7"/>
    <n v="501698.7"/>
    <n v="259499.32758620693"/>
    <d v="2015-07-01T00:00:00"/>
    <x v="2"/>
    <m/>
    <n v="1"/>
    <n v="1"/>
  </r>
  <r>
    <s v="Mornington Shire Council"/>
    <n v="1855"/>
    <s v="ISLAND"/>
    <s v="1x3B DH"/>
    <s v="Detached House"/>
    <x v="0"/>
    <m/>
    <n v="2015"/>
    <s v="On Site Construction"/>
    <s v="On Site"/>
    <s v="Bloomer Constructions (QLD) Pty Ltd"/>
    <s v="Private Contractor"/>
    <n v="1"/>
    <n v="502531.4"/>
    <n v="502531.4"/>
    <n v="259930.03448275864"/>
    <d v="2015-07-01T00:00:00"/>
    <x v="2"/>
    <m/>
    <n v="1"/>
    <n v="1"/>
  </r>
  <r>
    <s v="Yarrabah Aboriginal Shire Council"/>
    <n v="1710"/>
    <s v="KENNEDY"/>
    <s v="1x4B DH"/>
    <s v="Detached House"/>
    <x v="0"/>
    <m/>
    <n v="2015"/>
    <s v="On Site Construction"/>
    <s v="On Site"/>
    <s v="Yarrabah Aboriginal Shire Council"/>
    <s v="Council"/>
    <n v="1"/>
    <n v="389695"/>
    <n v="389695"/>
    <n v="201566.37931034484"/>
    <d v="2015-07-01T00:00:00"/>
    <x v="3"/>
    <n v="2"/>
    <n v="1"/>
    <n v="1"/>
  </r>
  <r>
    <s v="Yarrabah Aboriginal Shire Council"/>
    <n v="1710"/>
    <s v="KENNEDY"/>
    <s v="1x4B DH"/>
    <s v="Detached House"/>
    <x v="0"/>
    <m/>
    <n v="2015"/>
    <s v="On Site Construction"/>
    <s v="On Site"/>
    <s v="Yarrabah Aboriginal Shire Council"/>
    <s v="Council"/>
    <n v="1"/>
    <n v="414288"/>
    <n v="414288"/>
    <n v="214286.89655172414"/>
    <d v="2014-07-01T00:00:00"/>
    <x v="3"/>
    <n v="1"/>
    <n v="1"/>
    <n v="1"/>
  </r>
  <r>
    <s v="Yarrabah Aboriginal Shire Council"/>
    <n v="1710"/>
    <s v="KENNEDY"/>
    <s v="1x3B DH"/>
    <s v="Detached House"/>
    <x v="0"/>
    <m/>
    <n v="2015"/>
    <s v="On Site Construction"/>
    <s v="On Site"/>
    <s v="Yarrabah Aboriginal Shire Council"/>
    <s v="Council"/>
    <n v="1"/>
    <n v="317429"/>
    <n v="317429"/>
    <n v="164187.41379310345"/>
    <d v="2014-07-01T00:00:00"/>
    <x v="2"/>
    <n v="1"/>
    <n v="1"/>
    <n v="1"/>
  </r>
  <r>
    <s v="Yarrabah Aboriginal Shire Council"/>
    <n v="1710"/>
    <s v="KENNEDY"/>
    <s v="1x3B DH"/>
    <s v="Detached House"/>
    <x v="0"/>
    <m/>
    <n v="2015"/>
    <s v="On Site Construction"/>
    <s v="On Site"/>
    <s v="Yarrabah Aboriginal Shire Council"/>
    <s v="Council"/>
    <n v="1"/>
    <n v="314325.18000000005"/>
    <n v="314325.18000000005"/>
    <n v="162581.98965517245"/>
    <d v="2014-07-01T00:00:00"/>
    <x v="2"/>
    <n v="1"/>
    <n v="1"/>
    <n v="1"/>
  </r>
  <r>
    <s v="Townsville City Council"/>
    <n v="1110"/>
    <s v="HERBERT"/>
    <s v="2x3B DU"/>
    <s v="Unit"/>
    <x v="2"/>
    <m/>
    <n v="2015"/>
    <s v="On Site Construction"/>
    <s v="On Site"/>
    <s v="Purchase of Existing"/>
    <s v="Private Contractor"/>
    <n v="2"/>
    <n v="605978"/>
    <n v="302989"/>
    <n v="156718.44827586209"/>
    <d v="2015-07-01T00:00:00"/>
    <x v="2"/>
    <n v="1"/>
    <n v="1"/>
    <n v="1"/>
  </r>
  <r>
    <s v="Northern Peninsula Area Regional Council"/>
    <n v="2669"/>
    <s v="LEICHHARDT"/>
    <s v="Grass Seeding"/>
    <s v="Other"/>
    <x v="1"/>
    <m/>
    <n v="2015"/>
    <s v="On Site Other Works"/>
    <s v="On Site"/>
    <s v="Northern Peninsula Area Regional Council"/>
    <s v="Council"/>
    <n v="1"/>
    <n v="493246.84"/>
    <n v="493246.84"/>
    <n v="953610.55733333342"/>
    <d v="2015-07-01T00:00:00"/>
    <x v="4"/>
    <n v="1"/>
    <n v="1"/>
    <n v="1"/>
  </r>
  <r>
    <s v="Torres Strait Island Regional Council"/>
    <n v="2600"/>
    <s v="ISLAND"/>
    <s v="1x4B DH (HS)"/>
    <s v="Detached House"/>
    <x v="0"/>
    <s v="High Set"/>
    <n v="2015"/>
    <s v="On Site Construction"/>
    <s v="On Site"/>
    <s v="Michael Camporeale Builders"/>
    <s v="Private Contractor"/>
    <n v="1"/>
    <n v="618247.74"/>
    <n v="618247.74"/>
    <n v="319783.31379310344"/>
    <d v="2015-07-01T00:00:00"/>
    <x v="3"/>
    <n v="2"/>
    <n v="1"/>
    <n v="1"/>
  </r>
  <r>
    <s v="Northern Peninsula Area Regional Council"/>
    <n v="2669"/>
    <s v="LEICHHARDT"/>
    <s v="1x2B DH"/>
    <s v="Detached House"/>
    <x v="0"/>
    <m/>
    <n v="2015"/>
    <s v="On Site Construction"/>
    <s v="On Site"/>
    <s v="Northern Peninsula Area Regional Council"/>
    <s v="Council"/>
    <n v="1"/>
    <n v="367819"/>
    <n v="367819"/>
    <n v="190251.20689655174"/>
    <d v="2014-07-01T00:00:00"/>
    <x v="1"/>
    <n v="1"/>
    <n v="1"/>
    <n v="1"/>
  </r>
  <r>
    <s v="Northern Peninsula Area Regional Council"/>
    <n v="2669"/>
    <s v="LEICHHARDT"/>
    <s v="1x3B DH (OT)"/>
    <s v="Detached House"/>
    <x v="0"/>
    <m/>
    <n v="2015"/>
    <s v="On Site Construction"/>
    <s v="On Site"/>
    <s v="Northern Peninsula Area Regional Council"/>
    <s v="Council"/>
    <n v="1"/>
    <n v="440941"/>
    <n v="440941"/>
    <n v="228072.93103448278"/>
    <d v="2014-07-01T00:00:00"/>
    <x v="2"/>
    <n v="1"/>
    <n v="1"/>
    <n v="1"/>
  </r>
  <r>
    <s v="Mornington Shire Council"/>
    <n v="1855"/>
    <s v="ISLAND"/>
    <s v="1x2B DH (OT)"/>
    <s v="Detached House"/>
    <x v="0"/>
    <m/>
    <n v="2015"/>
    <s v="On Site Construction"/>
    <s v="On Site"/>
    <s v="Bloomer Constructions (QLD) Pty Ltd"/>
    <s v="Private Contractor"/>
    <n v="1"/>
    <n v="400606.95999999996"/>
    <n v="400606.95999999996"/>
    <n v="207210.49655172412"/>
    <d v="2014-07-01T00:00:00"/>
    <x v="1"/>
    <m/>
    <n v="1"/>
    <n v="1"/>
  </r>
  <r>
    <s v="Mornington Shire Council"/>
    <n v="1855"/>
    <s v="ISLAND"/>
    <s v="1x2B DH"/>
    <s v="Detached House"/>
    <x v="0"/>
    <m/>
    <n v="2015"/>
    <s v="On Site Construction"/>
    <s v="On Site"/>
    <s v="Bloomer Constructions (QLD) Pty Ltd"/>
    <s v="Private Contractor"/>
    <n v="1"/>
    <n v="391615.69"/>
    <n v="391615.69"/>
    <n v="202559.83965517243"/>
    <d v="2014-07-01T00:00:00"/>
    <x v="1"/>
    <m/>
    <n v="1"/>
    <n v="1"/>
  </r>
  <r>
    <s v="Palm Island Aboriginal Shire Council"/>
    <n v="1531"/>
    <s v="ISLAND"/>
    <s v="1x4B DH"/>
    <s v="Detached House"/>
    <x v="0"/>
    <m/>
    <n v="2015"/>
    <s v="On Site Construction"/>
    <s v="On Site"/>
    <s v="Palm Island Aboriginal Shire Council"/>
    <s v="Council"/>
    <n v="1"/>
    <n v="514225.07999999996"/>
    <n v="514225.07999999996"/>
    <n v="265978.48965517239"/>
    <d v="2014-07-01T00:00:00"/>
    <x v="3"/>
    <n v="2"/>
    <n v="1"/>
    <n v="1"/>
  </r>
  <r>
    <s v="Northern Peninsula Area Regional Council"/>
    <n v="2669"/>
    <s v="LEICHHARDT"/>
    <s v="1x3B DH"/>
    <s v="Detached House"/>
    <x v="0"/>
    <m/>
    <n v="2015"/>
    <s v="On Site Construction"/>
    <s v="On Site"/>
    <s v="Northern Peninsula Area Regional Council"/>
    <s v="Council"/>
    <n v="1"/>
    <n v="432598"/>
    <n v="432598"/>
    <n v="223757.58620689658"/>
    <d v="2015-07-01T00:00:00"/>
    <x v="2"/>
    <n v="2"/>
    <n v="1"/>
    <n v="1"/>
  </r>
  <r>
    <s v="Northern Peninsula Area Regional Council"/>
    <n v="2669"/>
    <s v="LEICHHARDT"/>
    <s v="1x3B DH"/>
    <s v="Detached House"/>
    <x v="0"/>
    <m/>
    <n v="2015"/>
    <s v="On Site Construction"/>
    <s v="On Site"/>
    <s v="Northern Peninsula Area Regional Council"/>
    <s v="Council"/>
    <n v="1"/>
    <n v="432382"/>
    <n v="432382"/>
    <n v="223645.86206896554"/>
    <d v="2015-07-01T00:00:00"/>
    <x v="2"/>
    <n v="2"/>
    <n v="1"/>
    <n v="1"/>
  </r>
  <r>
    <s v="Palm Island Aboriginal Shire Council"/>
    <n v="1531"/>
    <s v="ISLAND"/>
    <s v="1x3B DH"/>
    <s v="Detached House"/>
    <x v="0"/>
    <m/>
    <n v="2016"/>
    <s v="On Site Construction"/>
    <s v="On Site"/>
    <s v="Palm Island Aboriginal Shire Council"/>
    <s v="Council"/>
    <n v="1"/>
    <n v="449601.07"/>
    <n v="449601.07"/>
    <n v="201545.30724137931"/>
    <d v="2015-07-01T00:00:00"/>
    <x v="2"/>
    <n v="2"/>
    <n v="1"/>
    <n v="1"/>
  </r>
  <r>
    <s v="Mornington Shire Council"/>
    <n v="1855"/>
    <s v="ISLAND"/>
    <s v="1x3B DH"/>
    <s v="Detached House"/>
    <x v="0"/>
    <m/>
    <n v="2015"/>
    <s v="On Site Construction"/>
    <s v="On Site"/>
    <s v="Bloomer Constructions (QLD) Pty Ltd"/>
    <s v="Private Contractor"/>
    <n v="1"/>
    <n v="518304.38"/>
    <n v="518304.38"/>
    <n v="268088.47241379315"/>
    <d v="2015-07-01T00:00:00"/>
    <x v="2"/>
    <m/>
    <n v="1"/>
    <n v="1"/>
  </r>
  <r>
    <s v="Mornington Shire Council"/>
    <n v="1855"/>
    <s v="ISLAND"/>
    <s v="1x2B DH"/>
    <s v="Detached House"/>
    <x v="0"/>
    <m/>
    <n v="2015"/>
    <s v="On Site Construction"/>
    <s v="On Site"/>
    <s v="Bloomer Constructions (QLD) Pty Ltd"/>
    <s v="Private Contractor"/>
    <n v="1"/>
    <n v="397896.7"/>
    <n v="397896.7"/>
    <n v="205808.63793103449"/>
    <d v="2014-07-01T00:00:00"/>
    <x v="1"/>
    <n v="2"/>
    <n v="1"/>
    <n v="1"/>
  </r>
  <r>
    <s v="Mornington Shire Council"/>
    <n v="1855"/>
    <s v="ISLAND"/>
    <s v="1x2B DH"/>
    <s v="Detached House"/>
    <x v="0"/>
    <m/>
    <n v="2015"/>
    <s v="On Site Construction"/>
    <s v="On Site"/>
    <s v="Bloomer Constructions (QLD) Pty Ltd"/>
    <s v="Private Contractor"/>
    <n v="1"/>
    <n v="398473.6"/>
    <n v="398473.6"/>
    <n v="206107.03448275861"/>
    <d v="2015-07-01T00:00:00"/>
    <x v="1"/>
    <n v="1"/>
    <n v="1"/>
    <n v="1"/>
  </r>
  <r>
    <s v="Yarrabah Aboriginal Shire Council"/>
    <n v="1710"/>
    <s v="KENNEDY"/>
    <s v="Demox1"/>
    <s v="Demollition"/>
    <x v="3"/>
    <m/>
    <n v="2016"/>
    <s v="Demolition"/>
    <s v="Demolish"/>
    <s v="Anton Demolition Pty Ltd"/>
    <s v="Private Contractor"/>
    <n v="1"/>
    <n v="32354.84"/>
    <n v="32354.84"/>
    <n v="72176.181538461547"/>
    <d v="2014-07-01T00:00:00"/>
    <x v="4"/>
    <m/>
    <n v="1"/>
    <n v="1"/>
  </r>
  <r>
    <s v="Aurukun Shire Council"/>
    <s v="1973 "/>
    <s v="LEICHHARDT"/>
    <s v="1x3B DH"/>
    <s v="Detached House"/>
    <x v="0"/>
    <m/>
    <n v="2016"/>
    <s v="On Site Construction"/>
    <s v="On Site"/>
    <s v="Strategic Builders"/>
    <s v="Private Contractor"/>
    <n v="1"/>
    <n v="435749.38"/>
    <n v="435749.38"/>
    <n v="195335.92896551723"/>
    <d v="2021-07-01T00:00:00"/>
    <x v="2"/>
    <n v="1"/>
    <n v="1"/>
    <n v="1"/>
  </r>
  <r>
    <s v="Aurukun Shire Council"/>
    <s v="1973 "/>
    <s v="LEICHHARDT"/>
    <s v="1x3B DH"/>
    <s v="Detached House"/>
    <x v="0"/>
    <m/>
    <n v="2016"/>
    <s v="On Site Construction"/>
    <s v="On Site"/>
    <s v="Strategic Builders"/>
    <s v="Private Contractor"/>
    <n v="1"/>
    <n v="410988.29200000002"/>
    <n v="410988.29200000002"/>
    <n v="184236.13089655174"/>
    <d v="2021-07-01T00:00:00"/>
    <x v="2"/>
    <n v="1"/>
    <n v="1"/>
    <n v="1"/>
  </r>
  <r>
    <s v="Aurukun Shire Council"/>
    <s v="1973 "/>
    <s v="LEICHHARDT"/>
    <s v="1x4B DH"/>
    <s v="Detached House"/>
    <x v="0"/>
    <m/>
    <n v="2016"/>
    <s v="On Site Construction"/>
    <s v="On Site"/>
    <s v="Strategic Builders"/>
    <s v="Private Contractor"/>
    <n v="1"/>
    <n v="533997.83199999994"/>
    <n v="533997.83199999994"/>
    <n v="239378.33848275858"/>
    <d v="2021-07-01T00:00:00"/>
    <x v="3"/>
    <n v="1"/>
    <n v="1"/>
    <n v="1"/>
  </r>
  <r>
    <s v="Aurukun Shire Council"/>
    <s v="1973 "/>
    <s v="LEICHHARDT"/>
    <s v="1x3B DH"/>
    <s v="Detached House"/>
    <x v="0"/>
    <m/>
    <n v="2016"/>
    <s v="On Site Construction"/>
    <s v="On Site"/>
    <s v="Strategic Builders"/>
    <s v="Private Contractor"/>
    <n v="1"/>
    <n v="450678.74200000003"/>
    <n v="450678.74200000003"/>
    <n v="202028.40158620692"/>
    <d v="2021-07-01T00:00:00"/>
    <x v="2"/>
    <n v="1"/>
    <n v="1"/>
    <n v="1"/>
  </r>
  <r>
    <s v="Hope Vale Aboriginal Shire Council"/>
    <n v="2042"/>
    <s v="LEICHHARDT"/>
    <s v="1x3B DH"/>
    <s v="Detached House"/>
    <x v="0"/>
    <m/>
    <n v="2016"/>
    <s v="On Site Construction"/>
    <s v="On Site"/>
    <s v="Hope Vale Aboriginal Shire Council"/>
    <s v="Council"/>
    <n v="1"/>
    <n v="336831.60000000003"/>
    <n v="336831.60000000003"/>
    <n v="150993.475862069"/>
    <d v="2021-07-01T00:00:00"/>
    <x v="2"/>
    <n v="1"/>
    <n v="1"/>
    <n v="1"/>
  </r>
  <r>
    <s v="Hope Vale Aboriginal Shire Council"/>
    <n v="2042"/>
    <s v="LEICHHARDT"/>
    <s v="1x3B DH"/>
    <s v="Detached House"/>
    <x v="0"/>
    <m/>
    <n v="2016"/>
    <s v="On Site Construction"/>
    <s v="On Site"/>
    <s v="Hope Vale Aboriginal Shire Council"/>
    <s v="Council"/>
    <n v="1"/>
    <n v="336500.03"/>
    <n v="336500.03"/>
    <n v="150844.84103448279"/>
    <d v="2016-07-01T00:00:00"/>
    <x v="2"/>
    <m/>
    <n v="1"/>
    <n v="1"/>
  </r>
  <r>
    <s v="Napranum Aboriginal Shire Council"/>
    <n v="2465"/>
    <s v="LEICHHARDT"/>
    <s v="1x1.5B SU"/>
    <s v="Unit"/>
    <x v="5"/>
    <m/>
    <n v="2016"/>
    <s v="On Site Construction"/>
    <s v="On Site"/>
    <s v="Napranum Aboriginal Shire Council"/>
    <s v="Council"/>
    <n v="1"/>
    <n v="288038.14"/>
    <n v="288038.14"/>
    <n v="129120.54551724139"/>
    <d v="2017-07-01T00:00:00"/>
    <x v="6"/>
    <n v="1"/>
    <n v="1"/>
    <n v="1"/>
  </r>
  <r>
    <s v="Napranum Aboriginal Shire Council"/>
    <n v="2465"/>
    <s v="LEICHHARDT"/>
    <s v="1x1.5B SU"/>
    <s v="Unit"/>
    <x v="5"/>
    <m/>
    <n v="2016"/>
    <s v="On Site Construction"/>
    <s v="On Site"/>
    <s v="Napranum Aboriginal Shire Council"/>
    <s v="Council"/>
    <n v="1"/>
    <n v="287959.01"/>
    <n v="287959.01"/>
    <n v="129085.07344827587"/>
    <d v="2017-07-01T00:00:00"/>
    <x v="6"/>
    <n v="1"/>
    <n v="1"/>
    <n v="1"/>
  </r>
  <r>
    <s v="Napranum Aboriginal Shire Council"/>
    <n v="2465"/>
    <s v="LEICHHARDT"/>
    <s v="1x1.5B SU"/>
    <s v="Unit"/>
    <x v="5"/>
    <m/>
    <n v="2016"/>
    <s v="On Site Construction"/>
    <s v="On Site"/>
    <s v="Napranum Aboriginal Shire Council"/>
    <s v="Council"/>
    <n v="1"/>
    <n v="287088.08"/>
    <n v="287088.08"/>
    <n v="128694.65655172415"/>
    <d v="2016-07-01T00:00:00"/>
    <x v="6"/>
    <n v="1"/>
    <n v="1"/>
    <n v="1"/>
  </r>
  <r>
    <s v="Napranum Aboriginal Shire Council"/>
    <n v="2465"/>
    <s v="LEICHHARDT"/>
    <s v="1x1.5B SU"/>
    <s v="Unit"/>
    <x v="5"/>
    <m/>
    <n v="2016"/>
    <s v="On Site Construction"/>
    <s v="On Site"/>
    <s v="Napranum Aboriginal Shire Council"/>
    <s v="Council"/>
    <n v="1"/>
    <n v="287360.78999999998"/>
    <n v="287360.78999999998"/>
    <n v="128816.90586206896"/>
    <d v="2017-07-01T00:00:00"/>
    <x v="6"/>
    <n v="1"/>
    <n v="1"/>
    <n v="1"/>
  </r>
  <r>
    <s v="Napranum Aboriginal Shire Council"/>
    <n v="2465"/>
    <s v="LEICHHARDT"/>
    <s v="1x1.5B SU"/>
    <s v="Unit"/>
    <x v="5"/>
    <m/>
    <n v="2016"/>
    <s v="On Site Construction"/>
    <s v="On Site"/>
    <s v="Napranum Aboriginal Shire Council"/>
    <s v="Council"/>
    <n v="1"/>
    <n v="290026.84999999998"/>
    <n v="290026.84999999998"/>
    <n v="130012.03620689655"/>
    <d v="2017-07-01T00:00:00"/>
    <x v="6"/>
    <n v="1"/>
    <n v="1"/>
    <n v="1"/>
  </r>
  <r>
    <s v="Mornington Shire Council"/>
    <n v="1855"/>
    <s v="ISLAND"/>
    <s v="1x2B DH (SOG)"/>
    <s v="Detached House"/>
    <x v="0"/>
    <m/>
    <n v="2015"/>
    <s v="On Site Construction"/>
    <s v="On Site"/>
    <s v="Bloomer Constructions (QLD) Pty Ltd"/>
    <s v="Private Contractor"/>
    <n v="1"/>
    <n v="392505.41"/>
    <n v="392505.41"/>
    <n v="203020.03965517241"/>
    <d v="2017-07-01T00:00:00"/>
    <x v="1"/>
    <n v="2"/>
    <n v="1"/>
    <n v="1"/>
  </r>
  <r>
    <s v="Mornington Shire Council"/>
    <n v="1855"/>
    <s v="ISLAND"/>
    <s v="1x2B DH (SOG)"/>
    <s v="Detached House"/>
    <x v="0"/>
    <m/>
    <n v="2015"/>
    <s v="On Site Construction"/>
    <s v="On Site"/>
    <s v="Bloomer Constructions (QLD) Pty Ltd"/>
    <s v="Private Contractor"/>
    <n v="1"/>
    <n v="392004.05"/>
    <n v="392004.05"/>
    <n v="202760.71551724139"/>
    <d v="2017-07-01T00:00:00"/>
    <x v="1"/>
    <n v="1"/>
    <n v="1"/>
    <n v="1"/>
  </r>
  <r>
    <s v="Mornington Shire Council"/>
    <n v="1855"/>
    <s v="ISLAND"/>
    <s v="1x4B DH"/>
    <s v="Detached House"/>
    <x v="0"/>
    <m/>
    <n v="2015"/>
    <s v="On Site Construction"/>
    <s v="On Site"/>
    <s v="Bloomer Constructions (QLD) Pty Ltd"/>
    <s v="Private Contractor"/>
    <n v="1"/>
    <n v="554991.15"/>
    <n v="554991.15"/>
    <n v="287064.38793103449"/>
    <d v="2016-07-01T00:00:00"/>
    <x v="3"/>
    <n v="2"/>
    <n v="1"/>
    <n v="1"/>
  </r>
  <r>
    <s v="Mornington Shire Council"/>
    <n v="1855"/>
    <s v="ISLAND"/>
    <s v="1x2B DH"/>
    <s v="Detached House"/>
    <x v="0"/>
    <m/>
    <n v="2015"/>
    <s v="On Site Construction"/>
    <s v="On Site"/>
    <s v="Bloomer Constructions (QLD) Pty Ltd"/>
    <s v="Private Contractor"/>
    <n v="1"/>
    <n v="389154.83"/>
    <n v="389154.83"/>
    <n v="201286.98103448277"/>
    <d v="2016-07-01T00:00:00"/>
    <x v="1"/>
    <n v="2"/>
    <n v="1"/>
    <n v="1"/>
  </r>
  <r>
    <s v="Northern Peninsula Area Regional Council"/>
    <n v="2669"/>
    <s v="LEICHHARDT"/>
    <s v="1x3B DH"/>
    <s v="Detached House"/>
    <x v="0"/>
    <m/>
    <n v="2015"/>
    <s v="On Site Construction"/>
    <s v="On Site"/>
    <s v="Northern Peninsula Area Regional Council"/>
    <s v="Council"/>
    <n v="1"/>
    <n v="450327"/>
    <n v="450327"/>
    <n v="232927.75862068968"/>
    <d v="2009-07-01T00:00:00"/>
    <x v="2"/>
    <n v="1"/>
    <n v="1"/>
    <n v="1"/>
  </r>
  <r>
    <s v="Northern Peninsula Area Regional Council"/>
    <n v="2669"/>
    <s v="LEICHHARDT"/>
    <s v="1x3B DH"/>
    <s v="Detached House"/>
    <x v="0"/>
    <m/>
    <n v="2015"/>
    <s v="On Site Construction"/>
    <s v="On Site"/>
    <s v="Northern Peninsula Area Regional Council"/>
    <s v="Council"/>
    <n v="1"/>
    <n v="446330"/>
    <n v="446330"/>
    <n v="230860.34482758623"/>
    <d v="2009-07-01T00:00:00"/>
    <x v="2"/>
    <n v="1"/>
    <n v="1"/>
    <n v="1"/>
  </r>
  <r>
    <s v="Northern Peninsula Area Regional Council"/>
    <n v="2669"/>
    <s v="LEICHHARDT"/>
    <s v="1x3B DH"/>
    <s v="Detached House"/>
    <x v="0"/>
    <m/>
    <n v="2015"/>
    <s v="On Site Construction"/>
    <s v="On Site"/>
    <s v="Northern Peninsula Area Regional Council"/>
    <s v="Council"/>
    <n v="1"/>
    <n v="420912"/>
    <n v="420912"/>
    <n v="217713.10344827588"/>
    <d v="2009-07-01T00:00:00"/>
    <x v="2"/>
    <n v="1"/>
    <n v="1"/>
    <n v="1"/>
  </r>
  <r>
    <s v="Northern Peninsula Area Regional Council"/>
    <n v="2669"/>
    <s v="LEICHHARDT"/>
    <s v="1x2B DH"/>
    <s v="Detached House"/>
    <x v="0"/>
    <m/>
    <n v="2015"/>
    <s v="On Site Construction"/>
    <s v="On Site"/>
    <s v="Northern Peninsula Area Regional Council"/>
    <s v="Council"/>
    <n v="1"/>
    <n v="370858"/>
    <n v="370858"/>
    <n v="191823.10344827588"/>
    <d v="2011-07-01T00:00:00"/>
    <x v="1"/>
    <n v="1"/>
    <n v="1"/>
    <n v="1"/>
  </r>
  <r>
    <s v="Mapoon Aboriginal Shire Council"/>
    <n v="2572"/>
    <s v="LEICHHARDT"/>
    <s v="1x2B DH"/>
    <s v="Detached House"/>
    <x v="0"/>
    <m/>
    <n v="2015"/>
    <s v="On Site Construction"/>
    <s v="On Site"/>
    <s v="Mapoon Aboriginal Shire Council"/>
    <s v="Council"/>
    <n v="1"/>
    <n v="377145.16000000003"/>
    <n v="377145.16000000003"/>
    <n v="195075.08275862073"/>
    <d v="2022-07-01T00:00:00"/>
    <x v="1"/>
    <n v="1"/>
    <n v="1"/>
    <n v="1"/>
  </r>
  <r>
    <s v="Mapoon Aboriginal Shire Council"/>
    <n v="2572"/>
    <s v="LEICHHARDT"/>
    <s v="1x2B DH"/>
    <s v="Detached House"/>
    <x v="0"/>
    <m/>
    <n v="2015"/>
    <s v="On Site Construction"/>
    <s v="On Site"/>
    <s v="Mapoon Aboriginal Shire Council"/>
    <s v="Council"/>
    <n v="1"/>
    <n v="377391.80000000005"/>
    <n v="377391.80000000005"/>
    <n v="195202.65517241383"/>
    <d v="2017-07-01T00:00:00"/>
    <x v="1"/>
    <n v="1"/>
    <n v="1"/>
    <n v="1"/>
  </r>
  <r>
    <s v="Mapoon Aboriginal Shire Council"/>
    <n v="2572"/>
    <s v="LEICHHARDT"/>
    <s v="1x2B DH"/>
    <s v="Detached House"/>
    <x v="0"/>
    <m/>
    <n v="2015"/>
    <s v="On Site Construction"/>
    <s v="On Site"/>
    <s v="Mapoon Aboriginal Shire Council"/>
    <s v="Council"/>
    <n v="1"/>
    <n v="375302.76"/>
    <n v="375302.76"/>
    <n v="194122.11724137934"/>
    <d v="2017-07-01T00:00:00"/>
    <x v="1"/>
    <n v="1"/>
    <n v="1"/>
    <n v="1"/>
  </r>
  <r>
    <s v="Mapoon Aboriginal Shire Council"/>
    <n v="2572"/>
    <s v="LEICHHARDT"/>
    <s v="1x2B DH"/>
    <s v="Detached House"/>
    <x v="0"/>
    <m/>
    <n v="2015"/>
    <s v="On Site Construction"/>
    <s v="On Site"/>
    <s v="Mapoon Aboriginal Shire Council"/>
    <s v="Council"/>
    <n v="1"/>
    <n v="377516.51"/>
    <n v="377516.51"/>
    <n v="195267.1603448276"/>
    <d v="2017-07-01T00:00:00"/>
    <x v="1"/>
    <n v="1"/>
    <n v="1"/>
    <n v="1"/>
  </r>
  <r>
    <s v="Mapoon Aboriginal Shire Council"/>
    <n v="2572"/>
    <s v="LEICHHARDT"/>
    <s v="1x2B DH"/>
    <s v="Detached House"/>
    <x v="0"/>
    <m/>
    <n v="2015"/>
    <s v="On Site Construction"/>
    <s v="On Site"/>
    <s v="Mapoon Aboriginal Shire Council"/>
    <s v="Council"/>
    <n v="1"/>
    <n v="380257.25"/>
    <n v="380257.25"/>
    <n v="196684.78448275864"/>
    <d v="2018-07-01T00:00:00"/>
    <x v="1"/>
    <n v="1"/>
    <n v="1"/>
    <n v="1"/>
  </r>
  <r>
    <s v="Kowanyama Aboriginal Shire Council"/>
    <n v="2203"/>
    <s v="LEICHHARDT"/>
    <s v="1x3B DH"/>
    <s v="Detached House"/>
    <x v="0"/>
    <m/>
    <n v="2015"/>
    <s v="On Site Construction"/>
    <s v="On Site"/>
    <s v="Kowanyama Aboriginal Shire Council"/>
    <s v="Council"/>
    <n v="1"/>
    <n v="424794.77999999997"/>
    <n v="424794.77999999997"/>
    <n v="219721.43793103448"/>
    <d v="2018-07-01T00:00:00"/>
    <x v="2"/>
    <n v="1"/>
    <n v="1"/>
    <n v="1"/>
  </r>
  <r>
    <s v="Kowanyama Aboriginal Shire Council"/>
    <n v="2203"/>
    <s v="LEICHHARDT"/>
    <s v="1x2B DH"/>
    <s v="Detached House"/>
    <x v="0"/>
    <m/>
    <n v="2015"/>
    <s v="On Site Construction"/>
    <s v="On Site"/>
    <s v="Kowanyama Aboriginal Shire Council"/>
    <s v="Council"/>
    <n v="1"/>
    <n v="372829.39"/>
    <n v="372829.39"/>
    <n v="192842.78793103452"/>
    <d v="2018-07-01T00:00:00"/>
    <x v="1"/>
    <n v="2"/>
    <n v="1"/>
    <n v="1"/>
  </r>
  <r>
    <s v="Kowanyama Aboriginal Shire Council"/>
    <n v="2203"/>
    <s v="LEICHHARDT"/>
    <s v="1x2B DH"/>
    <s v="Detached House"/>
    <x v="0"/>
    <m/>
    <n v="2015"/>
    <s v="On Site Construction"/>
    <s v="On Site"/>
    <s v="Kowanyama Aboriginal Shire Council"/>
    <s v="Council"/>
    <n v="1"/>
    <n v="371969.45"/>
    <n v="371969.45"/>
    <n v="192397.99137931038"/>
    <d v="2018-07-01T00:00:00"/>
    <x v="1"/>
    <n v="1"/>
    <n v="1"/>
    <n v="1"/>
  </r>
  <r>
    <s v="Kowanyama Aboriginal Shire Council"/>
    <n v="2203"/>
    <s v="LEICHHARDT"/>
    <s v="1x2B DH"/>
    <s v="Detached House"/>
    <x v="0"/>
    <m/>
    <n v="2015"/>
    <s v="On Site Construction"/>
    <s v="On Site"/>
    <s v="Kowanyama Aboriginal Shire Council"/>
    <s v="Council"/>
    <n v="1"/>
    <n v="431218.02666666667"/>
    <n v="431218.02666666667"/>
    <n v="223043.80689655175"/>
    <d v="2015-07-01T00:00:00"/>
    <x v="1"/>
    <n v="2"/>
    <n v="1"/>
    <n v="1"/>
  </r>
  <r>
    <s v="Kowanyama Aboriginal Shire Council"/>
    <n v="2203"/>
    <s v="LEICHHARDT"/>
    <s v="1x3B DH"/>
    <s v="Detached House"/>
    <x v="0"/>
    <m/>
    <n v="2015"/>
    <s v="On Site Construction"/>
    <s v="On Site"/>
    <s v="Kowanyama Aboriginal Shire Council"/>
    <s v="Council"/>
    <n v="1"/>
    <n v="422508"/>
    <n v="422508"/>
    <n v="218538.62068965519"/>
    <d v="2014-07-01T00:00:00"/>
    <x v="2"/>
    <n v="2"/>
    <n v="1"/>
    <n v="1"/>
  </r>
  <r>
    <s v="Kowanyama Aboriginal Shire Council"/>
    <n v="2203"/>
    <s v="LEICHHARDT"/>
    <s v="1x2B DH"/>
    <s v="Detached House"/>
    <x v="0"/>
    <m/>
    <n v="2015"/>
    <s v="On Site Construction"/>
    <s v="On Site"/>
    <s v="Kowanyama Aboriginal Shire Council"/>
    <s v="Council"/>
    <n v="1"/>
    <n v="370509"/>
    <n v="370509"/>
    <n v="191642.58620689655"/>
    <d v="2014-07-01T00:00:00"/>
    <x v="1"/>
    <n v="1"/>
    <n v="1"/>
    <n v="1"/>
  </r>
  <r>
    <s v="Palm Island Aboriginal Shire Council"/>
    <n v="1531"/>
    <s v="ISLAND"/>
    <s v="1x3B DH"/>
    <s v="Detached House"/>
    <x v="0"/>
    <m/>
    <n v="2015"/>
    <s v="On Site Construction"/>
    <s v="On Site"/>
    <s v="Palm Island Aboriginal Shire Council"/>
    <s v="Council"/>
    <n v="1"/>
    <n v="449995.95999999996"/>
    <n v="449995.95999999996"/>
    <n v="232756.53103448276"/>
    <d v="2014-07-01T00:00:00"/>
    <x v="2"/>
    <n v="1"/>
    <n v="1"/>
    <n v="1"/>
  </r>
  <r>
    <s v="Palm Island Aboriginal Shire Council"/>
    <n v="1531"/>
    <s v="ISLAND"/>
    <s v="1x4B DH"/>
    <s v="Detached House"/>
    <x v="0"/>
    <m/>
    <n v="2015"/>
    <s v="On Site Construction"/>
    <s v="On Site"/>
    <s v="Palm Island Aboriginal Shire Council"/>
    <s v="Council"/>
    <n v="1"/>
    <n v="517084.03999999992"/>
    <n v="517084.03999999992"/>
    <n v="267457.26206896547"/>
    <d v="2011-07-01T00:00:00"/>
    <x v="3"/>
    <n v="2"/>
    <n v="1"/>
    <n v="1"/>
  </r>
  <r>
    <s v="Palm Island Aboriginal Shire Council"/>
    <n v="1531"/>
    <s v="ISLAND"/>
    <s v="1x3B DH"/>
    <s v="Detached House"/>
    <x v="0"/>
    <m/>
    <n v="2015"/>
    <s v="On Site Construction"/>
    <s v="On Site"/>
    <s v="Palm Island Aboriginal Shire Council"/>
    <s v="Council"/>
    <n v="1"/>
    <n v="450704.51999999996"/>
    <n v="450704.51999999996"/>
    <n v="233123.02758620688"/>
    <d v="2011-07-01T00:00:00"/>
    <x v="2"/>
    <n v="1"/>
    <n v="1"/>
    <n v="1"/>
  </r>
  <r>
    <s v="Lockhart River Aboriginal Shire Council"/>
    <n v="2437"/>
    <s v="LEICHHARDT"/>
    <s v="1x2B DH"/>
    <s v="Detached House"/>
    <x v="0"/>
    <m/>
    <n v="2015"/>
    <s v="On Site Construction"/>
    <s v="On Site"/>
    <s v="Lockhart River Aboriginal Shire Council"/>
    <s v="Council"/>
    <n v="1"/>
    <n v="411650.2"/>
    <n v="411650.2"/>
    <n v="212922.51724137933"/>
    <d v="2011-07-01T00:00:00"/>
    <x v="1"/>
    <n v="2"/>
    <n v="1"/>
    <n v="1"/>
  </r>
  <r>
    <s v="Lockhart River Aboriginal Shire Council"/>
    <n v="2437"/>
    <s v="LEICHHARDT"/>
    <s v="1x2B DH"/>
    <s v="Detached House"/>
    <x v="0"/>
    <m/>
    <n v="2015"/>
    <s v="On Site Construction"/>
    <s v="On Site"/>
    <s v="Lockhart River Aboriginal Shire Council"/>
    <s v="Council"/>
    <n v="1"/>
    <n v="411000.4"/>
    <n v="411000.4"/>
    <n v="212586.41379310348"/>
    <d v="2014-07-01T00:00:00"/>
    <x v="1"/>
    <n v="2"/>
    <n v="1"/>
    <n v="1"/>
  </r>
  <r>
    <s v="Woorabinda Aboriginal Shire Council"/>
    <n v="700"/>
    <s v="FLYNN"/>
    <s v="1x3B DH"/>
    <s v="Detached House"/>
    <x v="0"/>
    <m/>
    <n v="2015"/>
    <s v="On Site Construction"/>
    <s v="On Site"/>
    <s v="Woorabinda Aboriginal Shire Council"/>
    <s v="Council"/>
    <n v="1"/>
    <n v="408339.24"/>
    <n v="408339.24"/>
    <n v="211209.95172413794"/>
    <d v="2014-07-01T00:00:00"/>
    <x v="2"/>
    <n v="1"/>
    <n v="1"/>
    <n v="1"/>
  </r>
  <r>
    <s v="Woorabinda Aboriginal Shire Council"/>
    <n v="700"/>
    <s v="FLYNN"/>
    <s v="1x4B DH"/>
    <s v="Detached House"/>
    <x v="0"/>
    <m/>
    <n v="2015"/>
    <s v="On Site Construction"/>
    <s v="On Site"/>
    <s v="Woorabinda Aboriginal Shire Council"/>
    <s v="Council"/>
    <n v="1"/>
    <n v="494231.98"/>
    <n v="494231.98"/>
    <n v="255637.23103448277"/>
    <d v="2014-07-01T00:00:00"/>
    <x v="3"/>
    <n v="2"/>
    <n v="1"/>
    <n v="1"/>
  </r>
  <r>
    <s v="Torres Strait Island Regional Council"/>
    <n v="2600"/>
    <s v="ISLAND"/>
    <s v="Demox1"/>
    <s v="Demollition"/>
    <x v="3"/>
    <m/>
    <n v="2016"/>
    <s v="Demolition"/>
    <s v="Demolish"/>
    <s v="Torres Strait Island Regional Council"/>
    <s v="Council"/>
    <n v="1"/>
    <n v="102045.14"/>
    <n v="102045.14"/>
    <n v="227639.15846153846"/>
    <d v="2011-07-01T00:00:00"/>
    <x v="4"/>
    <n v="1"/>
    <n v="1"/>
    <n v="1"/>
  </r>
  <r>
    <s v="Torres Strait Island Regional Council"/>
    <n v="2600"/>
    <s v="ISLAND"/>
    <s v="Demox1"/>
    <s v="Demollition"/>
    <x v="3"/>
    <m/>
    <n v="2016"/>
    <s v="Demolition"/>
    <s v="Demolish"/>
    <s v="Torres Strait Island Regional Council"/>
    <s v="Council"/>
    <n v="1"/>
    <n v="21381.260000000002"/>
    <n v="21381.260000000002"/>
    <n v="47696.656923076931"/>
    <d v="2011-07-01T00:00:00"/>
    <x v="4"/>
    <n v="1"/>
    <n v="1"/>
    <n v="1"/>
  </r>
  <r>
    <s v="Cherbourg Aboriginal Shire Council"/>
    <n v="362"/>
    <s v="WIDE BAY"/>
    <s v="1x2B DH"/>
    <s v="Detached House"/>
    <x v="0"/>
    <m/>
    <n v="2015"/>
    <s v="On Site Construction"/>
    <s v="On Site"/>
    <s v="Cherbourg Aboriginal Shire Council"/>
    <s v="Council"/>
    <n v="1"/>
    <n v="305890.94"/>
    <n v="305890.94"/>
    <n v="158219.45172413794"/>
    <d v="2014-07-01T00:00:00"/>
    <x v="1"/>
    <n v="1"/>
    <n v="1"/>
    <n v="1"/>
  </r>
  <r>
    <s v="Cherbourg Aboriginal Shire Council"/>
    <n v="362"/>
    <s v="WIDE BAY"/>
    <s v="1x2B DH"/>
    <s v="Detached House"/>
    <x v="0"/>
    <m/>
    <n v="2015"/>
    <s v="On Site Construction"/>
    <s v="On Site"/>
    <s v="Cherbourg Aboriginal Shire Council"/>
    <s v="Council"/>
    <n v="1"/>
    <n v="302728.40000000002"/>
    <n v="302728.40000000002"/>
    <n v="156583.65517241383"/>
    <d v="2015-07-01T00:00:00"/>
    <x v="1"/>
    <n v="1"/>
    <n v="1"/>
    <n v="1"/>
  </r>
  <r>
    <s v="Cherbourg Aboriginal Shire Council"/>
    <n v="362"/>
    <s v="WIDE BAY"/>
    <s v="1x2B DH"/>
    <s v="Detached House"/>
    <x v="0"/>
    <m/>
    <n v="2015"/>
    <s v="On Site Construction"/>
    <s v="On Site"/>
    <s v="Cherbourg Aboriginal Shire Council"/>
    <s v="Council"/>
    <n v="1"/>
    <n v="320759.40000000002"/>
    <n v="320759.40000000002"/>
    <n v="165910.03448275864"/>
    <d v="2015-07-01T00:00:00"/>
    <x v="1"/>
    <n v="1"/>
    <n v="1"/>
    <n v="1"/>
  </r>
  <r>
    <s v="Cherbourg Aboriginal Shire Council"/>
    <n v="362"/>
    <s v="WIDE BAY"/>
    <s v="1x4B DH"/>
    <s v="Detached House"/>
    <x v="0"/>
    <m/>
    <n v="2015"/>
    <s v="On Site Construction"/>
    <s v="On Site"/>
    <s v="Cherbourg Aboriginal Shire Council"/>
    <s v="Council"/>
    <n v="1"/>
    <n v="313601.40000000002"/>
    <n v="313601.40000000002"/>
    <n v="162207.62068965519"/>
    <d v="2015-07-01T00:00:00"/>
    <x v="3"/>
    <n v="1"/>
    <n v="1"/>
    <n v="1"/>
  </r>
  <r>
    <s v="Cherbourg Aboriginal Shire Council"/>
    <n v="362"/>
    <s v="WIDE BAY"/>
    <s v="1x3B DH"/>
    <s v="Detached House"/>
    <x v="0"/>
    <m/>
    <n v="2015"/>
    <s v="On Site Construction"/>
    <s v="On Site"/>
    <s v="Cherbourg Aboriginal Shire Council"/>
    <s v="Council"/>
    <n v="1"/>
    <n v="347865.4"/>
    <n v="347865.4"/>
    <n v="179930.37931034484"/>
    <d v="2015-07-01T00:00:00"/>
    <x v="2"/>
    <n v="1"/>
    <n v="1"/>
    <n v="1"/>
  </r>
  <r>
    <s v="Palm Island Aboriginal Shire Council"/>
    <n v="1531"/>
    <s v="ISLAND"/>
    <s v="1x4B DH"/>
    <s v="Detached House"/>
    <x v="0"/>
    <m/>
    <n v="2015"/>
    <s v="On Site Construction"/>
    <s v="On Site"/>
    <s v="Palm Island Aboriginal Shire Council"/>
    <s v="Council"/>
    <n v="1"/>
    <n v="516259.16999999993"/>
    <n v="516259.16999999993"/>
    <n v="267030.60517241375"/>
    <d v="2015-07-01T00:00:00"/>
    <x v="3"/>
    <n v="2"/>
    <n v="1"/>
    <n v="1"/>
  </r>
  <r>
    <s v="Palm Island Aboriginal Shire Council"/>
    <n v="1531"/>
    <s v="ISLAND"/>
    <s v="1x3B DH"/>
    <s v="Detached House"/>
    <x v="0"/>
    <m/>
    <n v="2015"/>
    <s v="On Site Construction"/>
    <s v="On Site"/>
    <s v="Palm Island Aboriginal Shire Council"/>
    <s v="Council"/>
    <n v="1"/>
    <n v="450780.91"/>
    <n v="450780.91"/>
    <n v="233162.53965517241"/>
    <d v="2017-07-01T00:00:00"/>
    <x v="2"/>
    <n v="1"/>
    <n v="1"/>
    <n v="1"/>
  </r>
  <r>
    <s v="Palm Island Aboriginal Shire Council"/>
    <n v="1531"/>
    <s v="ISLAND"/>
    <s v="1x3B DH"/>
    <s v="Detached House"/>
    <x v="0"/>
    <m/>
    <n v="2015"/>
    <s v="On Site Construction"/>
    <s v="On Site"/>
    <s v="Palm Island Aboriginal Shire Council"/>
    <s v="Council"/>
    <n v="1"/>
    <n v="450741.91"/>
    <n v="450741.91"/>
    <n v="233142.36724137931"/>
    <d v="2015-07-01T00:00:00"/>
    <x v="2"/>
    <n v="1"/>
    <n v="1"/>
    <n v="1"/>
  </r>
  <r>
    <s v="Palm Island Aboriginal Shire Council"/>
    <n v="1531"/>
    <s v="ISLAND"/>
    <s v="1x2B DH"/>
    <s v="Detached House"/>
    <x v="0"/>
    <m/>
    <n v="2015"/>
    <s v="On Site Construction"/>
    <s v="On Site"/>
    <s v="Palm Island Aboriginal Shire Council"/>
    <s v="Council"/>
    <n v="1"/>
    <n v="396115.32999999996"/>
    <n v="396115.32999999996"/>
    <n v="204887.23965517239"/>
    <d v="2015-07-01T00:00:00"/>
    <x v="1"/>
    <n v="1"/>
    <n v="1"/>
    <n v="1"/>
  </r>
  <r>
    <s v="Palm Island Aboriginal Shire Council"/>
    <n v="1531"/>
    <s v="ISLAND"/>
    <s v="1x3B DH"/>
    <s v="Detached House"/>
    <x v="0"/>
    <m/>
    <n v="2015"/>
    <s v="On Site Construction"/>
    <s v="On Site"/>
    <s v="Palm Island Aboriginal Shire Council"/>
    <s v="Council"/>
    <n v="1"/>
    <n v="449876.63999999996"/>
    <n v="449876.63999999996"/>
    <n v="232694.81379310344"/>
    <d v="2015-07-01T00:00:00"/>
    <x v="2"/>
    <n v="1"/>
    <n v="1"/>
    <n v="1"/>
  </r>
  <r>
    <s v="Hope Vale Aboriginal Shire Council"/>
    <n v="2042"/>
    <s v="LEICHHARDT"/>
    <s v="1x4B DH"/>
    <s v="Detached House"/>
    <x v="0"/>
    <m/>
    <n v="2016"/>
    <s v="On Site Construction"/>
    <s v="On Site"/>
    <s v="Hope Vale Aboriginal Shire Council"/>
    <s v="Council"/>
    <n v="1"/>
    <n v="425338.47"/>
    <n v="425338.47"/>
    <n v="190668.96931034481"/>
    <d v="2015-07-01T00:00:00"/>
    <x v="3"/>
    <n v="2"/>
    <n v="1"/>
    <n v="1"/>
  </r>
  <r>
    <s v="Aurukun Shire Council"/>
    <s v="1973 "/>
    <s v="LEICHHARDT"/>
    <s v="Demox1"/>
    <s v="Demollition"/>
    <x v="3"/>
    <m/>
    <n v="2016"/>
    <s v="Demolition"/>
    <s v="Demolish"/>
    <s v="Strategic Builders"/>
    <s v="Private Contractor"/>
    <n v="1"/>
    <n v="72077.41"/>
    <n v="72077.41"/>
    <n v="160788.06846153847"/>
    <d v="2015-07-01T00:00:00"/>
    <x v="4"/>
    <n v="1"/>
    <n v="1"/>
    <n v="1"/>
  </r>
  <r>
    <s v="Aurukun Shire Council"/>
    <s v="1973 "/>
    <s v="LEICHHARDT"/>
    <s v="1x4B DH"/>
    <s v="Detached House"/>
    <x v="0"/>
    <m/>
    <n v="2015"/>
    <s v="On Site Construction"/>
    <s v="On Site"/>
    <s v="Strategic Builders"/>
    <s v="Private Contractor"/>
    <n v="1"/>
    <n v="508166"/>
    <n v="508166"/>
    <n v="262844.4827586207"/>
    <d v="2015-07-01T00:00:00"/>
    <x v="3"/>
    <n v="2"/>
    <n v="1"/>
    <n v="1"/>
  </r>
  <r>
    <s v="Aurukun Shire Council"/>
    <s v="1973 "/>
    <s v="LEICHHARDT"/>
    <s v="1x2B DH"/>
    <s v="Detached House"/>
    <x v="0"/>
    <m/>
    <n v="2015"/>
    <s v="On Site Construction"/>
    <s v="On Site"/>
    <s v="Strategic Builders"/>
    <s v="Private Contractor"/>
    <n v="1"/>
    <n v="381287.8"/>
    <n v="381287.8"/>
    <n v="197217.8275862069"/>
    <d v="2015-07-01T00:00:00"/>
    <x v="1"/>
    <m/>
    <n v="1"/>
    <n v="1"/>
  </r>
  <r>
    <s v="Aurukun Shire Council"/>
    <s v="1973 "/>
    <s v="LEICHHARDT"/>
    <s v="1x3B DH"/>
    <s v="Detached House"/>
    <x v="0"/>
    <m/>
    <n v="2015"/>
    <s v="On Site Construction"/>
    <s v="On Site"/>
    <s v="Strategic Builders"/>
    <s v="Private Contractor"/>
    <n v="1"/>
    <n v="411163.26999999996"/>
    <n v="411163.26999999996"/>
    <n v="212670.65689655172"/>
    <d v="2014-07-01T00:00:00"/>
    <x v="2"/>
    <n v="1"/>
    <n v="1"/>
    <n v="1"/>
  </r>
  <r>
    <s v="Aurukun Shire Council"/>
    <s v="1973 "/>
    <s v="LEICHHARDT"/>
    <s v="1x2B DH"/>
    <s v="Detached House"/>
    <x v="0"/>
    <m/>
    <n v="2015"/>
    <s v="On Site Construction"/>
    <s v="On Site"/>
    <s v="Strategic Builders"/>
    <s v="Private Contractor"/>
    <n v="1"/>
    <n v="380931.12"/>
    <n v="380931.12"/>
    <n v="197033.3379310345"/>
    <d v="2017-07-01T00:00:00"/>
    <x v="1"/>
    <n v="1"/>
    <n v="1"/>
    <n v="1"/>
  </r>
  <r>
    <s v="Aurukun Shire Council"/>
    <s v="1973 "/>
    <s v="LEICHHARDT"/>
    <s v="1x3B DH"/>
    <s v="Detached House"/>
    <x v="0"/>
    <m/>
    <n v="2015"/>
    <s v="On Site Construction"/>
    <s v="On Site"/>
    <s v="Strategic Builders"/>
    <s v="Private Contractor"/>
    <n v="1"/>
    <n v="411089.88999999996"/>
    <n v="411089.88999999996"/>
    <n v="212632.70172413794"/>
    <d v="2015-07-01T00:00:00"/>
    <x v="2"/>
    <n v="1"/>
    <n v="1"/>
    <n v="1"/>
  </r>
  <r>
    <s v="Aurukun Shire Council"/>
    <s v="1973 "/>
    <s v="LEICHHARDT"/>
    <s v="1x2B DH"/>
    <s v="Detached House"/>
    <x v="0"/>
    <m/>
    <n v="2015"/>
    <s v="On Site Construction"/>
    <s v="On Site"/>
    <s v="Strategic Builders"/>
    <s v="Private Contractor"/>
    <n v="1"/>
    <n v="367325.63"/>
    <n v="367325.63"/>
    <n v="189996.01551724141"/>
    <d v="2017-07-01T00:00:00"/>
    <x v="1"/>
    <n v="1"/>
    <n v="1"/>
    <n v="1"/>
  </r>
  <r>
    <s v="Northern Peninsula Area Regional Council"/>
    <n v="2669"/>
    <s v="LEICHHARDT"/>
    <s v="1x3B DH"/>
    <s v="Detached House"/>
    <x v="0"/>
    <m/>
    <n v="2015"/>
    <s v="On Site Construction"/>
    <s v="On Site"/>
    <s v="Somerset Building Company Pty Ltd"/>
    <s v="Private Contractor"/>
    <n v="1"/>
    <n v="388741.23"/>
    <n v="388741.23"/>
    <n v="201073.05000000002"/>
    <d v="2017-07-01T00:00:00"/>
    <x v="2"/>
    <n v="1"/>
    <n v="1"/>
    <n v="1"/>
  </r>
  <r>
    <s v="Northern Peninsula Area Regional Council"/>
    <n v="2669"/>
    <s v="LEICHHARDT"/>
    <s v="1x2B DH"/>
    <s v="Detached House"/>
    <x v="0"/>
    <m/>
    <n v="2015"/>
    <s v="On Site Construction"/>
    <s v="On Site"/>
    <s v="Somerset Building Company Pty Ltd"/>
    <s v="Private Contractor"/>
    <n v="1"/>
    <n v="363049.82"/>
    <n v="363049.82"/>
    <n v="187784.38965517242"/>
    <d v="2017-07-01T00:00:00"/>
    <x v="1"/>
    <n v="1"/>
    <n v="1"/>
    <n v="1"/>
  </r>
  <r>
    <s v="Aurukun Shire Council"/>
    <s v="1973 "/>
    <s v="LEICHHARDT"/>
    <s v="1x3B DH"/>
    <s v="Detached House"/>
    <x v="0"/>
    <m/>
    <n v="2015"/>
    <s v="On Site Construction"/>
    <s v="On Site"/>
    <s v="Strategic Builders"/>
    <s v="Private Contractor"/>
    <n v="1"/>
    <n v="413632.92"/>
    <n v="413632.92"/>
    <n v="213948.06206896552"/>
    <d v="2015-07-01T00:00:00"/>
    <x v="2"/>
    <n v="1"/>
    <n v="1"/>
    <n v="1"/>
  </r>
  <r>
    <s v="Aurukun Shire Council"/>
    <s v="1973 "/>
    <s v="LEICHHARDT"/>
    <s v="1x2B DH"/>
    <s v="Detached House"/>
    <x v="0"/>
    <m/>
    <n v="2015"/>
    <s v="On Site Construction"/>
    <s v="On Site"/>
    <s v="Strategic Builders"/>
    <s v="Private Contractor"/>
    <n v="1"/>
    <n v="387045.95999999996"/>
    <n v="387045.95999999996"/>
    <n v="200196.18620689656"/>
    <d v="2013-07-01T00:00:00"/>
    <x v="1"/>
    <n v="2"/>
    <n v="1"/>
    <n v="1"/>
  </r>
  <r>
    <s v="Aurukun Shire Council"/>
    <s v="1973 "/>
    <s v="LEICHHARDT"/>
    <s v="1x4B DH"/>
    <s v="Detached House"/>
    <x v="0"/>
    <m/>
    <n v="2015"/>
    <s v="On Site Construction"/>
    <s v="On Site"/>
    <s v="Strategic Builders"/>
    <s v="Private Contractor"/>
    <n v="1"/>
    <n v="501384.38000000006"/>
    <n v="501384.38000000006"/>
    <n v="259336.7482758621"/>
    <d v="2013-07-01T00:00:00"/>
    <x v="3"/>
    <n v="2"/>
    <n v="1"/>
    <n v="1"/>
  </r>
  <r>
    <s v="Aurukun Shire Council"/>
    <s v="1973 "/>
    <s v="LEICHHARDT"/>
    <s v="1x2B DH"/>
    <s v="Detached House"/>
    <x v="0"/>
    <m/>
    <n v="2015"/>
    <s v="On Site Construction"/>
    <s v="On Site"/>
    <s v="Strategic Builders"/>
    <s v="Private Contractor"/>
    <n v="1"/>
    <n v="381053.35"/>
    <n v="381053.35"/>
    <n v="197096.56034482759"/>
    <d v="2013-07-01T00:00:00"/>
    <x v="1"/>
    <n v="1"/>
    <n v="1"/>
    <n v="1"/>
  </r>
  <r>
    <s v="Northern Peninsula Area Regional Council"/>
    <n v="2669"/>
    <s v="LEICHHARDT"/>
    <s v="1x3B DH"/>
    <s v="Detached House"/>
    <x v="0"/>
    <m/>
    <n v="2015"/>
    <s v="On Site Construction"/>
    <s v="On Site"/>
    <s v="Somerset Building Company Pty Ltd"/>
    <s v="Private Contractor"/>
    <n v="1"/>
    <n v="392842.3"/>
    <n v="392842.3"/>
    <n v="203194.29310344829"/>
    <d v="2018-07-01T00:00:00"/>
    <x v="2"/>
    <n v="1"/>
    <n v="1"/>
    <n v="1"/>
  </r>
  <r>
    <s v="Lockhart River Aboriginal Shire Council"/>
    <n v="2437"/>
    <s v="LEICHHARDT"/>
    <s v="1x3B DH"/>
    <s v="Detached House"/>
    <x v="0"/>
    <m/>
    <n v="2015"/>
    <s v="On Site Construction"/>
    <s v="On Site"/>
    <s v="Lockhart River Aboriginal Shire Council"/>
    <s v="Council"/>
    <n v="1"/>
    <n v="468781.07"/>
    <n v="468781.07"/>
    <n v="242472.96724137932"/>
    <d v="2011-07-01T00:00:00"/>
    <x v="2"/>
    <n v="2"/>
    <n v="1"/>
    <n v="1"/>
  </r>
  <r>
    <s v="Lockhart River Aboriginal Shire Council"/>
    <n v="2437"/>
    <s v="LEICHHARDT"/>
    <s v="1x2B DH"/>
    <s v="Detached House"/>
    <x v="0"/>
    <m/>
    <n v="2015"/>
    <s v="On Site Construction"/>
    <s v="On Site"/>
    <s v="Lockhart River Aboriginal Shire Council"/>
    <s v="Council"/>
    <n v="1"/>
    <n v="412120.80000000005"/>
    <n v="412120.80000000005"/>
    <n v="213165.93103448278"/>
    <d v="2011-07-01T00:00:00"/>
    <x v="1"/>
    <n v="1"/>
    <n v="1"/>
    <n v="1"/>
  </r>
  <r>
    <s v="Lockhart River Aboriginal Shire Council"/>
    <n v="2437"/>
    <s v="LEICHHARDT"/>
    <s v="1x2B DH"/>
    <s v="Detached House"/>
    <x v="0"/>
    <m/>
    <n v="2015"/>
    <s v="On Site Construction"/>
    <s v="On Site"/>
    <s v="Lockhart River Aboriginal Shire Council"/>
    <s v="Council"/>
    <n v="1"/>
    <n v="412125.64"/>
    <n v="412125.64"/>
    <n v="213168.43448275863"/>
    <d v="2011-07-01T00:00:00"/>
    <x v="1"/>
    <n v="1"/>
    <n v="1"/>
    <n v="1"/>
  </r>
  <r>
    <s v="Doomadgee Aboriginal Shire Council"/>
    <n v="1816"/>
    <s v="KENNEDY"/>
    <s v="1x3B DH"/>
    <s v="Detached House"/>
    <x v="0"/>
    <m/>
    <n v="2015"/>
    <s v="On Site Construction"/>
    <s v="On Site"/>
    <s v="Doomadgee Aboriginal Shire Council"/>
    <s v="Council"/>
    <n v="1"/>
    <n v="418459.2"/>
    <n v="418459.2"/>
    <n v="216444.41379310348"/>
    <d v="2011-07-01T00:00:00"/>
    <x v="2"/>
    <n v="1"/>
    <n v="1"/>
    <n v="1"/>
  </r>
  <r>
    <s v="Doomadgee Aboriginal Shire Council"/>
    <n v="1816"/>
    <s v="KENNEDY"/>
    <s v="1x2B DH"/>
    <s v="Detached House"/>
    <x v="0"/>
    <m/>
    <n v="2015"/>
    <s v="On Site Construction"/>
    <s v="On Site"/>
    <s v="Doomadgee Aboriginal Shire Council"/>
    <s v="Council"/>
    <n v="1"/>
    <n v="362886.03"/>
    <n v="362886.03"/>
    <n v="187699.67068965521"/>
    <d v="2011-07-01T00:00:00"/>
    <x v="1"/>
    <n v="1"/>
    <n v="1"/>
    <n v="1"/>
  </r>
  <r>
    <s v="Doomadgee Aboriginal Shire Council"/>
    <n v="1816"/>
    <s v="KENNEDY"/>
    <s v="1x4B DH"/>
    <s v="Detached House"/>
    <x v="0"/>
    <m/>
    <n v="2015"/>
    <s v="On Site Construction"/>
    <s v="On Site"/>
    <s v="Doomadgee Aboriginal Shire Council"/>
    <s v="Council"/>
    <n v="1"/>
    <n v="479209.92000000004"/>
    <n v="479209.92000000004"/>
    <n v="247867.20000000004"/>
    <d v="2011-07-01T00:00:00"/>
    <x v="3"/>
    <n v="2"/>
    <n v="1"/>
    <n v="1"/>
  </r>
  <r>
    <s v="Doomadgee Aboriginal Shire Council"/>
    <n v="1816"/>
    <s v="KENNEDY"/>
    <s v="1x2B DH"/>
    <s v="Detached House"/>
    <x v="0"/>
    <m/>
    <n v="2015"/>
    <s v="On Site Construction"/>
    <s v="On Site"/>
    <s v="Doomadgee Aboriginal Shire Council"/>
    <s v="Council"/>
    <n v="1"/>
    <n v="364707.25"/>
    <n v="364707.25"/>
    <n v="188641.68103448278"/>
    <d v="2011-07-01T00:00:00"/>
    <x v="1"/>
    <n v="2"/>
    <n v="1"/>
    <n v="1"/>
  </r>
  <r>
    <s v="Doomadgee Aboriginal Shire Council"/>
    <n v="1816"/>
    <s v="KENNEDY"/>
    <s v="1x2B DH"/>
    <s v="Detached House"/>
    <x v="0"/>
    <m/>
    <n v="2015"/>
    <s v="On Site Construction"/>
    <s v="On Site"/>
    <s v="Doomadgee Aboriginal Shire Council"/>
    <s v="Council"/>
    <n v="1"/>
    <n v="364635.53"/>
    <n v="364635.53"/>
    <n v="188604.58448275866"/>
    <d v="2011-07-01T00:00:00"/>
    <x v="1"/>
    <n v="1"/>
    <n v="1"/>
    <n v="1"/>
  </r>
  <r>
    <s v="Mapoon Aboriginal Shire Council"/>
    <n v="2572"/>
    <s v="LEICHHARDT"/>
    <s v="1x3B DH"/>
    <s v="Detached House"/>
    <x v="0"/>
    <m/>
    <n v="2015"/>
    <s v="On Site Construction"/>
    <s v="On Site"/>
    <s v="Mapoon Aboriginal Shire Council"/>
    <s v="Council"/>
    <n v="1"/>
    <n v="412188.19"/>
    <n v="412188.19"/>
    <n v="213200.78793103449"/>
    <d v="2011-07-01T00:00:00"/>
    <x v="2"/>
    <n v="1"/>
    <n v="1"/>
    <n v="1"/>
  </r>
  <r>
    <s v="Mapoon Aboriginal Shire Council"/>
    <n v="2572"/>
    <s v="LEICHHARDT"/>
    <s v="1x3B DH"/>
    <s v="Detached House"/>
    <x v="0"/>
    <m/>
    <n v="2015"/>
    <s v="On Site Construction"/>
    <s v="On Site"/>
    <s v="Mapoon Aboriginal Shire Council"/>
    <s v="Council"/>
    <n v="1"/>
    <n v="410882.33"/>
    <n v="410882.33"/>
    <n v="212525.34310344831"/>
    <d v="2011-07-01T00:00:00"/>
    <x v="2"/>
    <n v="1"/>
    <n v="1"/>
    <n v="1"/>
  </r>
  <r>
    <s v="Mapoon Aboriginal Shire Council"/>
    <n v="2572"/>
    <s v="LEICHHARDT"/>
    <s v="1x4B DH"/>
    <s v="Detached House"/>
    <x v="0"/>
    <m/>
    <n v="2015"/>
    <s v="On Site Construction"/>
    <s v="On Site"/>
    <s v="Mapoon Aboriginal Shire Council"/>
    <s v="Council"/>
    <n v="1"/>
    <n v="469302.7"/>
    <n v="469302.7"/>
    <n v="242742.77586206899"/>
    <d v="2011-07-01T00:00:00"/>
    <x v="3"/>
    <n v="1"/>
    <n v="1"/>
    <n v="1"/>
  </r>
  <r>
    <s v="Mapoon Aboriginal Shire Council"/>
    <n v="2572"/>
    <s v="LEICHHARDT"/>
    <s v="1x4B DH"/>
    <s v="Detached House"/>
    <x v="0"/>
    <m/>
    <n v="2015"/>
    <s v="On Site Construction"/>
    <s v="On Site"/>
    <s v="Mapoon Aboriginal Shire Council"/>
    <s v="Council"/>
    <n v="1"/>
    <n v="468302.80000000005"/>
    <n v="468302.80000000005"/>
    <n v="242225.58620689658"/>
    <d v="2011-07-01T00:00:00"/>
    <x v="3"/>
    <n v="1"/>
    <n v="1"/>
    <n v="1"/>
  </r>
  <r>
    <s v="Mapoon Aboriginal Shire Council"/>
    <n v="2572"/>
    <s v="LEICHHARDT"/>
    <s v="1x4B DH"/>
    <s v="Detached House"/>
    <x v="0"/>
    <m/>
    <n v="2015"/>
    <s v="On Site Construction"/>
    <s v="On Site"/>
    <s v="Mapoon Aboriginal Shire Council"/>
    <s v="Council"/>
    <n v="1"/>
    <n v="467047.93000000005"/>
    <n v="467047.93000000005"/>
    <n v="241576.51551724141"/>
    <d v="2012-07-01T00:00:00"/>
    <x v="3"/>
    <n v="2"/>
    <n v="1"/>
    <n v="1"/>
  </r>
  <r>
    <s v="Aurukun Shire Council"/>
    <s v="1973 "/>
    <s v="LEICHHARDT"/>
    <s v="1x2B DH"/>
    <s v="Detached House"/>
    <x v="0"/>
    <m/>
    <n v="2015"/>
    <s v="On Site Construction"/>
    <s v="On Site"/>
    <s v="Strategic Builders"/>
    <s v="Private Contractor"/>
    <n v="1"/>
    <n v="367117.29"/>
    <n v="367117.29"/>
    <n v="189888.25344827588"/>
    <d v="2012-07-01T00:00:00"/>
    <x v="1"/>
    <n v="1"/>
    <n v="1"/>
    <n v="1"/>
  </r>
  <r>
    <s v="Aurukun Shire Council"/>
    <s v="1973 "/>
    <s v="LEICHHARDT"/>
    <s v="1x2B DH"/>
    <s v="Detached House"/>
    <x v="0"/>
    <m/>
    <n v="2015"/>
    <s v="On Site Construction"/>
    <s v="On Site"/>
    <s v="Strategic Builders"/>
    <s v="Private Contractor"/>
    <n v="1"/>
    <n v="380575.3"/>
    <n v="380575.3"/>
    <n v="196849.29310344829"/>
    <d v="2012-07-01T00:00:00"/>
    <x v="1"/>
    <n v="1"/>
    <n v="1"/>
    <n v="1"/>
  </r>
  <r>
    <s v="Aurukun Shire Council"/>
    <s v="1973 "/>
    <s v="LEICHHARDT"/>
    <s v="1x2B DH"/>
    <s v="Detached House"/>
    <x v="0"/>
    <m/>
    <n v="2015"/>
    <s v="On Site Construction"/>
    <s v="On Site"/>
    <s v="Strategic Builders"/>
    <s v="Private Contractor"/>
    <n v="1"/>
    <n v="381438.31"/>
    <n v="381438.31"/>
    <n v="197295.6775862069"/>
    <d v="2012-07-01T00:00:00"/>
    <x v="1"/>
    <n v="1"/>
    <n v="1"/>
    <n v="1"/>
  </r>
  <r>
    <s v="Aurukun Shire Council"/>
    <s v="1973 "/>
    <s v="LEICHHARDT"/>
    <s v="1x2B DH"/>
    <s v="Detached House"/>
    <x v="0"/>
    <m/>
    <n v="2015"/>
    <s v="On Site Construction"/>
    <s v="On Site"/>
    <s v="Strategic Builders"/>
    <s v="Private Contractor"/>
    <n v="1"/>
    <n v="367550.63999999996"/>
    <n v="367550.63999999996"/>
    <n v="190112.4"/>
    <d v="2012-07-01T00:00:00"/>
    <x v="1"/>
    <n v="1"/>
    <n v="1"/>
    <n v="1"/>
  </r>
  <r>
    <s v="Aurukun Shire Council"/>
    <s v="1973 "/>
    <s v="LEICHHARDT"/>
    <s v="1x4B DH"/>
    <s v="Detached House"/>
    <x v="0"/>
    <m/>
    <n v="2015"/>
    <s v="On Site Construction"/>
    <s v="On Site"/>
    <s v="Strategic Builders"/>
    <s v="Private Contractor"/>
    <n v="1"/>
    <n v="507805.64600000001"/>
    <n v="507805.64600000001"/>
    <n v="262658.09275862074"/>
    <d v="2012-07-01T00:00:00"/>
    <x v="3"/>
    <n v="2"/>
    <n v="1"/>
    <n v="1"/>
  </r>
  <r>
    <s v="Aurukun Shire Council"/>
    <s v="1973 "/>
    <s v="LEICHHARDT"/>
    <s v="1x3B DH (OT)"/>
    <s v="Detached House"/>
    <x v="0"/>
    <m/>
    <n v="2015"/>
    <s v="On Site Construction"/>
    <s v="On Site"/>
    <s v="Strategic Builders"/>
    <s v="Private Contractor"/>
    <n v="1"/>
    <n v="464579.18400000001"/>
    <n v="464579.18400000001"/>
    <n v="240299.5779310345"/>
    <d v="2012-07-01T00:00:00"/>
    <x v="2"/>
    <n v="2"/>
    <n v="1"/>
    <n v="1"/>
  </r>
  <r>
    <s v="Aurukun Shire Council"/>
    <s v="1973 "/>
    <s v="LEICHHARDT"/>
    <s v="1x3B DH (OT)"/>
    <s v="Detached House"/>
    <x v="0"/>
    <m/>
    <n v="2015"/>
    <s v="On Site Construction"/>
    <s v="On Site"/>
    <s v="Strategic Builders"/>
    <s v="Private Contractor"/>
    <n v="1"/>
    <n v="480092.864"/>
    <n v="480092.864"/>
    <n v="248323.89517241382"/>
    <d v="2012-07-01T00:00:00"/>
    <x v="2"/>
    <n v="1"/>
    <n v="1"/>
    <n v="1"/>
  </r>
  <r>
    <s v="Aurukun Shire Council"/>
    <s v="1973 "/>
    <s v="LEICHHARDT"/>
    <s v="1x4B DH"/>
    <s v="Detached House"/>
    <x v="0"/>
    <m/>
    <n v="2015"/>
    <s v="On Site Construction"/>
    <s v="On Site"/>
    <s v="Strategic Builders"/>
    <s v="Private Contractor"/>
    <n v="1"/>
    <n v="483268.85100000002"/>
    <n v="483268.85100000002"/>
    <n v="249966.64706896554"/>
    <d v="2012-07-01T00:00:00"/>
    <x v="3"/>
    <n v="2"/>
    <n v="1"/>
    <n v="1"/>
  </r>
  <r>
    <s v="Aurukun Shire Council"/>
    <s v="1973 "/>
    <s v="LEICHHARDT"/>
    <s v="1x3B DH"/>
    <s v="Detached House"/>
    <x v="0"/>
    <m/>
    <n v="2015"/>
    <s v="On Site Construction"/>
    <s v="On Site"/>
    <s v="Strategic Builders"/>
    <s v="Private Contractor"/>
    <n v="1"/>
    <n v="402268.34899999999"/>
    <n v="402268.34899999999"/>
    <n v="208069.83568965518"/>
    <d v="2012-07-01T00:00:00"/>
    <x v="2"/>
    <n v="1"/>
    <n v="1"/>
    <n v="1"/>
  </r>
  <r>
    <s v="Torres Strait Island Regional Council"/>
    <n v="2600"/>
    <s v="ISLAND"/>
    <s v="1x6B DH (HS)"/>
    <s v="Detached House"/>
    <x v="0"/>
    <s v="High Set"/>
    <n v="2015"/>
    <s v="On Site Construction"/>
    <s v="On Site"/>
    <s v="Torres Strait Island Regional Council"/>
    <s v="Council"/>
    <n v="1"/>
    <n v="916270.65999999992"/>
    <n v="916270.65999999992"/>
    <n v="473933.1"/>
    <d v="2012-07-01T00:00:00"/>
    <x v="5"/>
    <n v="2"/>
    <n v="1"/>
    <n v="1"/>
  </r>
  <r>
    <s v="Torres Strait Island Regional Council"/>
    <n v="2600"/>
    <s v="ISLAND"/>
    <s v="1x6B DH (HS)"/>
    <s v="Detached House"/>
    <x v="0"/>
    <s v="High Set"/>
    <n v="2015"/>
    <s v="On Site Construction"/>
    <s v="On Site"/>
    <s v="Torres Strait Island Regional Council"/>
    <s v="Council"/>
    <n v="1"/>
    <n v="908993.94"/>
    <n v="908993.94"/>
    <n v="470169.27931034483"/>
    <d v="2017-07-01T00:00:00"/>
    <x v="5"/>
    <n v="2"/>
    <n v="1"/>
    <n v="1"/>
  </r>
  <r>
    <s v="Torres Strait Island Regional Council"/>
    <n v="2600"/>
    <s v="ISLAND"/>
    <s v="1x5B DH (HS)"/>
    <s v="Detached House"/>
    <x v="0"/>
    <s v="High Set"/>
    <n v="2015"/>
    <s v="On Site Construction"/>
    <s v="On Site"/>
    <s v="Torres Strait Island Regional Council"/>
    <s v="Council"/>
    <n v="1"/>
    <n v="848798.07"/>
    <n v="848798.07"/>
    <n v="439033.48448275862"/>
    <d v="2022-07-01T00:00:00"/>
    <x v="0"/>
    <n v="2"/>
    <n v="1"/>
    <n v="1"/>
  </r>
  <r>
    <s v="Torres Strait Island Regional Council"/>
    <n v="2600"/>
    <s v="ISLAND"/>
    <s v="1x5B DH (HS)"/>
    <s v="Detached House"/>
    <x v="0"/>
    <s v="High Set"/>
    <n v="2015"/>
    <s v="On Site Construction"/>
    <s v="On Site"/>
    <s v="Torres Strait Island Regional Council"/>
    <s v="Council"/>
    <n v="1"/>
    <n v="843177.34"/>
    <n v="843177.34"/>
    <n v="436126.21034482762"/>
    <m/>
    <x v="0"/>
    <n v="2"/>
    <n v="1"/>
    <n v="1"/>
  </r>
  <r>
    <s v="Torres Strait Island Regional Council"/>
    <n v="2600"/>
    <s v="ISLAND"/>
    <s v="1x6B DH (HS)"/>
    <s v="Detached House"/>
    <x v="0"/>
    <s v="High Set"/>
    <n v="2015"/>
    <s v="On Site Construction"/>
    <s v="On Site"/>
    <s v="Torres Strait Island Regional Council"/>
    <s v="Council"/>
    <n v="1"/>
    <n v="910294.54"/>
    <n v="910294.54"/>
    <n v="470842.00344827591"/>
    <d v="2011-07-01T00:00:00"/>
    <x v="5"/>
    <n v="2"/>
    <n v="1"/>
    <n v="1"/>
  </r>
  <r>
    <s v="Woorabinda Aboriginal Shire Council"/>
    <n v="700"/>
    <s v="FLYNN"/>
    <s v="1x3B DH"/>
    <s v="Detached House"/>
    <x v="0"/>
    <m/>
    <n v="2015"/>
    <s v="On Site Construction"/>
    <s v="On Site"/>
    <s v="Woorabinda Aboriginal Shire Council"/>
    <s v="Council"/>
    <n v="1"/>
    <n v="409650"/>
    <n v="409650"/>
    <n v="211887.93103448278"/>
    <d v="2011-07-01T00:00:00"/>
    <x v="2"/>
    <n v="2"/>
    <n v="1"/>
    <n v="1"/>
  </r>
  <r>
    <s v="Woorabinda Aboriginal Shire Council"/>
    <n v="700"/>
    <s v="FLYNN"/>
    <s v="1x2B DH"/>
    <s v="Detached House"/>
    <x v="0"/>
    <m/>
    <n v="2015"/>
    <s v="On Site Construction"/>
    <s v="On Site"/>
    <s v="Woorabinda Aboriginal Shire Council"/>
    <s v="Council"/>
    <n v="1"/>
    <n v="333580.11"/>
    <n v="333580.11"/>
    <n v="172541.43620689656"/>
    <d v="2017-07-01T00:00:00"/>
    <x v="1"/>
    <n v="1"/>
    <n v="1"/>
    <n v="1"/>
  </r>
  <r>
    <s v="Palm Island Aboriginal Shire Council"/>
    <n v="1531"/>
    <s v="ISLAND"/>
    <s v="1x3B DH"/>
    <s v="Detached House"/>
    <x v="0"/>
    <m/>
    <n v="2015"/>
    <s v="On Site Construction"/>
    <s v="On Site"/>
    <s v="John Friend Carpentary Pty Ltd"/>
    <s v="Private Contractor"/>
    <n v="1"/>
    <n v="480994.46000000008"/>
    <n v="480994.46000000008"/>
    <n v="248790.23793103453"/>
    <d v="2011-07-01T00:00:00"/>
    <x v="2"/>
    <n v="1"/>
    <n v="1"/>
    <n v="1"/>
  </r>
  <r>
    <s v="Palm Island Aboriginal Shire Council"/>
    <n v="1531"/>
    <s v="ISLAND"/>
    <s v="1x4B DH"/>
    <s v="Detached House"/>
    <x v="0"/>
    <m/>
    <n v="2015"/>
    <s v="On Site Construction"/>
    <s v="On Site"/>
    <s v="John Friend Carpentary Pty Ltd"/>
    <s v="Private Contractor"/>
    <n v="1"/>
    <n v="520660.56999999995"/>
    <n v="520660.56999999995"/>
    <n v="269307.19137931033"/>
    <d v="2011-07-01T00:00:00"/>
    <x v="3"/>
    <n v="2"/>
    <n v="1"/>
    <n v="1"/>
  </r>
  <r>
    <s v="Palm Island Aboriginal Shire Council"/>
    <n v="1531"/>
    <s v="ISLAND"/>
    <s v="1x3B DH"/>
    <s v="Detached House"/>
    <x v="0"/>
    <m/>
    <n v="2015"/>
    <s v="On Site Construction"/>
    <s v="On Site"/>
    <s v="John Friend Carpentary Pty Ltd"/>
    <s v="Private Contractor"/>
    <n v="1"/>
    <n v="495206"/>
    <n v="495206"/>
    <n v="256141.03448275864"/>
    <d v="2011-07-01T00:00:00"/>
    <x v="2"/>
    <n v="1"/>
    <n v="1"/>
    <n v="1"/>
  </r>
  <r>
    <s v="Palm Island Aboriginal Shire Council"/>
    <n v="1531"/>
    <s v="ISLAND"/>
    <s v="1x3B DH"/>
    <s v="Detached House"/>
    <x v="0"/>
    <m/>
    <n v="2015"/>
    <s v="On Site Construction"/>
    <s v="On Site"/>
    <s v="John Friend Carpentary Pty Ltd"/>
    <s v="Private Contractor"/>
    <n v="1"/>
    <n v="496312.60999999993"/>
    <n v="496312.60999999993"/>
    <n v="256713.41896551722"/>
    <d v="2011-07-01T00:00:00"/>
    <x v="2"/>
    <n v="1"/>
    <n v="1"/>
    <n v="1"/>
  </r>
  <r>
    <s v="Palm Island Aboriginal Shire Council"/>
    <n v="1531"/>
    <s v="ISLAND"/>
    <s v="1x3B DH"/>
    <s v="Detached House"/>
    <x v="0"/>
    <m/>
    <n v="2015"/>
    <s v="On Site Construction"/>
    <s v="On Site"/>
    <s v="John Friend Carpentary Pty Ltd"/>
    <s v="Private Contractor"/>
    <n v="1"/>
    <n v="469027.47000000003"/>
    <n v="469027.47000000003"/>
    <n v="242600.4155172414"/>
    <d v="2011-07-01T00:00:00"/>
    <x v="2"/>
    <n v="1"/>
    <n v="1"/>
    <n v="1"/>
  </r>
  <r>
    <s v="Palm Island Aboriginal Shire Council"/>
    <n v="1531"/>
    <s v="ISLAND"/>
    <s v="1x4B DH"/>
    <s v="Detached House"/>
    <x v="0"/>
    <m/>
    <n v="2015"/>
    <s v="On Site Construction"/>
    <s v="On Site"/>
    <s v="John Friend Carpentary Pty Ltd"/>
    <s v="Private Contractor"/>
    <n v="1"/>
    <n v="522837.98000000004"/>
    <n v="522837.98000000004"/>
    <n v="270433.43793103454"/>
    <d v="2011-07-01T00:00:00"/>
    <x v="3"/>
    <n v="2"/>
    <n v="1"/>
    <n v="1"/>
  </r>
  <r>
    <s v="Palm Island Aboriginal Shire Council"/>
    <n v="1531"/>
    <s v="ISLAND"/>
    <s v="1x3B DH"/>
    <s v="Detached House"/>
    <x v="0"/>
    <m/>
    <n v="2015"/>
    <s v="On Site Construction"/>
    <s v="On Site"/>
    <s v="John Friend Carpentary Pty Ltd"/>
    <s v="Private Contractor"/>
    <n v="1"/>
    <n v="471509.83"/>
    <n v="471509.83"/>
    <n v="243884.39482758622"/>
    <d v="2010-07-01T00:00:00"/>
    <x v="2"/>
    <n v="1"/>
    <n v="1"/>
    <n v="1"/>
  </r>
  <r>
    <s v="Palm Island Aboriginal Shire Council"/>
    <n v="1531"/>
    <s v="ISLAND"/>
    <s v="1x3B DH"/>
    <s v="Detached House"/>
    <x v="0"/>
    <m/>
    <n v="2015"/>
    <s v="On Site Construction"/>
    <s v="On Site"/>
    <s v="John Friend Carpentary Pty Ltd"/>
    <s v="Private Contractor"/>
    <n v="1"/>
    <n v="453886.49"/>
    <n v="453886.49"/>
    <n v="234768.87413793104"/>
    <d v="2018-07-01T00:00:00"/>
    <x v="2"/>
    <n v="1"/>
    <n v="1"/>
    <n v="1"/>
  </r>
  <r>
    <s v="Palm Island Aboriginal Shire Council"/>
    <n v="1531"/>
    <s v="ISLAND"/>
    <s v="1x3B DH"/>
    <s v="Detached House"/>
    <x v="0"/>
    <m/>
    <n v="2015"/>
    <s v="On Site Construction"/>
    <s v="On Site"/>
    <s v="John Friend Carpentary Pty Ltd"/>
    <s v="Private Contractor"/>
    <n v="1"/>
    <n v="471491.24999999994"/>
    <n v="471491.24999999994"/>
    <n v="243874.78448275861"/>
    <d v="2010-07-01T00:00:00"/>
    <x v="2"/>
    <n v="1"/>
    <n v="1"/>
    <n v="1"/>
  </r>
  <r>
    <s v="Palm Island Aboriginal Shire Council"/>
    <n v="1531"/>
    <s v="ISLAND"/>
    <s v="1x3B DH"/>
    <s v="Detached House"/>
    <x v="0"/>
    <m/>
    <n v="2015"/>
    <s v="On Site Construction"/>
    <s v="On Site"/>
    <s v="John Friend Carpentary Pty Ltd"/>
    <s v="Private Contractor"/>
    <n v="1"/>
    <n v="450476.13"/>
    <n v="450476.13"/>
    <n v="233004.89482758622"/>
    <d v="2018-07-01T00:00:00"/>
    <x v="2"/>
    <n v="1"/>
    <n v="1"/>
    <n v="1"/>
  </r>
  <r>
    <s v="Palm Island Aboriginal Shire Council"/>
    <n v="1531"/>
    <s v="ISLAND"/>
    <s v="1x3B DH"/>
    <s v="Detached House"/>
    <x v="0"/>
    <m/>
    <n v="2015"/>
    <s v="On Site Construction"/>
    <s v="On Site"/>
    <s v="John Friend Carpentary Pty Ltd"/>
    <s v="Private Contractor"/>
    <n v="1"/>
    <n v="471335.39"/>
    <n v="471335.39"/>
    <n v="243794.16724137933"/>
    <d v="2018-07-01T00:00:00"/>
    <x v="2"/>
    <n v="1"/>
    <n v="1"/>
    <n v="1"/>
  </r>
  <r>
    <s v="Yarrabah Aboriginal Shire Council"/>
    <n v="1710"/>
    <s v="KENNEDY"/>
    <s v="Demox1"/>
    <s v="Demollition"/>
    <x v="3"/>
    <m/>
    <n v="2016"/>
    <s v="Demolition"/>
    <s v="Demolish"/>
    <s v="Anton Demolition Pty Ltd"/>
    <s v="Private Contractor"/>
    <n v="1"/>
    <n v="24749.52"/>
    <n v="24749.52"/>
    <n v="55210.467692307699"/>
    <d v="2018-07-01T00:00:00"/>
    <x v="4"/>
    <n v="2"/>
    <n v="1"/>
    <n v="1"/>
  </r>
  <r>
    <s v="Torres Strait Island Regional Council"/>
    <n v="2600"/>
    <s v="ISLAND"/>
    <s v="1x4B DH (HS)"/>
    <s v="Detached House"/>
    <x v="0"/>
    <s v="High Set"/>
    <n v="2015"/>
    <s v="On Site Construction"/>
    <s v="On Site"/>
    <s v="Bloomer Constructions (QLD) Pty Ltd"/>
    <s v="Private Contractor"/>
    <n v="1"/>
    <n v="514034.95"/>
    <n v="514034.95"/>
    <n v="265880.14655172417"/>
    <d v="2018-07-01T00:00:00"/>
    <x v="3"/>
    <n v="2"/>
    <n v="1"/>
    <n v="1"/>
  </r>
  <r>
    <s v="Torres Strait Island Regional Council"/>
    <n v="2600"/>
    <s v="ISLAND"/>
    <s v="1x4B DH (HS)"/>
    <s v="Detached House"/>
    <x v="0"/>
    <s v="High Set"/>
    <n v="2015"/>
    <s v="On Site Construction"/>
    <s v="On Site"/>
    <s v="Bloomer Constructions (QLD) Pty Ltd"/>
    <s v="Private Contractor"/>
    <n v="1"/>
    <n v="496173.21"/>
    <n v="496173.21"/>
    <n v="256641.3155172414"/>
    <d v="2018-07-01T00:00:00"/>
    <x v="3"/>
    <n v="2"/>
    <n v="1"/>
    <n v="1"/>
  </r>
  <r>
    <s v="Torres Strait Island Regional Council"/>
    <n v="2600"/>
    <s v="ISLAND"/>
    <s v="1x2B DH (HS)"/>
    <s v="Detached House"/>
    <x v="0"/>
    <s v="High Set"/>
    <n v="2015"/>
    <s v="On Site Construction"/>
    <s v="On Site"/>
    <s v="Bloomer Constructions (QLD) Pty Ltd"/>
    <s v="Private Contractor"/>
    <n v="1"/>
    <n v="462965.49"/>
    <n v="462965.49"/>
    <n v="239464.90862068968"/>
    <d v="2018-07-01T00:00:00"/>
    <x v="1"/>
    <n v="1"/>
    <n v="1"/>
    <n v="1"/>
  </r>
  <r>
    <s v="Torres Strait Island Regional Council"/>
    <n v="2600"/>
    <s v="ISLAND"/>
    <s v="1x3B DH (HS)"/>
    <s v="Detached House"/>
    <x v="0"/>
    <s v="High Set"/>
    <n v="2015"/>
    <s v="On Site Construction"/>
    <s v="On Site"/>
    <s v="Bloomer Constructions (QLD) Pty Ltd"/>
    <s v="Private Contractor"/>
    <n v="1"/>
    <n v="476257.19"/>
    <n v="476257.19"/>
    <n v="246339.92586206898"/>
    <d v="2018-07-01T00:00:00"/>
    <x v="2"/>
    <n v="1"/>
    <n v="1"/>
    <n v="1"/>
  </r>
  <r>
    <s v="Torres Strait Island Regional Council"/>
    <n v="2600"/>
    <s v="ISLAND"/>
    <s v="1x4B DH (HS)"/>
    <s v="Detached House"/>
    <x v="0"/>
    <s v="High Set"/>
    <n v="2015"/>
    <s v="On Site Construction"/>
    <s v="On Site"/>
    <s v="Bloomer Constructions (QLD) Pty Ltd"/>
    <s v="Private Contractor"/>
    <n v="1"/>
    <n v="492506.23000000004"/>
    <n v="492506.23000000004"/>
    <n v="254744.60172413796"/>
    <d v="2018-07-01T00:00:00"/>
    <x v="3"/>
    <n v="2"/>
    <n v="1"/>
    <n v="1"/>
  </r>
  <r>
    <s v="Woorabinda Aboriginal Shire Council"/>
    <n v="700"/>
    <s v="FLYNN"/>
    <s v="1x5B DH"/>
    <s v="Detached House"/>
    <x v="0"/>
    <m/>
    <n v="2015"/>
    <s v="On Site Construction"/>
    <s v="On Site"/>
    <s v="Woorabinda Aboriginal Shire Council"/>
    <s v="Council"/>
    <n v="1"/>
    <n v="597928"/>
    <n v="597928"/>
    <n v="309273.10344827588"/>
    <d v="2018-07-01T00:00:00"/>
    <x v="0"/>
    <n v="2"/>
    <n v="1"/>
    <n v="1"/>
  </r>
  <r>
    <s v="Woorabinda Aboriginal Shire Council"/>
    <n v="700"/>
    <s v="FLYNN"/>
    <s v="1x5B DH"/>
    <s v="Detached House"/>
    <x v="0"/>
    <m/>
    <n v="2015"/>
    <s v="On Site Construction"/>
    <s v="On Site"/>
    <s v="Woorabinda Aboriginal Shire Council"/>
    <s v="Council"/>
    <n v="1"/>
    <n v="564989"/>
    <n v="564989"/>
    <n v="292235.68965517241"/>
    <d v="2008-07-01T00:00:00"/>
    <x v="0"/>
    <n v="2"/>
    <n v="1"/>
    <n v="1"/>
  </r>
  <r>
    <s v="Pormpuraaw Aboriginal Shire Council"/>
    <n v="2335"/>
    <s v="LEICHHARDT"/>
    <s v="1x2B DH (OT)"/>
    <s v="Detached House"/>
    <x v="0"/>
    <m/>
    <n v="2015"/>
    <s v="On Site Construction"/>
    <s v="On Site"/>
    <s v="HC Building &amp; Construction"/>
    <s v="Private Contractor"/>
    <n v="1"/>
    <n v="375971.08"/>
    <n v="375971.08"/>
    <n v="194467.80000000002"/>
    <d v="2008-07-01T00:00:00"/>
    <x v="1"/>
    <n v="1"/>
    <n v="1"/>
    <n v="1"/>
  </r>
  <r>
    <s v="Pormpuraaw Aboriginal Shire Council"/>
    <n v="2335"/>
    <s v="LEICHHARDT"/>
    <s v="1x3B DH (OT)"/>
    <s v="Detached House"/>
    <x v="0"/>
    <m/>
    <n v="2015"/>
    <s v="On Site Construction"/>
    <s v="On Site"/>
    <s v="HC Building &amp; Construction"/>
    <s v="Private Contractor"/>
    <n v="1"/>
    <n v="411928"/>
    <n v="411928"/>
    <n v="213066.20689655174"/>
    <d v="2008-07-01T00:00:00"/>
    <x v="2"/>
    <n v="2"/>
    <n v="1"/>
    <n v="1"/>
  </r>
  <r>
    <s v="Pormpuraaw Aboriginal Shire Council"/>
    <n v="2335"/>
    <s v="LEICHHARDT"/>
    <s v="1x2B DH"/>
    <s v="Detached House"/>
    <x v="0"/>
    <m/>
    <n v="2015"/>
    <s v="On Site Construction"/>
    <s v="On Site"/>
    <s v="HC Building &amp; Construction"/>
    <s v="Private Contractor"/>
    <n v="1"/>
    <n v="335582.1"/>
    <n v="335582.1"/>
    <n v="173576.94827586206"/>
    <d v="2008-07-01T00:00:00"/>
    <x v="1"/>
    <n v="1"/>
    <n v="1"/>
    <n v="1"/>
  </r>
  <r>
    <s v="Pormpuraaw Aboriginal Shire Council"/>
    <n v="2335"/>
    <s v="LEICHHARDT"/>
    <s v="1x2B DH"/>
    <s v="Detached House"/>
    <x v="0"/>
    <m/>
    <n v="2015"/>
    <s v="On Site Construction"/>
    <s v="On Site"/>
    <s v="HC Building &amp; Construction"/>
    <s v="Private Contractor"/>
    <n v="1"/>
    <n v="354405.66"/>
    <n v="354405.66"/>
    <n v="183313.27241379311"/>
    <m/>
    <x v="1"/>
    <n v="1"/>
    <n v="1"/>
    <n v="1"/>
  </r>
  <r>
    <s v="Pormpuraaw Aboriginal Shire Council"/>
    <n v="2335"/>
    <s v="LEICHHARDT"/>
    <s v="1x2B DH"/>
    <s v="Detached House"/>
    <x v="0"/>
    <m/>
    <n v="2015"/>
    <s v="On Site Construction"/>
    <s v="On Site"/>
    <s v="HC Building &amp; Construction"/>
    <s v="Private Contractor"/>
    <n v="1"/>
    <n v="353663.86"/>
    <n v="353663.86"/>
    <n v="182929.5827586207"/>
    <m/>
    <x v="1"/>
    <n v="2"/>
    <n v="1"/>
    <n v="1"/>
  </r>
  <r>
    <s v="Pormpuraaw Aboriginal Shire Council"/>
    <n v="2335"/>
    <s v="LEICHHARDT"/>
    <s v="1x3B DH"/>
    <s v="Detached House"/>
    <x v="0"/>
    <m/>
    <n v="2015"/>
    <s v="On Site Construction"/>
    <s v="On Site"/>
    <s v="HC Building &amp; Construction"/>
    <s v="Private Contractor"/>
    <n v="1"/>
    <n v="398819.06999999995"/>
    <n v="398819.06999999995"/>
    <n v="206285.72586206894"/>
    <m/>
    <x v="2"/>
    <n v="2"/>
    <n v="1"/>
    <n v="1"/>
  </r>
  <r>
    <s v="Kowanyama Aboriginal Shire Council"/>
    <n v="2203"/>
    <s v="LEICHHARDT"/>
    <s v="1x4B DH"/>
    <s v="Detached House"/>
    <x v="0"/>
    <m/>
    <n v="2015"/>
    <s v="On Site Construction"/>
    <s v="On Site"/>
    <s v="Bryant (Qld) Pty Ltd"/>
    <s v="Private Contractor"/>
    <n v="1"/>
    <n v="464242"/>
    <n v="464242"/>
    <n v="240125.17241379313"/>
    <m/>
    <x v="3"/>
    <n v="2"/>
    <n v="1"/>
    <n v="1"/>
  </r>
  <r>
    <s v="Kowanyama Aboriginal Shire Council"/>
    <n v="2203"/>
    <s v="LEICHHARDT"/>
    <s v="1x4B DH"/>
    <s v="Detached House"/>
    <x v="0"/>
    <m/>
    <n v="2015"/>
    <s v="On Site Construction"/>
    <s v="On Site"/>
    <s v="Bryant (Qld) Pty Ltd"/>
    <s v="Private Contractor"/>
    <n v="1"/>
    <n v="463974"/>
    <n v="463974"/>
    <n v="239986.55172413794"/>
    <m/>
    <x v="3"/>
    <n v="2"/>
    <n v="1"/>
    <n v="1"/>
  </r>
  <r>
    <s v="Kowanyama Aboriginal Shire Council"/>
    <n v="2203"/>
    <s v="LEICHHARDT"/>
    <s v="1x3B DH (OT)"/>
    <s v="Detached House"/>
    <x v="0"/>
    <m/>
    <n v="2015"/>
    <s v="On Site Construction"/>
    <s v="On Site"/>
    <s v="Bryant (Qld) Pty Ltd"/>
    <s v="Private Contractor"/>
    <n v="1"/>
    <n v="427376"/>
    <n v="427376"/>
    <n v="221056.55172413794"/>
    <d v="2010-07-01T00:00:00"/>
    <x v="2"/>
    <n v="1"/>
    <n v="1"/>
    <n v="1"/>
  </r>
  <r>
    <s v="Kowanyama Aboriginal Shire Council"/>
    <n v="2203"/>
    <s v="LEICHHARDT"/>
    <s v="1x3B DH"/>
    <s v="Detached House"/>
    <x v="0"/>
    <m/>
    <n v="2015"/>
    <s v="On Site Construction"/>
    <s v="On Site"/>
    <s v="Bryant (Qld) Pty Ltd"/>
    <s v="Private Contractor"/>
    <n v="1"/>
    <n v="464909"/>
    <n v="464909"/>
    <n v="240470.17241379313"/>
    <d v="2010-07-01T00:00:00"/>
    <x v="2"/>
    <n v="1"/>
    <n v="1"/>
    <n v="1"/>
  </r>
  <r>
    <s v="Kowanyama Aboriginal Shire Council"/>
    <n v="2203"/>
    <s v="LEICHHARDT"/>
    <s v="1x2B DH (OT)"/>
    <s v="Detached House"/>
    <x v="0"/>
    <m/>
    <n v="2015"/>
    <s v="On Site Construction"/>
    <s v="On Site"/>
    <s v="Bryant (Qld) Pty Ltd"/>
    <s v="Private Contractor"/>
    <n v="1"/>
    <n v="414652"/>
    <n v="414652"/>
    <n v="214475.17241379313"/>
    <d v="2011-07-01T00:00:00"/>
    <x v="1"/>
    <n v="1"/>
    <n v="1"/>
    <n v="1"/>
  </r>
  <r>
    <s v="Kowanyama Aboriginal Shire Council"/>
    <n v="2203"/>
    <s v="LEICHHARDT"/>
    <s v="1x2B DH (OT)"/>
    <s v="Detached House"/>
    <x v="0"/>
    <m/>
    <n v="2015"/>
    <s v="On Site Construction"/>
    <s v="On Site"/>
    <s v="Bryant (Qld) Pty Ltd"/>
    <s v="Private Contractor"/>
    <n v="1"/>
    <n v="414585"/>
    <n v="414585"/>
    <n v="214440.51724137933"/>
    <m/>
    <x v="1"/>
    <n v="1"/>
    <n v="1"/>
    <n v="1"/>
  </r>
  <r>
    <s v="Kowanyama Aboriginal Shire Council"/>
    <n v="2203"/>
    <s v="LEICHHARDT"/>
    <s v="1x5B DH"/>
    <s v="Detached House"/>
    <x v="0"/>
    <m/>
    <n v="2015"/>
    <s v="On Site Construction"/>
    <s v="On Site"/>
    <s v="Bryant (Qld) Pty Ltd"/>
    <s v="Private Contractor"/>
    <n v="1"/>
    <n v="563748"/>
    <n v="563748"/>
    <n v="291593.79310344829"/>
    <m/>
    <x v="0"/>
    <n v="2"/>
    <n v="1"/>
    <n v="1"/>
  </r>
  <r>
    <s v="Kowanyama Aboriginal Shire Council"/>
    <n v="2203"/>
    <s v="LEICHHARDT"/>
    <s v="1x2B DH"/>
    <s v="Detached House"/>
    <x v="0"/>
    <m/>
    <n v="2015"/>
    <s v="On Site Construction"/>
    <s v="On Site"/>
    <s v="Bryant (Qld) Pty Ltd"/>
    <s v="Private Contractor"/>
    <n v="1"/>
    <n v="372177"/>
    <n v="372177"/>
    <n v="192505.34482758623"/>
    <m/>
    <x v="1"/>
    <n v="2"/>
    <n v="1"/>
    <n v="1"/>
  </r>
  <r>
    <s v="Kowanyama Aboriginal Shire Council"/>
    <n v="2203"/>
    <s v="LEICHHARDT"/>
    <s v="1x2B DH (OT)"/>
    <s v="Detached House"/>
    <x v="0"/>
    <m/>
    <n v="2015"/>
    <s v="On Site Construction"/>
    <s v="On Site"/>
    <s v="Bryant (Qld) Pty Ltd"/>
    <s v="Private Contractor"/>
    <n v="1"/>
    <n v="409658"/>
    <n v="409658"/>
    <n v="211892.06896551725"/>
    <m/>
    <x v="1"/>
    <n v="1"/>
    <n v="1"/>
    <n v="1"/>
  </r>
  <r>
    <s v="Doomadgee Aboriginal Shire Council"/>
    <n v="1816"/>
    <s v="KENNEDY"/>
    <s v="1x3B DH"/>
    <s v="Detached House"/>
    <x v="0"/>
    <m/>
    <n v="2015"/>
    <s v="On Site Construction"/>
    <s v="On Site"/>
    <s v="Doomadgee Aboriginal Shire Council"/>
    <s v="Council"/>
    <n v="1"/>
    <n v="426146.06"/>
    <n v="426146.06"/>
    <n v="220420.37586206899"/>
    <m/>
    <x v="2"/>
    <n v="1"/>
    <n v="1"/>
    <n v="1"/>
  </r>
  <r>
    <s v="Doomadgee Aboriginal Shire Council"/>
    <n v="1816"/>
    <s v="KENNEDY"/>
    <s v="1x4B DH"/>
    <s v="Detached House"/>
    <x v="0"/>
    <m/>
    <n v="2015"/>
    <s v="On Site Construction"/>
    <s v="On Site"/>
    <s v="Doomadgee Aboriginal Shire Council"/>
    <s v="Council"/>
    <n v="1"/>
    <n v="316461.58"/>
    <n v="316461.58"/>
    <n v="163687.02413793106"/>
    <m/>
    <x v="3"/>
    <n v="2"/>
    <n v="1"/>
    <n v="1"/>
  </r>
  <r>
    <s v="Doomadgee Aboriginal Shire Council"/>
    <n v="1816"/>
    <s v="KENNEDY"/>
    <s v="1x3B DH"/>
    <s v="Detached House"/>
    <x v="0"/>
    <m/>
    <n v="2015"/>
    <s v="On Site Construction"/>
    <s v="On Site"/>
    <s v="Doomadgee Aboriginal Shire Council"/>
    <s v="Council"/>
    <n v="1"/>
    <n v="394889.22"/>
    <n v="394889.22"/>
    <n v="204253.04482758621"/>
    <d v="2012-07-01T00:00:00"/>
    <x v="2"/>
    <n v="2"/>
    <n v="1"/>
    <n v="1"/>
  </r>
  <r>
    <s v="Doomadgee Aboriginal Shire Council"/>
    <n v="1816"/>
    <s v="KENNEDY"/>
    <s v="1x4B DH"/>
    <s v="Detached House"/>
    <x v="0"/>
    <m/>
    <n v="2015"/>
    <s v="On Site Construction"/>
    <s v="On Site"/>
    <s v="Doomadgee Aboriginal Shire Council"/>
    <s v="Council"/>
    <n v="1"/>
    <n v="376040"/>
    <n v="376040"/>
    <n v="194503.44827586209"/>
    <d v="2012-07-01T00:00:00"/>
    <x v="3"/>
    <n v="2"/>
    <n v="1"/>
    <n v="1"/>
  </r>
  <r>
    <s v="Doomadgee Aboriginal Shire Council"/>
    <n v="1816"/>
    <s v="KENNEDY"/>
    <s v="1x3B DH"/>
    <s v="Detached House"/>
    <x v="0"/>
    <m/>
    <n v="2015"/>
    <s v="On Site Construction"/>
    <s v="On Site"/>
    <s v="Doomadgee Aboriginal Shire Council"/>
    <s v="Council"/>
    <n v="1"/>
    <n v="424891.46"/>
    <n v="424891.46"/>
    <n v="219771.44482758624"/>
    <d v="2012-07-01T00:00:00"/>
    <x v="2"/>
    <n v="1"/>
    <n v="1"/>
    <n v="1"/>
  </r>
  <r>
    <s v="Doomadgee Aboriginal Shire Council"/>
    <n v="1816"/>
    <s v="KENNEDY"/>
    <s v="1x3B DH"/>
    <s v="Detached House"/>
    <x v="0"/>
    <m/>
    <n v="2015"/>
    <s v="On Site Construction"/>
    <s v="On Site"/>
    <s v="Doomadgee Aboriginal Shire Council"/>
    <s v="Council"/>
    <n v="1"/>
    <n v="424820.22000000003"/>
    <n v="424820.22000000003"/>
    <n v="219734.59655172416"/>
    <d v="2013-07-01T00:00:00"/>
    <x v="2"/>
    <n v="1"/>
    <n v="1"/>
    <n v="1"/>
  </r>
  <r>
    <s v="Northern Peninsula Area Regional Council"/>
    <n v="2669"/>
    <s v="LEICHHARDT"/>
    <s v="1x2B (PI)"/>
    <s v="Extension"/>
    <x v="4"/>
    <m/>
    <n v="2016"/>
    <s v="On Site Construction"/>
    <s v="On Site"/>
    <s v="Climate Smart Homes"/>
    <s v="Private Contractor"/>
    <n v="1"/>
    <n v="173556.41"/>
    <n v="173556.41"/>
    <n v="77801.14931034483"/>
    <d v="2011-07-01T00:00:00"/>
    <x v="1"/>
    <n v="2"/>
    <n v="1"/>
    <n v="1"/>
  </r>
  <r>
    <s v="Northern Peninsula Area Regional Council"/>
    <n v="2669"/>
    <s v="LEICHHARDT"/>
    <s v="1x2B (BU)"/>
    <s v="Extension"/>
    <x v="4"/>
    <m/>
    <n v="2016"/>
    <s v="On Site Construction"/>
    <s v="On Site"/>
    <s v="Climate Smart Homes"/>
    <s v="Private Contractor"/>
    <n v="1"/>
    <n v="148090.20000000001"/>
    <n v="148090.20000000001"/>
    <n v="66385.26206896553"/>
    <d v="2012-07-01T00:00:00"/>
    <x v="1"/>
    <n v="1"/>
    <n v="1"/>
    <n v="1"/>
  </r>
  <r>
    <s v="Northern Peninsula Area Regional Council"/>
    <n v="2669"/>
    <s v="LEICHHARDT"/>
    <s v="1x2B (BU)"/>
    <s v="Extension"/>
    <x v="4"/>
    <m/>
    <n v="2016"/>
    <s v="On Site Construction"/>
    <s v="On Site"/>
    <s v="Climate Smart Homes"/>
    <s v="Private Contractor"/>
    <n v="1"/>
    <n v="148052.24"/>
    <n v="148052.24"/>
    <n v="66368.245517241376"/>
    <d v="2012-07-01T00:00:00"/>
    <x v="1"/>
    <n v="1"/>
    <n v="1"/>
    <n v="1"/>
  </r>
  <r>
    <s v="Northern Peninsula Area Regional Council"/>
    <n v="2669"/>
    <s v="LEICHHARDT"/>
    <s v="1x2B (BU)"/>
    <s v="Extension"/>
    <x v="4"/>
    <m/>
    <n v="2016"/>
    <s v="On Site Construction"/>
    <s v="On Site"/>
    <s v="Climate Smart Homes"/>
    <s v="Private Contractor"/>
    <n v="1"/>
    <n v="143557.97999999998"/>
    <n v="143557.97999999998"/>
    <n v="64353.577241379302"/>
    <d v="2012-07-01T00:00:00"/>
    <x v="1"/>
    <n v="1"/>
    <n v="1"/>
    <n v="1"/>
  </r>
  <r>
    <s v="Northern Peninsula Area Regional Council"/>
    <n v="2669"/>
    <s v="LEICHHARDT"/>
    <s v="1x2B Plug In (PI)"/>
    <s v="Extension"/>
    <x v="4"/>
    <m/>
    <n v="2016"/>
    <s v="On Site Construction"/>
    <s v="On Site"/>
    <s v="Climate Smart Homes"/>
    <s v="Private Contractor"/>
    <n v="1"/>
    <n v="155741.87"/>
    <n v="155741.87"/>
    <n v="69815.321034482753"/>
    <d v="2012-07-01T00:00:00"/>
    <x v="1"/>
    <n v="1"/>
    <m/>
    <m/>
  </r>
  <r>
    <s v="Northern Peninsula Area Regional Council"/>
    <n v="2669"/>
    <s v="LEICHHARDT"/>
    <s v="1x2B (BU)"/>
    <s v="Extension"/>
    <x v="4"/>
    <m/>
    <n v="2016"/>
    <s v="On Site Construction"/>
    <s v="On Site"/>
    <s v="Climate Smart Homes"/>
    <s v="Private Contractor"/>
    <n v="1"/>
    <n v="139468.51999999999"/>
    <n v="139468.51999999999"/>
    <n v="62520.371034482756"/>
    <d v="2012-07-01T00:00:00"/>
    <x v="1"/>
    <n v="1"/>
    <m/>
    <m/>
  </r>
  <r>
    <s v="Northern Peninsula Area Regional Council"/>
    <n v="2669"/>
    <s v="LEICHHARDT"/>
    <s v="1x2B (PI)"/>
    <s v="Extension"/>
    <x v="4"/>
    <m/>
    <n v="2016"/>
    <s v="On Site Construction"/>
    <s v="On Site"/>
    <s v="Climate Smart Homes"/>
    <s v="Private Contractor"/>
    <n v="1"/>
    <n v="174931.56"/>
    <n v="174931.56"/>
    <n v="78417.595862068963"/>
    <d v="2012-07-01T00:00:00"/>
    <x v="1"/>
    <n v="1"/>
    <m/>
    <m/>
  </r>
  <r>
    <s v="Hope Vale Aboriginal Shire Council"/>
    <n v="2042"/>
    <s v="LEICHHARDT"/>
    <s v="1x3B DH"/>
    <s v="Detached House"/>
    <x v="0"/>
    <m/>
    <n v="2015"/>
    <s v="On Site Construction"/>
    <s v="On Site"/>
    <s v="Hope Vale Aboriginal Shire Council"/>
    <s v="Council"/>
    <n v="1"/>
    <n v="345896.47003784595"/>
    <n v="345896.47003784595"/>
    <n v="178911.96726095481"/>
    <d v="2017-07-01T00:00:00"/>
    <x v="2"/>
    <n v="1"/>
    <n v="1"/>
    <n v="1"/>
  </r>
  <r>
    <s v="Hope Vale Aboriginal Shire Council"/>
    <n v="2042"/>
    <s v="LEICHHARDT"/>
    <s v="1x3B DH"/>
    <s v="Detached House"/>
    <x v="0"/>
    <m/>
    <n v="2015"/>
    <s v="On Site Construction"/>
    <s v="On Site"/>
    <s v="Hope Vale Aboriginal Shire Council"/>
    <s v="Council"/>
    <n v="1"/>
    <n v="346060.85003784596"/>
    <n v="346060.85003784596"/>
    <n v="178996.99139888585"/>
    <d v="2012-07-01T00:00:00"/>
    <x v="2"/>
    <n v="1"/>
    <n v="1"/>
    <n v="1"/>
  </r>
  <r>
    <s v="Hope Vale Aboriginal Shire Council"/>
    <n v="2042"/>
    <s v="LEICHHARDT"/>
    <s v="1x3B DH"/>
    <s v="Detached House"/>
    <x v="0"/>
    <m/>
    <n v="2015"/>
    <s v="On Site Construction"/>
    <s v="On Site"/>
    <s v="Hope Vale Aboriginal Shire Council"/>
    <s v="Council"/>
    <n v="1"/>
    <n v="402259.97000987403"/>
    <n v="402259.97000987403"/>
    <n v="208065.50172924521"/>
    <d v="2010-07-01T00:00:00"/>
    <x v="2"/>
    <n v="1"/>
    <n v="1"/>
    <n v="1"/>
  </r>
  <r>
    <s v="Northern Peninsula Area Regional Council"/>
    <n v="2669"/>
    <s v="LEICHHARDT"/>
    <s v="1x4B DH"/>
    <s v="Detached House"/>
    <x v="0"/>
    <m/>
    <n v="2014"/>
    <s v="On Site Construction"/>
    <s v="On Site"/>
    <s v="Northern Peninsula Area Regional Council"/>
    <s v="Council"/>
    <n v="1"/>
    <n v="493323.15"/>
    <n v="493323.15"/>
    <n v="425278.57758620696"/>
    <d v="2013-07-01T00:00:00"/>
    <x v="3"/>
    <n v="2"/>
    <n v="1"/>
    <n v="1"/>
  </r>
  <r>
    <s v="Napranum Aboriginal Shire Council"/>
    <n v="2465"/>
    <s v="LEICHHARDT"/>
    <s v="1x3B DH (OT)"/>
    <s v="Detached House"/>
    <x v="0"/>
    <m/>
    <n v="2015"/>
    <s v="On Site Construction"/>
    <s v="On Site"/>
    <s v="Napranum Aboriginal Shire Council"/>
    <s v="Council"/>
    <n v="1"/>
    <n v="410672"/>
    <n v="410672"/>
    <n v="212416.55172413794"/>
    <d v="2014-07-01T00:00:00"/>
    <x v="2"/>
    <n v="1"/>
    <n v="1"/>
    <n v="1"/>
  </r>
  <r>
    <s v="Hope Vale Aboriginal Shire Council"/>
    <n v="2042"/>
    <s v="LEICHHARDT"/>
    <s v="1x2B DH"/>
    <s v="Detached House"/>
    <x v="0"/>
    <m/>
    <n v="2015"/>
    <s v="On Site Construction"/>
    <s v="On Site"/>
    <s v="Hope Vale Aboriginal Shire Council"/>
    <s v="Council"/>
    <n v="1"/>
    <n v="308079.80995803897"/>
    <n v="308079.80995803897"/>
    <n v="159351.62584036498"/>
    <d v="2013-07-01T00:00:00"/>
    <x v="1"/>
    <n v="2"/>
    <n v="1"/>
    <n v="1"/>
  </r>
  <r>
    <s v="Hope Vale Aboriginal Shire Council"/>
    <n v="2042"/>
    <s v="LEICHHARDT"/>
    <s v="1x2B DH"/>
    <s v="Detached House"/>
    <x v="0"/>
    <m/>
    <n v="2015"/>
    <s v="On Site Construction"/>
    <s v="On Site"/>
    <s v="Hope Vale Aboriginal Shire Council"/>
    <s v="Council"/>
    <n v="1"/>
    <n v="307239.31995803898"/>
    <n v="307239.31995803898"/>
    <n v="158916.88963346844"/>
    <d v="2014-07-01T00:00:00"/>
    <x v="1"/>
    <n v="2"/>
    <n v="1"/>
    <n v="1"/>
  </r>
  <r>
    <s v="Mornington Shire Council"/>
    <n v="1855"/>
    <s v="ISLAND"/>
    <s v="Demox1"/>
    <s v="Demollition"/>
    <x v="3"/>
    <m/>
    <n v="2016"/>
    <s v="Demolition"/>
    <s v="Demolish"/>
    <s v="Bloomer Constructions (QLD) Pty Ltd"/>
    <s v="Private Contractor"/>
    <n v="1"/>
    <n v="109393.19"/>
    <n v="109393.19"/>
    <n v="244030.96230769233"/>
    <d v="2013-07-01T00:00:00"/>
    <x v="4"/>
    <n v="1"/>
    <m/>
    <m/>
  </r>
  <r>
    <s v="Mornington Shire Council"/>
    <n v="1855"/>
    <s v="ISLAND"/>
    <s v="Demox1"/>
    <s v="Demollition"/>
    <x v="3"/>
    <m/>
    <n v="2016"/>
    <s v="Demolition"/>
    <s v="Demolish"/>
    <s v="Bloomer Constructions (QLD) Pty Ltd"/>
    <s v="Private Contractor"/>
    <n v="1"/>
    <n v="59710.32"/>
    <n v="59710.32"/>
    <n v="133199.94461538462"/>
    <d v="2013-07-01T00:00:00"/>
    <x v="4"/>
    <n v="1"/>
    <m/>
    <m/>
  </r>
  <r>
    <s v="Mornington Shire Council"/>
    <n v="1855"/>
    <s v="ISLAND"/>
    <s v="Demox1"/>
    <s v="Demollition"/>
    <x v="3"/>
    <m/>
    <n v="2016"/>
    <s v="Demolition"/>
    <s v="Demolish"/>
    <s v="Bloomer Constructions (QLD) Pty Ltd"/>
    <s v="Private Contractor"/>
    <n v="1"/>
    <n v="59710.32"/>
    <n v="59710.32"/>
    <n v="133199.94461538462"/>
    <d v="2011-07-01T00:00:00"/>
    <x v="4"/>
    <n v="1"/>
    <m/>
    <m/>
  </r>
  <r>
    <s v="Napranum Aboriginal Shire Council"/>
    <n v="2465"/>
    <s v="LEICHHARDT"/>
    <s v="1x3B DH"/>
    <s v="Detached House"/>
    <x v="0"/>
    <m/>
    <n v="2015"/>
    <s v="On Site Construction"/>
    <s v="On Site"/>
    <s v="Napranum Aboriginal Shire Council"/>
    <s v="Council"/>
    <n v="1"/>
    <n v="409368.01"/>
    <n v="409368.01"/>
    <n v="211742.07413793105"/>
    <d v="2014-07-01T00:00:00"/>
    <x v="2"/>
    <n v="2"/>
    <n v="1"/>
    <n v="1"/>
  </r>
  <r>
    <s v="Wujal Wujal Aboriginal Shire Council"/>
    <n v="2000"/>
    <s v="LEICHHARDT"/>
    <s v="1x2B DH (OT)"/>
    <s v="Detached House"/>
    <x v="0"/>
    <m/>
    <n v="2015"/>
    <s v="On Site Construction"/>
    <s v="On Site"/>
    <s v="Wujal Wujal Aboriginal Shire Council"/>
    <s v="Council"/>
    <n v="1"/>
    <n v="368182.2"/>
    <n v="368182.2"/>
    <n v="190439.06896551725"/>
    <d v="2014-07-01T00:00:00"/>
    <x v="1"/>
    <m/>
    <n v="1"/>
    <n v="1"/>
  </r>
  <r>
    <s v="Wujal Wujal Aboriginal Shire Council"/>
    <n v="2000"/>
    <s v="LEICHHARDT"/>
    <s v="1x2B DH (OT)"/>
    <s v="Detached House"/>
    <x v="0"/>
    <m/>
    <n v="2015"/>
    <s v="On Site Construction"/>
    <s v="On Site"/>
    <s v="Wujal Wujal Aboriginal Shire Council"/>
    <s v="Council"/>
    <n v="1"/>
    <n v="367286.2"/>
    <n v="367286.2"/>
    <n v="189975.62068965519"/>
    <d v="2015-07-01T00:00:00"/>
    <x v="1"/>
    <n v="1"/>
    <n v="1"/>
    <n v="1"/>
  </r>
  <r>
    <s v="Wujal Wujal Aboriginal Shire Council"/>
    <n v="2000"/>
    <s v="LEICHHARDT"/>
    <s v="1x2B DH"/>
    <s v="Detached House"/>
    <x v="0"/>
    <m/>
    <n v="2015"/>
    <s v="On Site Construction"/>
    <s v="On Site"/>
    <s v="Wujal Wujal Aboriginal Shire Council"/>
    <s v="Council"/>
    <n v="1"/>
    <n v="309955"/>
    <n v="309955"/>
    <n v="160321.55172413794"/>
    <d v="2014-07-01T00:00:00"/>
    <x v="1"/>
    <n v="1"/>
    <n v="1"/>
    <n v="1"/>
  </r>
  <r>
    <s v="Wujal Wujal Aboriginal Shire Council"/>
    <n v="2000"/>
    <s v="LEICHHARDT"/>
    <s v="1x2B DH"/>
    <s v="Detached House"/>
    <x v="0"/>
    <m/>
    <n v="2015"/>
    <s v="On Site Construction"/>
    <s v="On Site"/>
    <s v="Wujal Wujal Aboriginal Shire Council"/>
    <s v="Council"/>
    <n v="1"/>
    <n v="303314"/>
    <n v="303314"/>
    <n v="156886.55172413794"/>
    <d v="2014-07-01T00:00:00"/>
    <x v="1"/>
    <n v="2"/>
    <n v="1"/>
    <n v="1"/>
  </r>
  <r>
    <s v="Pormpuraaw Aboriginal Shire Council"/>
    <n v="2335"/>
    <s v="LEICHHARDT"/>
    <s v="1x2B DH"/>
    <s v="Detached House"/>
    <x v="0"/>
    <m/>
    <n v="2015"/>
    <s v="On Site Construction"/>
    <s v="On Site"/>
    <s v="Mihaven Pty Ltd"/>
    <s v="Private Contractor"/>
    <n v="1"/>
    <n v="341980.19"/>
    <n v="341980.19"/>
    <n v="176886.30517241382"/>
    <d v="2015-07-01T00:00:00"/>
    <x v="1"/>
    <n v="1"/>
    <n v="1"/>
    <n v="1"/>
  </r>
  <r>
    <s v="Pormpuraaw Aboriginal Shire Council"/>
    <n v="2335"/>
    <s v="LEICHHARDT"/>
    <s v="1x3B DH"/>
    <s v="Detached House"/>
    <x v="0"/>
    <m/>
    <n v="2015"/>
    <s v="On Site Construction"/>
    <s v="On Site"/>
    <s v="Mihaven Pty Ltd"/>
    <s v="Private Contractor"/>
    <n v="1"/>
    <n v="396890.81000000006"/>
    <n v="396890.81000000006"/>
    <n v="205288.35000000003"/>
    <d v="2010-07-01T00:00:00"/>
    <x v="2"/>
    <n v="1"/>
    <n v="1"/>
    <n v="1"/>
  </r>
  <r>
    <s v="Northern Peninsula Area Regional Council"/>
    <n v="2669"/>
    <s v="LEICHHARDT"/>
    <s v="1x3B DH"/>
    <s v="Detached House"/>
    <x v="0"/>
    <m/>
    <n v="2015"/>
    <s v="On Site Construction"/>
    <s v="On Site"/>
    <s v="Somerset Building Company Pty Ltd"/>
    <s v="Private Contractor"/>
    <n v="1"/>
    <n v="383527.65"/>
    <n v="383527.65"/>
    <n v="198376.37068965519"/>
    <d v="2012-07-01T00:00:00"/>
    <x v="2"/>
    <n v="1"/>
    <n v="1"/>
    <n v="1"/>
  </r>
  <r>
    <s v="Northern Peninsula Area Regional Council"/>
    <n v="2669"/>
    <s v="LEICHHARDT"/>
    <s v="1x3B DH"/>
    <s v="Detached House"/>
    <x v="0"/>
    <m/>
    <n v="2015"/>
    <s v="On Site Construction"/>
    <s v="On Site"/>
    <s v="Somerset Building Company Pty Ltd"/>
    <s v="Private Contractor"/>
    <n v="1"/>
    <n v="369591.44"/>
    <n v="369591.44"/>
    <n v="191167.98620689657"/>
    <d v="2012-07-01T00:00:00"/>
    <x v="2"/>
    <n v="2"/>
    <n v="1"/>
    <n v="1"/>
  </r>
  <r>
    <s v="Northern Peninsula Area Regional Council"/>
    <n v="2669"/>
    <s v="LEICHHARDT"/>
    <s v="1x3B DH"/>
    <s v="Detached House"/>
    <x v="0"/>
    <m/>
    <n v="2015"/>
    <s v="On Site Construction"/>
    <s v="On Site"/>
    <s v="Somerset Building Company Pty Ltd"/>
    <s v="Private Contractor"/>
    <n v="1"/>
    <n v="373672.88"/>
    <n v="373672.88"/>
    <n v="193279.07586206897"/>
    <d v="2012-07-01T00:00:00"/>
    <x v="2"/>
    <n v="1"/>
    <n v="1"/>
    <n v="1"/>
  </r>
  <r>
    <s v="Northern Peninsula Area Regional Council"/>
    <n v="2669"/>
    <s v="LEICHHARDT"/>
    <s v="1x3B DH"/>
    <s v="Detached House"/>
    <x v="0"/>
    <m/>
    <n v="2015"/>
    <s v="On Site Construction"/>
    <s v="On Site"/>
    <s v="Somerset Building Company Pty Ltd"/>
    <s v="Private Contractor"/>
    <n v="1"/>
    <n v="367888.62"/>
    <n v="367888.62"/>
    <n v="190287.21724137932"/>
    <d v="2012-07-01T00:00:00"/>
    <x v="2"/>
    <n v="1"/>
    <n v="1"/>
    <n v="1"/>
  </r>
  <r>
    <s v="Northern Peninsula Area Regional Council"/>
    <n v="2669"/>
    <s v="LEICHHARDT"/>
    <s v="1x3B DH"/>
    <s v="Detached House"/>
    <x v="0"/>
    <m/>
    <n v="2015"/>
    <s v="On Site Construction"/>
    <s v="On Site"/>
    <s v="Somerset Building Company Pty Ltd"/>
    <s v="Private Contractor"/>
    <n v="1"/>
    <n v="396464.27999999997"/>
    <n v="396464.27999999997"/>
    <n v="205067.73103448277"/>
    <d v="2012-07-01T00:00:00"/>
    <x v="2"/>
    <n v="2"/>
    <n v="1"/>
    <n v="1"/>
  </r>
  <r>
    <s v="Lockhart River Aboriginal Shire Council"/>
    <n v="2437"/>
    <s v="LEICHHARDT"/>
    <s v="1x4B DH (OT)"/>
    <s v="Detached House"/>
    <x v="0"/>
    <m/>
    <n v="2015"/>
    <s v="On Site Construction"/>
    <s v="On Site"/>
    <s v="Lockhart River Aboriginal Shire Council"/>
    <s v="Council"/>
    <n v="1"/>
    <n v="599226.32999999996"/>
    <n v="599226.32999999996"/>
    <n v="309944.65344827587"/>
    <d v="2012-07-01T00:00:00"/>
    <x v="3"/>
    <n v="2"/>
    <n v="1"/>
    <n v="1"/>
  </r>
  <r>
    <s v="Lockhart River Aboriginal Shire Council"/>
    <n v="2437"/>
    <s v="LEICHHARDT"/>
    <s v="1x2B DH"/>
    <s v="Detached House"/>
    <x v="0"/>
    <m/>
    <n v="2015"/>
    <s v="On Site Construction"/>
    <s v="On Site"/>
    <s v="HC Building &amp; Construction"/>
    <s v="Private Contractor"/>
    <n v="1"/>
    <n v="389666.89999999997"/>
    <n v="389666.89999999997"/>
    <n v="201551.8448275862"/>
    <d v="2010-07-01T00:00:00"/>
    <x v="1"/>
    <n v="1"/>
    <n v="1"/>
    <n v="1"/>
  </r>
  <r>
    <s v="Lockhart River Aboriginal Shire Council"/>
    <n v="2437"/>
    <s v="LEICHHARDT"/>
    <s v="1x2B DH"/>
    <s v="Detached House"/>
    <x v="0"/>
    <m/>
    <n v="2015"/>
    <s v="On Site Construction"/>
    <s v="On Site"/>
    <s v="HC Building &amp; Construction"/>
    <s v="Private Contractor"/>
    <n v="1"/>
    <n v="389628.44"/>
    <n v="389628.44"/>
    <n v="201531.95172413794"/>
    <d v="2010-07-01T00:00:00"/>
    <x v="1"/>
    <n v="1"/>
    <n v="1"/>
    <n v="1"/>
  </r>
  <r>
    <s v="Townsville City Council"/>
    <n v="1110"/>
    <s v="HERBERT"/>
    <s v="2x3B DU"/>
    <s v="Unit"/>
    <x v="2"/>
    <m/>
    <n v="2015"/>
    <s v="On Site Construction"/>
    <s v="On Site"/>
    <s v="Purchase of Existing"/>
    <s v="Private Contractor"/>
    <n v="2"/>
    <n v="642810.39"/>
    <n v="321405.19500000001"/>
    <n v="166244.06637931036"/>
    <d v="2018-07-01T00:00:00"/>
    <x v="2"/>
    <n v="1"/>
    <n v="1"/>
    <n v="1"/>
  </r>
  <r>
    <s v="Palm Island Aboriginal Shire Council"/>
    <n v="1531"/>
    <s v="ISLAND"/>
    <s v="Demox1"/>
    <s v="Demollition"/>
    <x v="3"/>
    <m/>
    <n v="2016"/>
    <s v="Demolition"/>
    <s v="Demolish"/>
    <s v="Core Developments NQ Pty Ltd"/>
    <s v="Private Contractor"/>
    <n v="1"/>
    <n v="50905.32"/>
    <n v="50905.32"/>
    <n v="113558.02153846154"/>
    <d v="2009-07-01T00:00:00"/>
    <x v="4"/>
    <n v="1"/>
    <m/>
    <m/>
  </r>
  <r>
    <s v="Townsville City Council"/>
    <n v="1110"/>
    <s v="HERBERT"/>
    <s v="1x2B DU, 1x3B DU"/>
    <s v="Unit"/>
    <x v="2"/>
    <m/>
    <n v="2015"/>
    <s v="Purchase of Existing"/>
    <s v="Other"/>
    <s v="Purchase of Existing"/>
    <s v="Private Contractor"/>
    <n v="2"/>
    <n v="536722.02"/>
    <n v="268361.01"/>
    <n v="138807.41896551725"/>
    <d v="2009-07-01T00:00:00"/>
    <x v="1"/>
    <n v="4"/>
    <n v="2"/>
    <n v="2"/>
  </r>
  <r>
    <s v="Cairns Regional Council"/>
    <n v="1697"/>
    <s v="LEICHHARDT"/>
    <s v="1x4B DH"/>
    <s v="Detached House"/>
    <x v="0"/>
    <m/>
    <n v="2015"/>
    <s v="Purchase of Existing"/>
    <s v="Other"/>
    <s v="Purchase of Existing"/>
    <s v="Private Contractor"/>
    <n v="1"/>
    <n v="402113"/>
    <n v="402113"/>
    <n v="207989.4827586207"/>
    <d v="2009-07-01T00:00:00"/>
    <x v="3"/>
    <n v="1"/>
    <n v="1"/>
    <n v="1"/>
  </r>
  <r>
    <s v="Townsville City Council"/>
    <n v="1110"/>
    <s v="HERBERT"/>
    <s v="2x3B DU"/>
    <s v="Unit"/>
    <x v="2"/>
    <m/>
    <n v="2015"/>
    <s v="On Site Construction"/>
    <s v="On Site"/>
    <s v="Purchase of Existing"/>
    <s v="Private Contractor"/>
    <n v="2"/>
    <n v="575400"/>
    <n v="287700"/>
    <n v="148810.3448275862"/>
    <d v="2017-07-01T00:00:00"/>
    <x v="2"/>
    <n v="1"/>
    <n v="1"/>
    <n v="1"/>
  </r>
  <r>
    <s v="Palm Island Aboriginal Shire Council"/>
    <n v="1531"/>
    <s v="ISLAND"/>
    <s v="1x3B DH"/>
    <s v="Detached House"/>
    <x v="0"/>
    <m/>
    <n v="2015"/>
    <s v="On Site Construction"/>
    <s v="On Site"/>
    <s v="Palm Island Aboriginal Shire Council"/>
    <s v="Council"/>
    <n v="1"/>
    <n v="554461.43000000005"/>
    <n v="554461.43000000005"/>
    <n v="286790.39482758625"/>
    <d v="2011-07-01T00:00:00"/>
    <x v="2"/>
    <n v="2"/>
    <n v="1"/>
    <n v="1"/>
  </r>
  <r>
    <s v="Aurukun Shire Council"/>
    <s v="1973 "/>
    <s v="LEICHHARDT"/>
    <s v="Demox1"/>
    <s v="Demollition"/>
    <x v="3"/>
    <m/>
    <n v="2015"/>
    <s v="Demolition"/>
    <s v="Demolish"/>
    <s v="Breakthrough Group"/>
    <s v="Private Contractor"/>
    <n v="1"/>
    <n v="78584.08"/>
    <n v="78584.08"/>
    <n v="151929.22133333335"/>
    <d v="2011-07-01T00:00:00"/>
    <x v="4"/>
    <n v="1"/>
    <n v="1"/>
    <n v="1"/>
  </r>
  <r>
    <s v="Northern Peninsula Area Regional Council"/>
    <n v="2669"/>
    <s v="LEICHHARDT"/>
    <s v="Workers Accom (16 person)"/>
    <s v="Other"/>
    <x v="1"/>
    <m/>
    <n v="2014"/>
    <s v="Factory Built House"/>
    <s v="Off Site"/>
    <s v="Bloomer Constructions (QLD) Pty Ltd"/>
    <s v="Private Contractor"/>
    <n v="1"/>
    <n v="1499836"/>
    <n v="1499836"/>
    <n v="1739809.7599999998"/>
    <d v="2010-07-01T00:00:00"/>
    <x v="7"/>
    <n v="2"/>
    <n v="1"/>
    <n v="1"/>
  </r>
  <r>
    <s v="Wujal Wujal Aboriginal Shire Council"/>
    <n v="2000"/>
    <s v="LEICHHARDT"/>
    <s v="1x2B DH"/>
    <s v="Detached House"/>
    <x v="0"/>
    <m/>
    <n v="2015"/>
    <s v="On Site Construction"/>
    <s v="On Site"/>
    <s v="Wujal Wujal Aboriginal Shire Council"/>
    <s v="Council"/>
    <n v="1"/>
    <n v="300859"/>
    <n v="300859"/>
    <n v="155616.72413793104"/>
    <d v="2009-07-01T00:00:00"/>
    <x v="1"/>
    <n v="1"/>
    <n v="1"/>
    <n v="1"/>
  </r>
  <r>
    <s v="Wujal Wujal Aboriginal Shire Council"/>
    <n v="2000"/>
    <s v="LEICHHARDT"/>
    <s v="1x2B DH"/>
    <s v="Detached House"/>
    <x v="0"/>
    <m/>
    <n v="2015"/>
    <s v="On Site Construction"/>
    <s v="On Site"/>
    <s v="Wujal Wujal Aboriginal Shire Council"/>
    <s v="Council"/>
    <n v="1"/>
    <n v="320781"/>
    <n v="320781"/>
    <n v="165921.20689655174"/>
    <d v="2012-07-01T00:00:00"/>
    <x v="1"/>
    <n v="1"/>
    <n v="1"/>
    <n v="1"/>
  </r>
  <r>
    <s v="Palm Island Aboriginal Shire Council"/>
    <n v="1531"/>
    <s v="ISLAND"/>
    <s v="1x2B DH (HS)"/>
    <s v="Detached House"/>
    <x v="0"/>
    <s v="High Set"/>
    <n v="2015"/>
    <s v="On Site Construction"/>
    <s v="On Site"/>
    <s v="New Wave Housing &amp; Construction"/>
    <s v="Private Contractor"/>
    <n v="1"/>
    <n v="518347"/>
    <n v="518347"/>
    <n v="268110.5172413793"/>
    <d v="2012-07-01T00:00:00"/>
    <x v="1"/>
    <n v="1"/>
    <n v="1"/>
    <n v="1"/>
  </r>
  <r>
    <s v="Palm Island Aboriginal Shire Council"/>
    <n v="1531"/>
    <s v="ISLAND"/>
    <s v="1x2B DH (HS)"/>
    <s v="Detached House"/>
    <x v="0"/>
    <s v="High Set"/>
    <n v="2015"/>
    <s v="On Site Construction"/>
    <s v="On Site"/>
    <s v="New Wave Housing &amp; Construction"/>
    <s v="Private Contractor"/>
    <n v="1"/>
    <n v="555002"/>
    <n v="555002"/>
    <n v="287070"/>
    <d v="2012-07-01T00:00:00"/>
    <x v="1"/>
    <n v="1"/>
    <n v="1"/>
    <n v="1"/>
  </r>
  <r>
    <s v="Palm Island Aboriginal Shire Council"/>
    <n v="1531"/>
    <s v="ISLAND"/>
    <s v="1x2B DH (HS)"/>
    <s v="Detached House"/>
    <x v="0"/>
    <s v="High Set"/>
    <n v="2015"/>
    <s v="On Site Construction"/>
    <s v="On Site"/>
    <s v="New Wave Housing &amp; Construction"/>
    <s v="Private Contractor"/>
    <n v="1"/>
    <n v="510453"/>
    <n v="510453"/>
    <n v="264027.41379310348"/>
    <d v="2010-07-01T00:00:00"/>
    <x v="1"/>
    <n v="1"/>
    <n v="1"/>
    <n v="1"/>
  </r>
  <r>
    <s v="Palm Island Aboriginal Shire Council"/>
    <n v="1531"/>
    <s v="ISLAND"/>
    <s v="1x2B DH (HS)"/>
    <s v="Detached House"/>
    <x v="0"/>
    <s v="High Set"/>
    <n v="2015"/>
    <s v="On Site Construction"/>
    <s v="On Site"/>
    <s v="New Wave Housing &amp; Construction"/>
    <s v="Private Contractor"/>
    <n v="1"/>
    <n v="893198"/>
    <n v="893198"/>
    <n v="461998.96551724139"/>
    <d v="2009-07-01T00:00:00"/>
    <x v="1"/>
    <n v="1"/>
    <n v="1"/>
    <n v="1"/>
  </r>
  <r>
    <s v="Palm Island Aboriginal Shire Council"/>
    <n v="1531"/>
    <s v="ISLAND"/>
    <s v="1x2B DH (HS)"/>
    <s v="Detached House"/>
    <x v="0"/>
    <s v="High Set"/>
    <n v="2015"/>
    <s v="On Site Construction"/>
    <s v="On Site"/>
    <s v="New Wave Housing &amp; Construction"/>
    <s v="Private Contractor"/>
    <n v="1"/>
    <n v="730296"/>
    <n v="730296"/>
    <n v="377739.31034482759"/>
    <d v="2009-07-01T00:00:00"/>
    <x v="1"/>
    <n v="1"/>
    <n v="1"/>
    <n v="1"/>
  </r>
  <r>
    <s v="Palm Island Aboriginal Shire Council"/>
    <n v="1531"/>
    <s v="ISLAND"/>
    <s v="1x4B DH"/>
    <s v="Detached House"/>
    <x v="0"/>
    <m/>
    <n v="2015"/>
    <s v="On Site Construction"/>
    <s v="On Site"/>
    <s v="Palm Island Aboriginal Shire Council"/>
    <s v="Council"/>
    <n v="1"/>
    <n v="524835.39"/>
    <n v="524835.39"/>
    <n v="271466.58103448281"/>
    <d v="2009-07-01T00:00:00"/>
    <x v="3"/>
    <n v="2"/>
    <n v="1"/>
    <n v="1"/>
  </r>
  <r>
    <s v="Lockhart River Aboriginal Shire Council"/>
    <n v="2437"/>
    <s v="LEICHHARDT"/>
    <s v="1x3B DH"/>
    <s v="Detached House"/>
    <x v="0"/>
    <m/>
    <n v="2015"/>
    <s v="On Site Construction"/>
    <s v="On Site"/>
    <s v="ESW Constructions Pty Ltd"/>
    <s v="Private Contractor"/>
    <n v="1"/>
    <n v="414360.54"/>
    <n v="414360.54"/>
    <n v="214324.41724137933"/>
    <d v="2011-07-01T00:00:00"/>
    <x v="2"/>
    <n v="1"/>
    <n v="1"/>
    <n v="1"/>
  </r>
  <r>
    <s v="Lockhart River Aboriginal Shire Council"/>
    <n v="2437"/>
    <s v="LEICHHARDT"/>
    <s v="1x3B DH"/>
    <s v="Detached House"/>
    <x v="0"/>
    <m/>
    <n v="2015"/>
    <s v="On Site Construction"/>
    <s v="On Site"/>
    <s v="ESW Constructions Pty Ltd"/>
    <s v="Private Contractor"/>
    <n v="1"/>
    <n v="413285.63999999996"/>
    <n v="413285.63999999996"/>
    <n v="213768.4344827586"/>
    <d v="2011-07-01T00:00:00"/>
    <x v="2"/>
    <n v="1"/>
    <n v="1"/>
    <n v="1"/>
  </r>
  <r>
    <s v="Aurukun Shire Council"/>
    <s v="1973 "/>
    <s v="LEICHHARDT"/>
    <s v="1x4B DH"/>
    <s v="Detached House"/>
    <x v="0"/>
    <m/>
    <n v="2014"/>
    <s v="On Site Construction"/>
    <s v="On Site"/>
    <s v="Aurukun Shire Council"/>
    <s v="Council"/>
    <n v="1"/>
    <n v="508768"/>
    <n v="508768"/>
    <n v="438593.10344827588"/>
    <d v="2011-07-01T00:00:00"/>
    <x v="3"/>
    <n v="2"/>
    <n v="1"/>
    <n v="1"/>
  </r>
  <r>
    <s v="Aurukun Shire Council"/>
    <s v="1973 "/>
    <s v="LEICHHARDT"/>
    <s v="1x3B DH"/>
    <s v="Detached House"/>
    <x v="0"/>
    <m/>
    <n v="2014"/>
    <s v="On Site Construction"/>
    <s v="On Site"/>
    <s v="Aurukun Shire Council"/>
    <s v="Council"/>
    <n v="1"/>
    <n v="439981"/>
    <n v="439981"/>
    <n v="379293.96551724139"/>
    <d v="2011-07-01T00:00:00"/>
    <x v="2"/>
    <n v="1"/>
    <n v="1"/>
    <n v="1"/>
  </r>
  <r>
    <s v="Northern Peninsula Area Regional Council"/>
    <n v="2669"/>
    <s v="LEICHHARDT"/>
    <s v="1x4B DH (HS)"/>
    <s v="Detached House"/>
    <x v="0"/>
    <m/>
    <n v="2014"/>
    <s v="On Site Construction"/>
    <s v="On Site"/>
    <s v="Northern Peninsula Area Regional Council"/>
    <s v="Council"/>
    <n v="1"/>
    <n v="578152.28"/>
    <n v="578152.28"/>
    <n v="498407.13793103455"/>
    <m/>
    <x v="3"/>
    <n v="2"/>
    <n v="1"/>
    <n v="1"/>
  </r>
  <r>
    <s v="Northern Peninsula Area Regional Council"/>
    <n v="2669"/>
    <s v="LEICHHARDT"/>
    <s v="1x4B DH (HS)"/>
    <s v="Detached House"/>
    <x v="0"/>
    <m/>
    <n v="2014"/>
    <s v="On Site Construction"/>
    <s v="On Site"/>
    <s v="Northern Peninsula Area Regional Council"/>
    <s v="Council"/>
    <n v="1"/>
    <n v="594778.06999999995"/>
    <n v="594778.06999999995"/>
    <n v="512739.71551724139"/>
    <d v="2017-07-01T00:00:00"/>
    <x v="3"/>
    <n v="2"/>
    <n v="1"/>
    <n v="1"/>
  </r>
  <r>
    <s v="Northern Peninsula Area Regional Council"/>
    <n v="2669"/>
    <s v="LEICHHARDT"/>
    <s v="1x4B DH (HS)"/>
    <s v="Detached House"/>
    <x v="0"/>
    <m/>
    <n v="2014"/>
    <s v="On Site Construction"/>
    <s v="On Site"/>
    <s v="Northern Peninsula Area Regional Council"/>
    <s v="Council"/>
    <n v="1"/>
    <n v="577127.80000000005"/>
    <n v="577127.80000000005"/>
    <n v="497523.96551724145"/>
    <d v="2017-07-01T00:00:00"/>
    <x v="3"/>
    <n v="2"/>
    <n v="1"/>
    <n v="1"/>
  </r>
  <r>
    <s v="Lockhart River Aboriginal Shire Council"/>
    <n v="2437"/>
    <s v="LEICHHARDT"/>
    <s v="1x3B DH"/>
    <s v="Detached House"/>
    <x v="0"/>
    <m/>
    <n v="2014"/>
    <s v="On Site Construction"/>
    <s v="On Site"/>
    <s v="ESW Constructions Pty Ltd"/>
    <s v="Private Contractor"/>
    <n v="1"/>
    <n v="419553.66"/>
    <n v="419553.66"/>
    <n v="361684.18965517241"/>
    <d v="2010-07-01T00:00:00"/>
    <x v="2"/>
    <n v="1"/>
    <n v="1"/>
    <n v="1"/>
  </r>
  <r>
    <s v="Lockhart River Aboriginal Shire Council"/>
    <n v="2437"/>
    <s v="LEICHHARDT"/>
    <s v="1x4B DH"/>
    <s v="Detached House"/>
    <x v="0"/>
    <m/>
    <n v="2014"/>
    <s v="On Site Construction"/>
    <s v="On Site"/>
    <s v="ESW Constructions Pty Ltd"/>
    <s v="Private Contractor"/>
    <n v="1"/>
    <n v="460159.84"/>
    <n v="460159.84"/>
    <n v="396689.51724137936"/>
    <d v="2010-07-01T00:00:00"/>
    <x v="3"/>
    <n v="2"/>
    <n v="1"/>
    <n v="1"/>
  </r>
  <r>
    <s v="Lockhart River Aboriginal Shire Council"/>
    <n v="2437"/>
    <s v="LEICHHARDT"/>
    <s v="1x2B DH"/>
    <s v="Detached House"/>
    <x v="0"/>
    <m/>
    <n v="2015"/>
    <s v="On Site Construction"/>
    <s v="On Site"/>
    <s v="Strategic Builders"/>
    <s v="Private Contractor"/>
    <n v="1"/>
    <n v="416435"/>
    <n v="416435"/>
    <n v="215397.41379310345"/>
    <d v="2010-07-01T00:00:00"/>
    <x v="1"/>
    <n v="1"/>
    <n v="1"/>
    <n v="1"/>
  </r>
  <r>
    <s v="Lockhart River Aboriginal Shire Council"/>
    <n v="2437"/>
    <s v="LEICHHARDT"/>
    <s v="1x2B DH"/>
    <s v="Detached House"/>
    <x v="0"/>
    <m/>
    <n v="2015"/>
    <s v="On Site Construction"/>
    <s v="On Site"/>
    <s v="Strategic Builders"/>
    <s v="Private Contractor"/>
    <n v="1"/>
    <n v="416366"/>
    <n v="416366"/>
    <n v="215361.72413793104"/>
    <d v="2010-07-01T00:00:00"/>
    <x v="1"/>
    <n v="1"/>
    <n v="1"/>
    <n v="1"/>
  </r>
  <r>
    <s v="Napranum Aboriginal Shire Council"/>
    <n v="2465"/>
    <s v="LEICHHARDT"/>
    <s v="1x3B DH"/>
    <s v="Detached House"/>
    <x v="0"/>
    <m/>
    <n v="2015"/>
    <s v="On Site Construction"/>
    <s v="On Site"/>
    <s v="Napranum Aboriginal Shire Council"/>
    <s v="Council"/>
    <n v="1"/>
    <n v="411481.33"/>
    <n v="411481.33"/>
    <n v="212835.17068965521"/>
    <d v="2010-07-01T00:00:00"/>
    <x v="2"/>
    <n v="1"/>
    <n v="1"/>
    <n v="1"/>
  </r>
  <r>
    <s v="Napranum Aboriginal Shire Council"/>
    <n v="2465"/>
    <s v="LEICHHARDT"/>
    <s v="1x3B DH"/>
    <s v="Detached House"/>
    <x v="0"/>
    <m/>
    <n v="2015"/>
    <s v="On Site Construction"/>
    <s v="On Site"/>
    <s v="Napranum Aboriginal Shire Council"/>
    <s v="Council"/>
    <n v="1"/>
    <n v="410693.91"/>
    <n v="410693.91"/>
    <n v="212427.88448275861"/>
    <d v="2009-07-01T00:00:00"/>
    <x v="2"/>
    <n v="1"/>
    <n v="1"/>
    <n v="1"/>
  </r>
  <r>
    <s v="Napranum Aboriginal Shire Council"/>
    <n v="2465"/>
    <s v="LEICHHARDT"/>
    <s v="1x3B DH"/>
    <s v="Detached House"/>
    <x v="0"/>
    <m/>
    <n v="2015"/>
    <s v="On Site Construction"/>
    <s v="On Site"/>
    <s v="Napranum Aboriginal Shire Council"/>
    <s v="Council"/>
    <n v="1"/>
    <n v="410098.13"/>
    <n v="410098.13"/>
    <n v="212119.72241379312"/>
    <d v="2009-07-01T00:00:00"/>
    <x v="2"/>
    <n v="1"/>
    <n v="1"/>
    <n v="1"/>
  </r>
  <r>
    <s v="Kowanyama Aboriginal Shire Council"/>
    <n v="2203"/>
    <s v="LEICHHARDT"/>
    <s v="1x3B DH (OT)"/>
    <s v="Detached House"/>
    <x v="0"/>
    <m/>
    <n v="2014"/>
    <s v="On Site Construction"/>
    <s v="On Site"/>
    <s v="Kowanyama Aboriginal Shire Council"/>
    <s v="Council"/>
    <n v="1"/>
    <n v="488537.93"/>
    <n v="488537.93"/>
    <n v="421153.38793103449"/>
    <d v="2009-07-01T00:00:00"/>
    <x v="2"/>
    <n v="1"/>
    <n v="1"/>
    <n v="1"/>
  </r>
  <r>
    <s v="Kowanyama Aboriginal Shire Council"/>
    <n v="2203"/>
    <s v="LEICHHARDT"/>
    <s v="1x3B DH (OT)"/>
    <s v="Detached House"/>
    <x v="0"/>
    <m/>
    <n v="2014"/>
    <s v="On Site Construction"/>
    <s v="On Site"/>
    <s v="Kowanyama Aboriginal Shire Council"/>
    <s v="Council"/>
    <n v="1"/>
    <n v="486328.43"/>
    <n v="486328.43"/>
    <n v="419248.64655172417"/>
    <d v="2009-07-01T00:00:00"/>
    <x v="2"/>
    <n v="1"/>
    <n v="1"/>
    <n v="1"/>
  </r>
  <r>
    <s v="Doomadgee Aboriginal Shire Council"/>
    <n v="1816"/>
    <s v="KENNEDY"/>
    <s v="1x3B DH"/>
    <s v="Detached House"/>
    <x v="0"/>
    <m/>
    <n v="2015"/>
    <s v="On Site Construction"/>
    <s v="On Site"/>
    <s v="Bryant (Qld) Pty Ltd"/>
    <s v="Private Contractor"/>
    <n v="1"/>
    <n v="432725.97000000003"/>
    <n v="432725.97000000003"/>
    <n v="223823.77758620694"/>
    <d v="2009-07-01T00:00:00"/>
    <x v="2"/>
    <n v="1"/>
    <n v="1"/>
    <n v="1"/>
  </r>
  <r>
    <s v="Doomadgee Aboriginal Shire Council"/>
    <n v="1816"/>
    <s v="KENNEDY"/>
    <s v="1x2B DH"/>
    <s v="Detached House"/>
    <x v="0"/>
    <m/>
    <n v="2015"/>
    <s v="On Site Construction"/>
    <s v="On Site"/>
    <s v="Bryant (Qld) Pty Ltd"/>
    <s v="Private Contractor"/>
    <n v="1"/>
    <n v="379845.9"/>
    <n v="379845.9"/>
    <n v="196472.01724137933"/>
    <d v="2009-07-01T00:00:00"/>
    <x v="1"/>
    <n v="1"/>
    <n v="1"/>
    <n v="1"/>
  </r>
  <r>
    <s v="Pormpuraaw Aboriginal Shire Council"/>
    <n v="2335"/>
    <s v="LEICHHARDT"/>
    <s v="1x3B DH"/>
    <s v="Detached House"/>
    <x v="0"/>
    <m/>
    <n v="2014"/>
    <s v="On Site Construction"/>
    <s v="On Site"/>
    <s v="Mihaven Pty Ltd"/>
    <s v="Private Contractor"/>
    <n v="1"/>
    <n v="399287.3"/>
    <n v="399287.3"/>
    <n v="344213.18965517241"/>
    <d v="2009-07-01T00:00:00"/>
    <x v="2"/>
    <n v="1"/>
    <n v="1"/>
    <n v="1"/>
  </r>
  <r>
    <s v="Pormpuraaw Aboriginal Shire Council"/>
    <n v="2335"/>
    <s v="LEICHHARDT"/>
    <s v="1x3B DH"/>
    <s v="Detached House"/>
    <x v="0"/>
    <m/>
    <n v="2014"/>
    <s v="On Site Construction"/>
    <s v="On Site"/>
    <s v="Mihaven Pty Ltd"/>
    <s v="Private Contractor"/>
    <n v="1"/>
    <n v="400728.77"/>
    <n v="400728.77"/>
    <n v="345455.83620689658"/>
    <d v="2009-07-01T00:00:00"/>
    <x v="2"/>
    <n v="1"/>
    <n v="1"/>
    <n v="1"/>
  </r>
  <r>
    <s v="Cherbourg Aboriginal Shire Council"/>
    <n v="362"/>
    <s v="WIDE BAY"/>
    <s v="1x6B DH"/>
    <s v="Detached House"/>
    <x v="0"/>
    <m/>
    <n v="2014"/>
    <s v="On Site Construction"/>
    <s v="On Site"/>
    <s v="Cherbourg Aboriginal Shire Council"/>
    <s v="Council"/>
    <n v="1"/>
    <n v="572069"/>
    <n v="572069"/>
    <n v="493162.93103448278"/>
    <d v="2009-07-01T00:00:00"/>
    <x v="5"/>
    <n v="2"/>
    <n v="1"/>
    <n v="1"/>
  </r>
  <r>
    <s v="Mapoon Aboriginal Shire Council"/>
    <n v="2572"/>
    <s v="LEICHHARDT"/>
    <s v="1x3B DH"/>
    <s v="Detached House"/>
    <x v="0"/>
    <m/>
    <n v="2015"/>
    <s v="On Site Construction"/>
    <s v="On Site"/>
    <s v="Bryant (Qld) Pty Ltd"/>
    <s v="Private Contractor"/>
    <n v="1"/>
    <n v="402344.67000000004"/>
    <n v="402344.67000000004"/>
    <n v="208109.31206896555"/>
    <d v="2015-07-01T00:00:00"/>
    <x v="2"/>
    <n v="1"/>
    <n v="1"/>
    <n v="1"/>
  </r>
  <r>
    <s v="Northern Peninsula Area Regional Council"/>
    <n v="2669"/>
    <s v="LEICHHARDT"/>
    <s v="1x3B DH"/>
    <s v="Detached House"/>
    <x v="0"/>
    <m/>
    <n v="2015"/>
    <s v="On Site Construction"/>
    <s v="On Site"/>
    <s v="Strategic Builders"/>
    <s v="Private Contractor"/>
    <n v="1"/>
    <n v="434124.82"/>
    <n v="434124.82"/>
    <n v="224547.3206896552"/>
    <d v="2015-07-01T00:00:00"/>
    <x v="2"/>
    <n v="1"/>
    <n v="1"/>
    <n v="1"/>
  </r>
  <r>
    <s v="Northern Peninsula Area Regional Council"/>
    <n v="2669"/>
    <s v="LEICHHARDT"/>
    <s v="1x5B DH (HS)"/>
    <s v="Detached House"/>
    <x v="0"/>
    <m/>
    <n v="2015"/>
    <s v="On Site Construction"/>
    <s v="On Site"/>
    <s v="Strategic Builders"/>
    <s v="Private Contractor"/>
    <n v="1"/>
    <n v="526306.25"/>
    <n v="526306.25"/>
    <n v="272227.37068965519"/>
    <d v="2015-07-01T00:00:00"/>
    <x v="0"/>
    <n v="2"/>
    <n v="1"/>
    <n v="1"/>
  </r>
  <r>
    <s v="Northern Peninsula Area Regional Council"/>
    <n v="2669"/>
    <s v="LEICHHARDT"/>
    <s v="1x2B DH (SOG)"/>
    <s v="Detached House"/>
    <x v="0"/>
    <m/>
    <n v="2015"/>
    <s v="On Site Construction"/>
    <s v="On Site"/>
    <s v="Strategic Builders"/>
    <s v="Private Contractor"/>
    <n v="1"/>
    <n v="365802.54"/>
    <n v="365802.54"/>
    <n v="189208.21034482759"/>
    <d v="2015-07-01T00:00:00"/>
    <x v="1"/>
    <n v="1"/>
    <n v="1"/>
    <n v="1"/>
  </r>
  <r>
    <s v="Northern Peninsula Area Regional Council"/>
    <n v="2669"/>
    <s v="LEICHHARDT"/>
    <s v="1x2B DH (SOG)"/>
    <s v="Detached House"/>
    <x v="0"/>
    <m/>
    <n v="2015"/>
    <s v="On Site Construction"/>
    <s v="On Site"/>
    <s v="Strategic Builders"/>
    <s v="Private Contractor"/>
    <n v="1"/>
    <n v="374559.69"/>
    <n v="374559.69"/>
    <n v="193737.77068965518"/>
    <d v="2015-07-01T00:00:00"/>
    <x v="1"/>
    <n v="1"/>
    <n v="1"/>
    <n v="1"/>
  </r>
  <r>
    <s v="Northern Peninsula Area Regional Council"/>
    <n v="2669"/>
    <s v="LEICHHARDT"/>
    <s v="1x2B DH (SOG)"/>
    <s v="Detached House"/>
    <x v="0"/>
    <m/>
    <n v="2015"/>
    <s v="On Site Construction"/>
    <s v="On Site"/>
    <s v="Strategic Builders"/>
    <s v="Private Contractor"/>
    <n v="1"/>
    <n v="366612.17"/>
    <n v="366612.17"/>
    <n v="189626.98448275862"/>
    <d v="2022-07-01T00:00:00"/>
    <x v="1"/>
    <n v="1"/>
    <n v="1"/>
    <n v="1"/>
  </r>
  <r>
    <s v="Mapoon Aboriginal Shire Council"/>
    <n v="2572"/>
    <s v="LEICHHARDT"/>
    <s v="1x4B DH"/>
    <s v="Detached House"/>
    <x v="0"/>
    <m/>
    <n v="2015"/>
    <s v="On Site Construction"/>
    <s v="On Site"/>
    <s v="Bryant (Qld) Pty Ltd"/>
    <s v="Private Contractor"/>
    <n v="1"/>
    <n v="404035.99000000005"/>
    <n v="404035.99000000005"/>
    <n v="208984.13275862072"/>
    <d v="2022-07-01T00:00:00"/>
    <x v="3"/>
    <n v="2"/>
    <n v="1"/>
    <n v="1"/>
  </r>
  <r>
    <s v="Mapoon Aboriginal Shire Council"/>
    <n v="2572"/>
    <s v="LEICHHARDT"/>
    <s v="1x4B DH"/>
    <s v="Detached House"/>
    <x v="0"/>
    <m/>
    <n v="2015"/>
    <s v="On Site Construction"/>
    <s v="On Site"/>
    <s v="Bryant (Qld) Pty Ltd"/>
    <s v="Private Contractor"/>
    <n v="1"/>
    <n v="446891.66000000003"/>
    <n v="446891.66000000003"/>
    <n v="231150.85862068969"/>
    <d v="2022-07-01T00:00:00"/>
    <x v="3"/>
    <n v="2"/>
    <n v="1"/>
    <n v="1"/>
  </r>
  <r>
    <s v="Mornington Shire Council"/>
    <n v="1855"/>
    <s v="ISLAND"/>
    <s v="1x3B DH"/>
    <s v="Detached House"/>
    <x v="0"/>
    <m/>
    <n v="2014"/>
    <s v="On Site Construction"/>
    <s v="On Site"/>
    <s v="Mornington Shire Council"/>
    <s v="Council"/>
    <n v="1"/>
    <n v="451736.00000000006"/>
    <n v="451736.00000000006"/>
    <n v="389427.58620689664"/>
    <d v="2022-07-01T00:00:00"/>
    <x v="2"/>
    <n v="1"/>
    <n v="1"/>
    <n v="1"/>
  </r>
  <r>
    <s v="Mornington Shire Council"/>
    <n v="1855"/>
    <s v="ISLAND"/>
    <s v="1x3B DH"/>
    <s v="Detached House"/>
    <x v="0"/>
    <m/>
    <n v="2014"/>
    <s v="On Site Construction"/>
    <s v="On Site"/>
    <s v="Mornington Shire Council"/>
    <s v="Council"/>
    <n v="1"/>
    <n v="473917.00000000006"/>
    <n v="473917.00000000006"/>
    <n v="408549.13793103455"/>
    <d v="2022-07-01T00:00:00"/>
    <x v="2"/>
    <n v="1"/>
    <n v="1"/>
    <n v="1"/>
  </r>
  <r>
    <s v="Mornington Shire Council"/>
    <n v="1855"/>
    <s v="ISLAND"/>
    <s v="1x3B DH"/>
    <s v="Detached House"/>
    <x v="0"/>
    <m/>
    <n v="2014"/>
    <s v="On Site Construction"/>
    <s v="On Site"/>
    <s v="Mornington Shire Council"/>
    <s v="Council"/>
    <n v="1"/>
    <n v="453933"/>
    <n v="453933"/>
    <n v="391321.55172413797"/>
    <m/>
    <x v="2"/>
    <n v="1"/>
    <n v="1"/>
    <n v="1"/>
  </r>
  <r>
    <s v="Mornington Shire Council"/>
    <n v="1855"/>
    <s v="ISLAND"/>
    <s v="1x3B DH"/>
    <s v="Detached House"/>
    <x v="0"/>
    <m/>
    <n v="2014"/>
    <s v="On Site Construction"/>
    <s v="On Site"/>
    <s v="Mornington Shire Council"/>
    <s v="Council"/>
    <n v="1"/>
    <n v="450796.00000000006"/>
    <n v="450796.00000000006"/>
    <n v="388617.24137931044"/>
    <m/>
    <x v="2"/>
    <n v="1"/>
    <n v="1"/>
    <n v="1"/>
  </r>
  <r>
    <s v="Mornington Shire Council"/>
    <n v="1855"/>
    <s v="ISLAND"/>
    <s v="1x4B DH"/>
    <s v="Detached House"/>
    <x v="0"/>
    <m/>
    <n v="2014"/>
    <s v="On Site Construction"/>
    <s v="On Site"/>
    <s v="Mornington Shire Council"/>
    <s v="Council"/>
    <n v="1"/>
    <n v="515323"/>
    <n v="515323"/>
    <n v="444243.96551724139"/>
    <m/>
    <x v="3"/>
    <n v="2"/>
    <n v="1"/>
    <n v="1"/>
  </r>
  <r>
    <s v="Mornington Shire Council"/>
    <n v="1855"/>
    <s v="ISLAND"/>
    <s v="1x2B DH"/>
    <s v="Detached House"/>
    <x v="0"/>
    <m/>
    <n v="2014"/>
    <s v="On Site Construction"/>
    <s v="On Site"/>
    <s v="Mornington Shire Council"/>
    <s v="Council"/>
    <n v="1"/>
    <n v="398646.99999999994"/>
    <n v="398646.99999999994"/>
    <n v="343661.20689655171"/>
    <m/>
    <x v="1"/>
    <n v="1"/>
    <n v="1"/>
    <n v="1"/>
  </r>
  <r>
    <s v="Pormpuraaw Aboriginal Shire Council"/>
    <n v="2335"/>
    <s v="LEICHHARDT"/>
    <s v="1x3B DH"/>
    <s v="Detached House"/>
    <x v="0"/>
    <m/>
    <n v="2014"/>
    <s v="On Site Construction"/>
    <s v="On Site"/>
    <s v="Mihaven Pty Ltd"/>
    <s v="Private Contractor"/>
    <n v="1"/>
    <n v="400590.13"/>
    <n v="400590.13"/>
    <n v="345336.31896551728"/>
    <d v="2013-07-01T00:00:00"/>
    <x v="2"/>
    <n v="1"/>
    <n v="1"/>
    <n v="1"/>
  </r>
  <r>
    <s v="Doomadgee Aboriginal Shire Council"/>
    <n v="1816"/>
    <s v="KENNEDY"/>
    <s v="1x3B DH"/>
    <s v="Detached House"/>
    <x v="0"/>
    <m/>
    <n v="2015"/>
    <s v="On Site Construction"/>
    <s v="On Site"/>
    <s v="Bryant (Qld) Pty Ltd"/>
    <s v="Private Contractor"/>
    <n v="1"/>
    <n v="410078"/>
    <n v="410078"/>
    <n v="212109.31034482759"/>
    <d v="2013-07-01T00:00:00"/>
    <x v="2"/>
    <n v="1"/>
    <n v="1"/>
    <n v="1"/>
  </r>
  <r>
    <s v="Doomadgee Aboriginal Shire Council"/>
    <n v="1816"/>
    <s v="KENNEDY"/>
    <s v="1x3B DH"/>
    <s v="Detached House"/>
    <x v="0"/>
    <m/>
    <n v="2015"/>
    <s v="On Site Construction"/>
    <s v="On Site"/>
    <s v="Bryant (Qld) Pty Ltd"/>
    <s v="Private Contractor"/>
    <n v="1"/>
    <n v="393377"/>
    <n v="393377"/>
    <n v="203470.86206896554"/>
    <d v="2013-07-01T00:00:00"/>
    <x v="2"/>
    <n v="1"/>
    <n v="1"/>
    <n v="1"/>
  </r>
  <r>
    <s v="Doomadgee Aboriginal Shire Council"/>
    <n v="1816"/>
    <s v="KENNEDY"/>
    <s v="1x2B DH"/>
    <s v="Detached House"/>
    <x v="0"/>
    <m/>
    <n v="2015"/>
    <s v="On Site Construction"/>
    <s v="On Site"/>
    <s v="Bryant (Qld) Pty Ltd"/>
    <s v="Private Contractor"/>
    <n v="1"/>
    <n v="393351.86"/>
    <n v="393351.86"/>
    <n v="203457.85862068966"/>
    <d v="2012-07-01T00:00:00"/>
    <x v="1"/>
    <n v="1"/>
    <n v="1"/>
    <n v="1"/>
  </r>
  <r>
    <s v="Aurukun Shire Council"/>
    <s v="1973 "/>
    <s v="LEICHHARDT"/>
    <s v="1x2B DH (OT)"/>
    <s v="Detached House"/>
    <x v="0"/>
    <m/>
    <n v="2014"/>
    <s v="On Site Construction"/>
    <s v="On Site"/>
    <s v="Aurukun Shire Council"/>
    <s v="Council"/>
    <n v="1"/>
    <n v="423900"/>
    <n v="423900"/>
    <n v="365431.03448275867"/>
    <d v="2013-07-01T00:00:00"/>
    <x v="1"/>
    <n v="1"/>
    <n v="1"/>
    <n v="1"/>
  </r>
  <r>
    <s v="Doomadgee Aboriginal Shire Council"/>
    <n v="1816"/>
    <s v="KENNEDY"/>
    <s v="1x3B DH (SOG)"/>
    <s v="Detached House"/>
    <x v="0"/>
    <m/>
    <n v="2014"/>
    <s v="On Site Construction"/>
    <s v="On Site"/>
    <s v="Bryant (Qld) Pty Ltd"/>
    <s v="Private Contractor"/>
    <n v="1"/>
    <n v="419957"/>
    <n v="419957"/>
    <n v="362031.89655172417"/>
    <d v="2013-07-01T00:00:00"/>
    <x v="2"/>
    <n v="1"/>
    <n v="1"/>
    <n v="1"/>
  </r>
  <r>
    <s v="Doomadgee Aboriginal Shire Council"/>
    <n v="1816"/>
    <s v="KENNEDY"/>
    <s v="1x4B DH (SOG)"/>
    <s v="Detached House"/>
    <x v="0"/>
    <m/>
    <n v="2014"/>
    <s v="On Site Construction"/>
    <s v="On Site"/>
    <s v="Bryant (Qld) Pty Ltd"/>
    <s v="Private Contractor"/>
    <n v="1"/>
    <n v="459866"/>
    <n v="459866"/>
    <n v="396436.20689655177"/>
    <d v="2013-07-01T00:00:00"/>
    <x v="3"/>
    <n v="2"/>
    <n v="1"/>
    <n v="1"/>
  </r>
  <r>
    <s v="Doomadgee Aboriginal Shire Council"/>
    <n v="1816"/>
    <s v="KENNEDY"/>
    <s v="1x2B DH (SOG)"/>
    <s v="Detached House"/>
    <x v="0"/>
    <m/>
    <n v="2014"/>
    <s v="On Site Construction"/>
    <s v="On Site"/>
    <s v="Bryant (Qld) Pty Ltd"/>
    <s v="Private Contractor"/>
    <n v="1"/>
    <n v="388806"/>
    <n v="388806"/>
    <n v="335177.58620689658"/>
    <d v="2013-07-01T00:00:00"/>
    <x v="1"/>
    <n v="1"/>
    <n v="1"/>
    <n v="1"/>
  </r>
  <r>
    <s v="Doomadgee Aboriginal Shire Council"/>
    <n v="1816"/>
    <s v="KENNEDY"/>
    <s v="1x3B DH (SOG)"/>
    <s v="Detached House"/>
    <x v="0"/>
    <m/>
    <n v="2014"/>
    <s v="On Site Construction"/>
    <s v="On Site"/>
    <s v="Bryant (Qld) Pty Ltd"/>
    <s v="Private Contractor"/>
    <n v="1"/>
    <n v="417168"/>
    <n v="417168"/>
    <n v="359627.58620689658"/>
    <d v="2013-07-01T00:00:00"/>
    <x v="2"/>
    <n v="1"/>
    <n v="1"/>
    <n v="1"/>
  </r>
  <r>
    <s v="Doomadgee Aboriginal Shire Council"/>
    <n v="1816"/>
    <s v="KENNEDY"/>
    <s v="1x3B DH (SOG)"/>
    <s v="Detached House"/>
    <x v="0"/>
    <m/>
    <n v="2014"/>
    <s v="On Site Construction"/>
    <s v="On Site"/>
    <s v="Bryant (Qld) Pty Ltd"/>
    <s v="Private Contractor"/>
    <n v="1"/>
    <n v="414320"/>
    <n v="414320"/>
    <n v="357172.41379310348"/>
    <d v="2012-07-01T00:00:00"/>
    <x v="2"/>
    <n v="1"/>
    <n v="1"/>
    <n v="1"/>
  </r>
  <r>
    <s v="Doomadgee Aboriginal Shire Council"/>
    <n v="1816"/>
    <s v="KENNEDY"/>
    <s v="1x4B DH"/>
    <s v="Detached House"/>
    <x v="0"/>
    <m/>
    <n v="2014"/>
    <s v="On Site Construction"/>
    <s v="On Site"/>
    <s v="Bryant (Qld) Pty Ltd"/>
    <s v="Private Contractor"/>
    <n v="1"/>
    <n v="451880"/>
    <n v="451880"/>
    <n v="389551.72413793107"/>
    <d v="2013-07-01T00:00:00"/>
    <x v="3"/>
    <n v="2"/>
    <n v="1"/>
    <n v="1"/>
  </r>
  <r>
    <s v="Doomadgee Aboriginal Shire Council"/>
    <n v="1816"/>
    <s v="KENNEDY"/>
    <s v="1x4B DH (SOG)"/>
    <s v="Detached House"/>
    <x v="0"/>
    <m/>
    <n v="2014"/>
    <s v="On Site Construction"/>
    <s v="On Site"/>
    <s v="Bryant (Qld) Pty Ltd"/>
    <s v="Private Contractor"/>
    <n v="1"/>
    <n v="450853"/>
    <n v="450853"/>
    <n v="388666.37931034487"/>
    <d v="2013-07-01T00:00:00"/>
    <x v="3"/>
    <n v="2"/>
    <n v="1"/>
    <n v="1"/>
  </r>
  <r>
    <s v="Doomadgee Aboriginal Shire Council"/>
    <n v="1816"/>
    <s v="KENNEDY"/>
    <s v="1x2B DH (SOG)"/>
    <s v="Detached House"/>
    <x v="0"/>
    <m/>
    <n v="2014"/>
    <s v="On Site Construction"/>
    <s v="On Site"/>
    <s v="Bryant (Qld) Pty Ltd"/>
    <s v="Private Contractor"/>
    <n v="1"/>
    <n v="385798"/>
    <n v="385798"/>
    <n v="332584.4827586207"/>
    <d v="2013-07-01T00:00:00"/>
    <x v="1"/>
    <n v="1"/>
    <n v="1"/>
    <n v="1"/>
  </r>
  <r>
    <s v="Aurukun Shire Council"/>
    <s v="1973 "/>
    <s v="LEICHHARDT"/>
    <s v="1x3B DH"/>
    <s v="Detached House"/>
    <x v="0"/>
    <m/>
    <n v="2014"/>
    <s v="On Site Construction"/>
    <s v="On Site"/>
    <s v="Aurukun Shire Council"/>
    <s v="Council"/>
    <n v="1"/>
    <n v="438446"/>
    <n v="438446"/>
    <n v="377970.68965517246"/>
    <d v="2013-07-01T00:00:00"/>
    <x v="2"/>
    <n v="1"/>
    <n v="1"/>
    <n v="1"/>
  </r>
  <r>
    <s v="Aurukun Shire Council"/>
    <s v="1973 "/>
    <s v="LEICHHARDT"/>
    <s v="1x3B DH"/>
    <s v="Detached House"/>
    <x v="0"/>
    <m/>
    <n v="2014"/>
    <s v="On Site Construction"/>
    <s v="On Site"/>
    <s v="Aurukun Shire Council"/>
    <s v="Council"/>
    <n v="1"/>
    <n v="437990"/>
    <n v="437990"/>
    <n v="377577.58620689658"/>
    <d v="2013-07-01T00:00:00"/>
    <x v="2"/>
    <n v="1"/>
    <n v="1"/>
    <n v="1"/>
  </r>
  <r>
    <s v="Mapoon Aboriginal Shire Council"/>
    <n v="2572"/>
    <s v="LEICHHARDT"/>
    <s v="1x2B DH (OT)"/>
    <s v="Detached House"/>
    <x v="0"/>
    <m/>
    <n v="2014"/>
    <s v="On Site Construction"/>
    <s v="On Site"/>
    <s v="Bryant (Qld) Pty Ltd"/>
    <s v="Private Contractor"/>
    <n v="1"/>
    <n v="406864.23"/>
    <n v="406864.23"/>
    <n v="350745.02586206899"/>
    <d v="2013-07-01T00:00:00"/>
    <x v="1"/>
    <n v="1"/>
    <n v="1"/>
    <n v="1"/>
  </r>
  <r>
    <s v="Mapoon Aboriginal Shire Council"/>
    <n v="2572"/>
    <s v="LEICHHARDT"/>
    <s v="1x2B DH (OT)"/>
    <s v="Detached House"/>
    <x v="0"/>
    <m/>
    <n v="2014"/>
    <s v="On Site Construction"/>
    <s v="On Site"/>
    <s v="Bryant (Qld) Pty Ltd"/>
    <s v="Private Contractor"/>
    <n v="1"/>
    <n v="406924.56"/>
    <n v="406924.56"/>
    <n v="350797.03448275867"/>
    <d v="2013-07-01T00:00:00"/>
    <x v="1"/>
    <n v="1"/>
    <n v="1"/>
    <n v="1"/>
  </r>
  <r>
    <s v="Woorabinda Aboriginal Shire Council"/>
    <n v="700"/>
    <s v="FLYNN"/>
    <s v="1x2B DH (SOG)"/>
    <s v="Detached House"/>
    <x v="0"/>
    <m/>
    <n v="2014"/>
    <s v="On Site Construction"/>
    <s v="On Site"/>
    <s v="TF Woollam &amp; Son Pty Ltd"/>
    <s v="Private Contractor"/>
    <n v="1"/>
    <n v="316461.58"/>
    <n v="316461.58"/>
    <n v="272811.70689655177"/>
    <d v="2013-07-01T00:00:00"/>
    <x v="1"/>
    <n v="1"/>
    <n v="1"/>
    <n v="1"/>
  </r>
  <r>
    <s v="Woorabinda Aboriginal Shire Council"/>
    <n v="700"/>
    <s v="FLYNN"/>
    <s v="1x3B DH"/>
    <s v="Detached House"/>
    <x v="0"/>
    <m/>
    <n v="2014"/>
    <s v="On Site Construction"/>
    <s v="On Site"/>
    <s v="TF Woollam &amp; Son Pty Ltd"/>
    <s v="Private Contractor"/>
    <n v="1"/>
    <n v="394889.22"/>
    <n v="394889.22"/>
    <n v="340421.74137931032"/>
    <d v="2013-07-01T00:00:00"/>
    <x v="2"/>
    <n v="1"/>
    <n v="1"/>
    <n v="1"/>
  </r>
  <r>
    <s v="Woorabinda Aboriginal Shire Council"/>
    <n v="700"/>
    <s v="FLYNN"/>
    <s v="1x3B DH"/>
    <s v="Detached House"/>
    <x v="0"/>
    <m/>
    <n v="2014"/>
    <s v="On Site Construction"/>
    <s v="On Site"/>
    <s v="TF Woollam &amp; Son Pty Ltd"/>
    <s v="Private Contractor"/>
    <n v="1"/>
    <n v="376040"/>
    <n v="376040"/>
    <n v="324172.41379310348"/>
    <m/>
    <x v="2"/>
    <n v="1"/>
    <n v="1"/>
    <n v="1"/>
  </r>
  <r>
    <s v="Torres Strait Island Regional Council"/>
    <n v="2600"/>
    <s v="ISLAND"/>
    <s v="1x4B DH (HS)"/>
    <s v="Detached House"/>
    <x v="0"/>
    <s v="High Set"/>
    <n v="2013"/>
    <s v="Factory Built - House"/>
    <s v="Off Site"/>
    <s v="Bryant (Qld) Pty Ltd"/>
    <s v="Private Contractor"/>
    <n v="1"/>
    <n v="591619.96"/>
    <n v="591619.96"/>
    <n v="489616.51862068963"/>
    <d v="2012-07-01T00:00:00"/>
    <x v="3"/>
    <n v="2"/>
    <n v="1"/>
    <n v="1"/>
  </r>
  <r>
    <s v="Torres Strait Island Regional Council"/>
    <n v="2600"/>
    <s v="ISLAND"/>
    <s v="1x4B DH (HS)"/>
    <s v="Detached House"/>
    <x v="0"/>
    <s v="High Set"/>
    <n v="2013"/>
    <s v="Factory Built - House"/>
    <s v="Off Site"/>
    <s v="Bryant (Qld) Pty Ltd"/>
    <s v="Private Contractor"/>
    <n v="1"/>
    <n v="588436.96"/>
    <n v="588436.96"/>
    <n v="486982.31172413792"/>
    <d v="2013-07-01T00:00:00"/>
    <x v="3"/>
    <n v="2"/>
    <n v="1"/>
    <n v="1"/>
  </r>
  <r>
    <s v="Torres Strait Island Regional Council"/>
    <n v="2600"/>
    <s v="ISLAND"/>
    <s v="1x2B DH"/>
    <s v="Detached House"/>
    <x v="0"/>
    <m/>
    <n v="2013"/>
    <s v="Factory Built - House"/>
    <s v="Off Site"/>
    <s v="Bryant (Qld) Pty Ltd"/>
    <s v="Private Contractor"/>
    <n v="1"/>
    <n v="491691"/>
    <n v="491691"/>
    <n v="406916.68965517241"/>
    <d v="2012-07-01T00:00:00"/>
    <x v="1"/>
    <n v="1"/>
    <n v="1"/>
    <n v="1"/>
  </r>
  <r>
    <s v="Mapoon Aboriginal Shire Council"/>
    <n v="2572"/>
    <s v="LEICHHARDT"/>
    <s v="1x4B DH"/>
    <s v="Detached House"/>
    <x v="0"/>
    <m/>
    <n v="2014"/>
    <s v="On Site Construction"/>
    <s v="On Site"/>
    <s v="Bryant (Qld) Pty Ltd"/>
    <s v="Private Contractor"/>
    <n v="1"/>
    <n v="431565.75999999995"/>
    <n v="431565.75999999995"/>
    <n v="372039.44827586203"/>
    <d v="2012-07-01T00:00:00"/>
    <x v="3"/>
    <n v="2"/>
    <n v="1"/>
    <n v="1"/>
  </r>
  <r>
    <s v="Napranum Aboriginal Shire Council"/>
    <n v="2465"/>
    <s v="LEICHHARDT"/>
    <s v="1x3B DH"/>
    <s v="Detached House"/>
    <x v="0"/>
    <m/>
    <n v="2014"/>
    <s v="On Site Construction"/>
    <s v="On Site"/>
    <s v="Napranum Aboriginal Shire Council"/>
    <s v="Council"/>
    <n v="1"/>
    <n v="431218.02666666667"/>
    <n v="431218.02666666667"/>
    <n v="371739.67816091958"/>
    <d v="2012-07-01T00:00:00"/>
    <x v="2"/>
    <n v="1"/>
    <n v="1"/>
    <n v="1"/>
  </r>
  <r>
    <s v="Napranum Aboriginal Shire Council"/>
    <n v="2465"/>
    <s v="LEICHHARDT"/>
    <s v="1x3B DH"/>
    <s v="Detached House"/>
    <x v="0"/>
    <m/>
    <n v="2014"/>
    <s v="On Site Construction"/>
    <s v="On Site"/>
    <s v="Napranum Aboriginal Shire Council"/>
    <s v="Council"/>
    <n v="1"/>
    <n v="430562.66666666669"/>
    <n v="430562.66666666669"/>
    <n v="371174.71264367818"/>
    <m/>
    <x v="2"/>
    <n v="1"/>
    <n v="1"/>
    <n v="1"/>
  </r>
  <r>
    <s v="Napranum Aboriginal Shire Council"/>
    <n v="2465"/>
    <s v="LEICHHARDT"/>
    <s v="1x3B DH"/>
    <s v="Detached House"/>
    <x v="0"/>
    <m/>
    <n v="2014"/>
    <s v="On Site Construction"/>
    <s v="On Site"/>
    <s v="Napranum Aboriginal Shire Council"/>
    <s v="Council"/>
    <n v="1"/>
    <n v="430441.66666666669"/>
    <n v="430441.66666666669"/>
    <n v="371070.40229885059"/>
    <m/>
    <x v="2"/>
    <n v="1"/>
    <n v="1"/>
    <n v="1"/>
  </r>
  <r>
    <s v="Napranum Aboriginal Shire Council"/>
    <n v="2465"/>
    <s v="LEICHHARDT"/>
    <s v="1x3B DH"/>
    <s v="Detached House"/>
    <x v="0"/>
    <m/>
    <n v="2014"/>
    <s v="On Site Construction"/>
    <s v="On Site"/>
    <s v="Napranum Aboriginal Shire Council"/>
    <s v="Council"/>
    <n v="1"/>
    <n v="430316.66666666669"/>
    <n v="430316.66666666669"/>
    <n v="370962.64367816097"/>
    <m/>
    <x v="2"/>
    <n v="1"/>
    <n v="1"/>
    <n v="1"/>
  </r>
  <r>
    <s v="Napranum Aboriginal Shire Council"/>
    <n v="2465"/>
    <s v="LEICHHARDT"/>
    <s v="1x3B DH"/>
    <s v="Detached House"/>
    <x v="0"/>
    <m/>
    <n v="2014"/>
    <s v="On Site Construction"/>
    <s v="On Site"/>
    <s v="Napranum Aboriginal Shire Council"/>
    <s v="Council"/>
    <n v="1"/>
    <n v="431243.01666666666"/>
    <n v="431243.01666666666"/>
    <n v="371761.22126436786"/>
    <m/>
    <x v="2"/>
    <n v="1"/>
    <n v="1"/>
    <n v="1"/>
  </r>
  <r>
    <s v="Napranum Aboriginal Shire Council"/>
    <n v="2465"/>
    <s v="LEICHHARDT"/>
    <s v="1x3B DH"/>
    <s v="Detached House"/>
    <x v="0"/>
    <m/>
    <n v="2014"/>
    <s v="On Site Construction"/>
    <s v="On Site"/>
    <s v="Napranum Aboriginal Shire Council"/>
    <s v="Council"/>
    <n v="1"/>
    <n v="431218.02666666667"/>
    <n v="431218.02666666667"/>
    <n v="371739.67816091958"/>
    <m/>
    <x v="2"/>
    <n v="1"/>
    <n v="1"/>
    <n v="1"/>
  </r>
  <r>
    <s v="Cherbourg Aboriginal Shire Council"/>
    <n v="362"/>
    <s v="WIDE BAY"/>
    <s v="1x4B DH"/>
    <s v="Detached House"/>
    <x v="0"/>
    <m/>
    <n v="2013"/>
    <s v="On Site Construction"/>
    <s v="On Site"/>
    <s v="Cherbourg Aboriginal Shire Council"/>
    <s v="Council"/>
    <n v="1"/>
    <n v="411222"/>
    <n v="411222"/>
    <n v="340321.6551724138"/>
    <m/>
    <x v="3"/>
    <n v="2"/>
    <n v="1"/>
    <n v="1"/>
  </r>
  <r>
    <s v="Woorabinda Aboriginal Shire Council"/>
    <n v="700"/>
    <s v="FLYNN"/>
    <s v="1x3B DH (SOG)"/>
    <s v="Detached House"/>
    <x v="0"/>
    <m/>
    <n v="2014"/>
    <s v="On Site Construction"/>
    <s v="On Site"/>
    <s v="TF Woollam &amp; Son Pty Ltd"/>
    <s v="Private Contractor"/>
    <n v="1"/>
    <n v="518122"/>
    <n v="518122"/>
    <n v="446656.89655172417"/>
    <m/>
    <x v="2"/>
    <n v="1"/>
    <n v="1"/>
    <n v="1"/>
  </r>
  <r>
    <s v="Lockhart River Aboriginal Shire Council"/>
    <n v="2437"/>
    <s v="LEICHHARDT"/>
    <s v="Demox1"/>
    <s v="Demollition"/>
    <x v="3"/>
    <m/>
    <n v="2014"/>
    <s v="Demolition"/>
    <s v="Demolish"/>
    <s v="TBA MARKET"/>
    <s v="Private Contractor"/>
    <n v="1"/>
    <n v="48766.03"/>
    <n v="48766.03"/>
    <n v="56568.594799999992"/>
    <m/>
    <x v="4"/>
    <m/>
    <m/>
    <m/>
  </r>
  <r>
    <s v="Cherbourg Aboriginal Shire Council"/>
    <n v="362"/>
    <s v="WIDE BAY"/>
    <s v="1x3B DH"/>
    <s v="Detached House"/>
    <x v="0"/>
    <m/>
    <n v="2013"/>
    <s v="On Site Construction"/>
    <s v="On Site"/>
    <s v="Cherbourg Aboriginal Shire Council"/>
    <s v="Council"/>
    <n v="1"/>
    <n v="358663"/>
    <n v="358663"/>
    <n v="296824.55172413791"/>
    <m/>
    <x v="2"/>
    <n v="1"/>
    <n v="1"/>
    <n v="1"/>
  </r>
  <r>
    <s v="Cherbourg Aboriginal Shire Council"/>
    <n v="362"/>
    <s v="WIDE BAY"/>
    <s v="1x4B DH"/>
    <s v="Detached House"/>
    <x v="0"/>
    <m/>
    <n v="2013"/>
    <s v="On Site Construction"/>
    <s v="On Site"/>
    <s v="Cherbourg Aboriginal Shire Council"/>
    <s v="Council"/>
    <n v="1"/>
    <n v="386393"/>
    <n v="386393"/>
    <n v="319773.5172413793"/>
    <d v="2012-07-01T00:00:00"/>
    <x v="3"/>
    <n v="2"/>
    <n v="1"/>
    <n v="1"/>
  </r>
  <r>
    <s v="Palm Island Aboriginal Shire Council"/>
    <n v="1531"/>
    <s v="ISLAND"/>
    <s v="1x5B DH"/>
    <s v="Detached House"/>
    <x v="0"/>
    <m/>
    <n v="2013"/>
    <s v="Factory Built - House"/>
    <s v="Off Site"/>
    <s v="RBS / Hutchinson"/>
    <s v="Private Contractor"/>
    <n v="1"/>
    <n v="826100.4444444445"/>
    <n v="826100.4444444445"/>
    <n v="683669.33333333337"/>
    <d v="2012-07-01T00:00:00"/>
    <x v="0"/>
    <n v="2"/>
    <n v="1"/>
    <n v="1"/>
  </r>
  <r>
    <s v="Palm Island Aboriginal Shire Council"/>
    <n v="1531"/>
    <s v="ISLAND"/>
    <s v="1x5B DH"/>
    <s v="Detached House"/>
    <x v="0"/>
    <m/>
    <n v="2013"/>
    <s v="Factory Built - House"/>
    <s v="Off Site"/>
    <s v="RBS / Hutchinson"/>
    <s v="Private Contractor"/>
    <n v="1"/>
    <n v="712560.4444444445"/>
    <n v="712560.4444444445"/>
    <n v="589705.19540229894"/>
    <d v="2012-07-01T00:00:00"/>
    <x v="0"/>
    <n v="2"/>
    <n v="1"/>
    <n v="1"/>
  </r>
  <r>
    <s v="Torres Strait Island Regional Council"/>
    <n v="2600"/>
    <s v="ISLAND"/>
    <s v="1x4B DH (HS)"/>
    <s v="Detached House"/>
    <x v="0"/>
    <s v="High Set"/>
    <n v="2013"/>
    <s v="Factory Built - House"/>
    <s v="Off Site"/>
    <s v="Bryant (Qld) Pty Ltd"/>
    <s v="Private Contractor"/>
    <n v="1"/>
    <n v="593804"/>
    <n v="593804"/>
    <n v="491424"/>
    <d v="2012-07-01T00:00:00"/>
    <x v="3"/>
    <n v="2"/>
    <n v="1"/>
    <n v="1"/>
  </r>
  <r>
    <s v="Torres Strait Island Regional Council"/>
    <n v="2600"/>
    <s v="ISLAND"/>
    <s v="1x4B DH (HS)"/>
    <s v="Detached House"/>
    <x v="0"/>
    <s v="High Set"/>
    <n v="2013"/>
    <s v="Factory Built - House"/>
    <s v="Off Site"/>
    <s v="Bryant (Qld) Pty Ltd"/>
    <s v="Private Contractor"/>
    <n v="1"/>
    <n v="588127"/>
    <n v="588127"/>
    <n v="486725.79310344829"/>
    <d v="2017-07-01T00:00:00"/>
    <x v="3"/>
    <n v="2"/>
    <n v="1"/>
    <n v="1"/>
  </r>
  <r>
    <s v="Torres Strait Island Regional Council"/>
    <n v="2600"/>
    <s v="ISLAND"/>
    <s v="1x5B DH (HS)"/>
    <s v="Detached House"/>
    <x v="0"/>
    <s v="High Set"/>
    <n v="2013"/>
    <s v="Factory Built - House"/>
    <s v="Off Site"/>
    <s v="Bryant (Qld) Pty Ltd"/>
    <s v="Private Contractor"/>
    <n v="1"/>
    <n v="665094.96"/>
    <n v="665094.96"/>
    <n v="550423.41517241381"/>
    <d v="2017-07-01T00:00:00"/>
    <x v="0"/>
    <n v="2"/>
    <n v="1"/>
    <n v="1"/>
  </r>
  <r>
    <s v="Torres Strait Island Regional Council"/>
    <n v="2600"/>
    <s v="ISLAND"/>
    <s v="1x5B DH"/>
    <s v="Detached House"/>
    <x v="0"/>
    <m/>
    <n v="2013"/>
    <s v="Factory Built - House"/>
    <s v="Off Site"/>
    <s v="Bryant (Qld) Pty Ltd"/>
    <s v="Private Contractor"/>
    <n v="1"/>
    <n v="662077"/>
    <n v="662077"/>
    <n v="547925.79310344823"/>
    <d v="2012-07-01T00:00:00"/>
    <x v="0"/>
    <n v="2"/>
    <n v="1"/>
    <n v="1"/>
  </r>
  <r>
    <s v="Woorabinda Aboriginal Shire Council"/>
    <n v="700"/>
    <s v="FLYNN"/>
    <s v="1x3B DH"/>
    <s v="Detached House"/>
    <x v="0"/>
    <m/>
    <n v="2014"/>
    <s v="On Site Construction"/>
    <s v="On Site"/>
    <s v="TF Woollam &amp; Son Pty Ltd"/>
    <s v="Private Contractor"/>
    <n v="1"/>
    <n v="552194"/>
    <n v="552194"/>
    <n v="476029.31034482759"/>
    <d v="2012-07-01T00:00:00"/>
    <x v="2"/>
    <n v="1"/>
    <n v="1"/>
    <n v="1"/>
  </r>
  <r>
    <s v="Woorabinda Aboriginal Shire Council"/>
    <n v="700"/>
    <s v="FLYNN"/>
    <s v="1x2B DH (SOG)"/>
    <s v="Detached House"/>
    <x v="0"/>
    <m/>
    <n v="2014"/>
    <s v="On Site Construction"/>
    <s v="On Site"/>
    <s v="TF Woollam &amp; Son Pty Ltd"/>
    <s v="Private Contractor"/>
    <n v="1"/>
    <n v="394908.75"/>
    <n v="394908.75"/>
    <n v="340438.5775862069"/>
    <d v="2016-07-01T00:00:00"/>
    <x v="1"/>
    <n v="1"/>
    <n v="1"/>
    <n v="1"/>
  </r>
  <r>
    <s v="Woorabinda Aboriginal Shire Council"/>
    <n v="700"/>
    <s v="FLYNN"/>
    <s v="1x2B DH"/>
    <s v="Detached House"/>
    <x v="0"/>
    <m/>
    <n v="2014"/>
    <s v="On Site Construction"/>
    <s v="On Site"/>
    <s v="TF Woollam &amp; Son Pty Ltd"/>
    <s v="Private Contractor"/>
    <n v="1"/>
    <n v="423777.06"/>
    <n v="423777.06"/>
    <n v="365325.05172413797"/>
    <d v="2012-07-01T00:00:00"/>
    <x v="1"/>
    <n v="1"/>
    <n v="1"/>
    <n v="1"/>
  </r>
  <r>
    <s v="Woorabinda Aboriginal Shire Council"/>
    <n v="700"/>
    <s v="FLYNN"/>
    <s v="1x2B DH"/>
    <s v="Detached House"/>
    <x v="0"/>
    <m/>
    <n v="2014"/>
    <s v="On Site Construction"/>
    <s v="On Site"/>
    <s v="TF Woollam &amp; Son Pty Ltd"/>
    <s v="Private Contractor"/>
    <n v="1"/>
    <n v="411962"/>
    <n v="411962"/>
    <n v="355139.6551724138"/>
    <d v="2012-07-01T00:00:00"/>
    <x v="1"/>
    <n v="1"/>
    <n v="1"/>
    <n v="1"/>
  </r>
  <r>
    <s v="Cherbourg Aboriginal Shire Council"/>
    <n v="362"/>
    <s v="WIDE BAY"/>
    <s v="1x2B DH"/>
    <s v="Detached House"/>
    <x v="0"/>
    <m/>
    <n v="2013"/>
    <s v="On Site Construction"/>
    <s v="On Site"/>
    <s v="Cherbourg Aboriginal Shire Council"/>
    <s v="Council"/>
    <n v="1"/>
    <n v="302362"/>
    <n v="302362"/>
    <n v="250230.62068965516"/>
    <d v="2012-07-01T00:00:00"/>
    <x v="1"/>
    <n v="1"/>
    <n v="1"/>
    <n v="1"/>
  </r>
  <r>
    <s v="Cherbourg Aboriginal Shire Council"/>
    <n v="362"/>
    <s v="WIDE BAY"/>
    <s v="1x3B DH"/>
    <s v="Detached House"/>
    <x v="0"/>
    <m/>
    <n v="2013"/>
    <s v="On Site Construction"/>
    <s v="On Site"/>
    <s v="Cherbourg Aboriginal Shire Council"/>
    <s v="Council"/>
    <n v="1"/>
    <n v="337130"/>
    <n v="337130"/>
    <n v="279004.13793103449"/>
    <d v="2012-07-01T00:00:00"/>
    <x v="2"/>
    <n v="1"/>
    <n v="1"/>
    <n v="1"/>
  </r>
  <r>
    <s v="Palm Island Aboriginal Shire Council"/>
    <n v="1531"/>
    <s v="ISLAND"/>
    <s v="1x4B DH"/>
    <s v="Detached House"/>
    <x v="0"/>
    <m/>
    <n v="2013"/>
    <s v="Factory Built - House"/>
    <s v="Off Site"/>
    <s v="RBS / Hutchinson"/>
    <s v="Private Contractor"/>
    <n v="1"/>
    <n v="765091.4444444445"/>
    <n v="765091.4444444445"/>
    <n v="633179.1264367816"/>
    <d v="2012-07-01T00:00:00"/>
    <x v="3"/>
    <n v="2"/>
    <n v="1"/>
    <n v="1"/>
  </r>
  <r>
    <s v="Aurukun Shire Council"/>
    <s v="1973 "/>
    <s v="LEICHHARDT"/>
    <s v="Demox1"/>
    <s v="Demollition"/>
    <x v="3"/>
    <m/>
    <n v="2014"/>
    <s v="Demolition"/>
    <s v="Demolish"/>
    <s v="TBA MARKET"/>
    <s v="Private Contractor"/>
    <n v="1"/>
    <n v="45692"/>
    <n v="45692"/>
    <n v="53002.719999999994"/>
    <d v="2012-07-01T00:00:00"/>
    <x v="4"/>
    <m/>
    <m/>
    <m/>
  </r>
  <r>
    <s v="Yarrabah Aboriginal Shire Council"/>
    <n v="1710"/>
    <s v="KENNEDY"/>
    <s v="1x4B DH"/>
    <s v="Detached House"/>
    <x v="0"/>
    <m/>
    <n v="2013"/>
    <s v="On Site Construction"/>
    <s v="On Site"/>
    <s v="Bryant (Qld) Pty Ltd"/>
    <s v="Private Contractor"/>
    <n v="1"/>
    <n v="392236.29"/>
    <n v="392236.29"/>
    <n v="324609.34344827582"/>
    <d v="2012-07-01T00:00:00"/>
    <x v="3"/>
    <n v="2"/>
    <n v="1"/>
    <n v="1"/>
  </r>
  <r>
    <s v="Palm Island Aboriginal Shire Council"/>
    <n v="1531"/>
    <s v="ISLAND"/>
    <s v="1x3B DH"/>
    <s v="Detached House"/>
    <x v="0"/>
    <m/>
    <n v="2013"/>
    <s v="Factory Built - House"/>
    <s v="Off Site"/>
    <s v="RBS / Hutchinson"/>
    <s v="Private Contractor"/>
    <n v="1"/>
    <n v="567035.4444444445"/>
    <n v="567035.4444444445"/>
    <n v="469270.71264367818"/>
    <d v="2012-07-01T00:00:00"/>
    <x v="2"/>
    <n v="1"/>
    <n v="1"/>
    <n v="1"/>
  </r>
  <r>
    <s v="Palm Island Aboriginal Shire Council"/>
    <n v="1531"/>
    <s v="ISLAND"/>
    <s v="1x2B DH"/>
    <s v="Detached House"/>
    <x v="0"/>
    <m/>
    <n v="2013"/>
    <s v="Factory Built - House"/>
    <s v="Off Site"/>
    <s v="RBS / Hutchinson"/>
    <s v="Private Contractor"/>
    <n v="1"/>
    <n v="549989.4444444445"/>
    <n v="549989.4444444445"/>
    <n v="455163.67816091958"/>
    <d v="2012-07-01T00:00:00"/>
    <x v="1"/>
    <n v="1"/>
    <n v="1"/>
    <n v="1"/>
  </r>
  <r>
    <s v="Palm Island Aboriginal Shire Council"/>
    <n v="1531"/>
    <s v="ISLAND"/>
    <s v="1x2B DH"/>
    <s v="Detached House"/>
    <x v="0"/>
    <m/>
    <n v="2013"/>
    <s v="Factory Built - House"/>
    <s v="Off Site"/>
    <s v="RBS / Hutchinson"/>
    <s v="Private Contractor"/>
    <n v="1"/>
    <n v="491366.44444444444"/>
    <n v="491366.44444444444"/>
    <n v="406648.091954023"/>
    <m/>
    <x v="1"/>
    <n v="1"/>
    <n v="1"/>
    <n v="1"/>
  </r>
  <r>
    <s v="Palm Island Aboriginal Shire Council"/>
    <n v="1531"/>
    <s v="ISLAND"/>
    <s v="1x2B DH"/>
    <s v="Detached House"/>
    <x v="0"/>
    <m/>
    <n v="2013"/>
    <s v="Factory Built - House"/>
    <s v="Off Site"/>
    <s v="RBS / Hutchinson"/>
    <s v="Private Contractor"/>
    <n v="1"/>
    <n v="491646.44444444444"/>
    <n v="491646.44444444444"/>
    <n v="406879.81609195401"/>
    <d v="2012-07-01T00:00:00"/>
    <x v="1"/>
    <n v="1"/>
    <n v="1"/>
    <n v="1"/>
  </r>
  <r>
    <s v="Palm Island Aboriginal Shire Council"/>
    <n v="1531"/>
    <s v="ISLAND"/>
    <s v="1x2B DH"/>
    <s v="Detached House"/>
    <x v="0"/>
    <m/>
    <n v="2013"/>
    <s v="Factory Built - House"/>
    <s v="Off Site"/>
    <s v="RBS / Hutchinson"/>
    <s v="Private Contractor"/>
    <n v="1"/>
    <n v="536130.4444444445"/>
    <n v="536130.4444444445"/>
    <n v="443694.16091954027"/>
    <d v="2012-07-01T00:00:00"/>
    <x v="1"/>
    <n v="1"/>
    <n v="1"/>
    <n v="1"/>
  </r>
  <r>
    <s v="Palm Island Aboriginal Shire Council"/>
    <n v="1531"/>
    <s v="ISLAND"/>
    <s v="1x2B DH"/>
    <s v="Detached House"/>
    <x v="0"/>
    <m/>
    <n v="2013"/>
    <s v="Factory Built - House"/>
    <s v="Off Site"/>
    <s v="RBS / Hutchinson"/>
    <s v="Private Contractor"/>
    <n v="1"/>
    <n v="475300.44444444444"/>
    <n v="475300.44444444444"/>
    <n v="393352.091954023"/>
    <d v="2014-07-01T00:00:00"/>
    <x v="1"/>
    <n v="1"/>
    <n v="1"/>
    <n v="1"/>
  </r>
  <r>
    <s v="Palm Island Aboriginal Shire Council"/>
    <n v="1531"/>
    <s v="ISLAND"/>
    <s v="1x4B DH"/>
    <s v="Detached House"/>
    <x v="0"/>
    <m/>
    <n v="2013"/>
    <s v="Factory Built - House"/>
    <s v="Off Site"/>
    <s v="RBS / Hutchinson"/>
    <s v="Private Contractor"/>
    <n v="1"/>
    <n v="682206.4444444445"/>
    <n v="682206.4444444445"/>
    <n v="564584.64367816097"/>
    <d v="2012-07-01T00:00:00"/>
    <x v="3"/>
    <n v="2"/>
    <n v="1"/>
    <n v="1"/>
  </r>
  <r>
    <s v="Palm Island Aboriginal Shire Council"/>
    <n v="1531"/>
    <s v="ISLAND"/>
    <s v="1x4B DH"/>
    <s v="Detached House"/>
    <x v="0"/>
    <m/>
    <n v="2013"/>
    <s v="Factory Built - House"/>
    <s v="Off Site"/>
    <s v="RBS / Hutchinson"/>
    <s v="Private Contractor"/>
    <n v="1"/>
    <n v="658449.4444444445"/>
    <n v="658449.4444444445"/>
    <n v="544923.67816091958"/>
    <d v="2012-07-01T00:00:00"/>
    <x v="3"/>
    <n v="2"/>
    <n v="1"/>
    <n v="1"/>
  </r>
  <r>
    <s v="Yarrabah Aboriginal Shire Council"/>
    <n v="1710"/>
    <s v="KENNEDY"/>
    <s v="1x4B DH"/>
    <s v="Detached House"/>
    <x v="0"/>
    <m/>
    <n v="2013"/>
    <s v="On Site Construction"/>
    <s v="On Site"/>
    <s v="Bryant (Qld) Pty Ltd"/>
    <s v="Private Contractor"/>
    <n v="1"/>
    <n v="386305.29"/>
    <n v="386305.29"/>
    <n v="319700.9296551724"/>
    <d v="2012-07-01T00:00:00"/>
    <x v="3"/>
    <n v="2"/>
    <n v="1"/>
    <n v="1"/>
  </r>
  <r>
    <s v="Yarrabah Aboriginal Shire Council"/>
    <n v="1710"/>
    <s v="KENNEDY"/>
    <s v="1x4B DH"/>
    <s v="Detached House"/>
    <x v="0"/>
    <m/>
    <n v="2013"/>
    <s v="On Site Construction"/>
    <s v="On Site"/>
    <s v="Bryant (Qld) Pty Ltd"/>
    <s v="Private Contractor"/>
    <n v="1"/>
    <n v="383062.29"/>
    <n v="383062.29"/>
    <n v="317017.06758620689"/>
    <d v="2014-07-01T00:00:00"/>
    <x v="3"/>
    <n v="2"/>
    <n v="1"/>
    <n v="1"/>
  </r>
  <r>
    <s v="Doomadgee Aboriginal Shire Council"/>
    <n v="1816"/>
    <s v="KENNEDY"/>
    <s v="1x3B DH"/>
    <s v="Detached House"/>
    <x v="0"/>
    <m/>
    <n v="2014"/>
    <s v="Factory Built - House"/>
    <s v="Off Site"/>
    <s v="Remote Building Solutions (Qld) Pty Ltd"/>
    <s v="Private Contractor"/>
    <n v="1"/>
    <n v="423616"/>
    <n v="423616"/>
    <n v="365186.20689655177"/>
    <d v="2012-07-01T00:00:00"/>
    <x v="2"/>
    <n v="1"/>
    <n v="1"/>
    <n v="1"/>
  </r>
  <r>
    <s v="Doomadgee Aboriginal Shire Council"/>
    <n v="1816"/>
    <s v="KENNEDY"/>
    <s v="1x3B DH"/>
    <s v="Detached House"/>
    <x v="0"/>
    <m/>
    <n v="2014"/>
    <s v="Factory Built - House"/>
    <s v="Off Site"/>
    <s v="Remote Building Solutions (Qld) Pty Ltd"/>
    <s v="Private Contractor"/>
    <n v="1"/>
    <n v="407412"/>
    <n v="407412"/>
    <n v="351217.24137931038"/>
    <d v="2014-07-01T00:00:00"/>
    <x v="2"/>
    <n v="1"/>
    <n v="1"/>
    <n v="1"/>
  </r>
  <r>
    <s v="Doomadgee Aboriginal Shire Council"/>
    <n v="1816"/>
    <s v="KENNEDY"/>
    <s v="1x3B DH"/>
    <s v="Detached House"/>
    <x v="0"/>
    <m/>
    <n v="2014"/>
    <s v="Factory Built - House"/>
    <s v="Off Site"/>
    <s v="Remote Building Solutions (Qld) Pty Ltd"/>
    <s v="Private Contractor"/>
    <n v="1"/>
    <n v="423410.83"/>
    <n v="423410.83"/>
    <n v="365009.33620689658"/>
    <d v="2014-07-01T00:00:00"/>
    <x v="2"/>
    <n v="1"/>
    <n v="1"/>
    <n v="1"/>
  </r>
  <r>
    <s v="Doomadgee Aboriginal Shire Council"/>
    <n v="1816"/>
    <s v="KENNEDY"/>
    <s v="1x3B DH"/>
    <s v="Detached House"/>
    <x v="0"/>
    <m/>
    <n v="2014"/>
    <s v="Factory Built - House"/>
    <s v="Off Site"/>
    <s v="Remote Building Solutions (Qld) Pty Ltd"/>
    <s v="Private Contractor"/>
    <n v="1"/>
    <n v="421639.83"/>
    <n v="421639.83"/>
    <n v="363482.61206896557"/>
    <d v="2012-07-01T00:00:00"/>
    <x v="2"/>
    <n v="1"/>
    <n v="1"/>
    <n v="1"/>
  </r>
  <r>
    <s v="Doomadgee Aboriginal Shire Council"/>
    <n v="1816"/>
    <s v="KENNEDY"/>
    <s v="1x3B DH"/>
    <s v="Detached House"/>
    <x v="0"/>
    <m/>
    <n v="2014"/>
    <s v="Factory Built - House"/>
    <s v="Off Site"/>
    <s v="Remote Building Solutions (Qld) Pty Ltd"/>
    <s v="Private Contractor"/>
    <n v="1"/>
    <n v="447127.85"/>
    <n v="447127.85"/>
    <n v="385455.04310344829"/>
    <d v="2012-07-01T00:00:00"/>
    <x v="2"/>
    <n v="1"/>
    <n v="1"/>
    <n v="1"/>
  </r>
  <r>
    <s v="Doomadgee Aboriginal Shire Council"/>
    <n v="1816"/>
    <s v="KENNEDY"/>
    <s v="1x3B DH"/>
    <s v="Detached House"/>
    <x v="0"/>
    <m/>
    <n v="2014"/>
    <s v="Factory Built - House"/>
    <s v="Off Site"/>
    <s v="Remote Building Solutions (Qld) Pty Ltd"/>
    <s v="Private Contractor"/>
    <n v="1"/>
    <n v="442010.83"/>
    <n v="442010.83"/>
    <n v="381043.81896551728"/>
    <d v="2012-07-01T00:00:00"/>
    <x v="2"/>
    <n v="1"/>
    <n v="1"/>
    <n v="1"/>
  </r>
  <r>
    <s v="Palm Island Aboriginal Shire Council"/>
    <n v="1531"/>
    <s v="ISLAND"/>
    <s v="1x2B DH"/>
    <s v="Detached House"/>
    <x v="0"/>
    <m/>
    <n v="2013"/>
    <s v="Factory Built - House"/>
    <s v="Off Site"/>
    <s v="RBS / Hutchinson"/>
    <s v="Private Contractor"/>
    <n v="1"/>
    <n v="469591.44444444397"/>
    <n v="469591.44444444397"/>
    <n v="388627.40229885018"/>
    <d v="2012-07-01T00:00:00"/>
    <x v="1"/>
    <n v="1"/>
    <n v="1"/>
    <n v="1"/>
  </r>
  <r>
    <s v="Palm Island Aboriginal Shire Council"/>
    <n v="1531"/>
    <s v="ISLAND"/>
    <s v="1x2B DH"/>
    <s v="Detached House"/>
    <x v="0"/>
    <m/>
    <n v="2013"/>
    <s v="Factory Built - House"/>
    <s v="Off Site"/>
    <s v="RBS / Hutchinson"/>
    <s v="Private Contractor"/>
    <n v="1"/>
    <n v="554992.4444444445"/>
    <n v="554992.4444444445"/>
    <n v="459304.09195402305"/>
    <d v="2012-07-01T00:00:00"/>
    <x v="1"/>
    <n v="1"/>
    <n v="1"/>
    <n v="1"/>
  </r>
  <r>
    <s v="Palm Island Aboriginal Shire Council"/>
    <n v="1531"/>
    <s v="ISLAND"/>
    <s v="1x2B DH"/>
    <s v="Detached House"/>
    <x v="0"/>
    <m/>
    <n v="2013"/>
    <s v="Factory Built - House"/>
    <s v="Off Site"/>
    <s v="RBS / Hutchinson"/>
    <s v="Private Contractor"/>
    <n v="1"/>
    <n v="474978.44444444444"/>
    <n v="474978.44444444444"/>
    <n v="393085.6091954023"/>
    <d v="2012-07-01T00:00:00"/>
    <x v="1"/>
    <n v="1"/>
    <n v="1"/>
    <n v="1"/>
  </r>
  <r>
    <s v="Palm Island Aboriginal Shire Council"/>
    <n v="1531"/>
    <s v="ISLAND"/>
    <s v="1x2B DH"/>
    <s v="Detached House"/>
    <x v="0"/>
    <m/>
    <n v="2013"/>
    <s v="Factory Built - House"/>
    <s v="Off Site"/>
    <s v="RBS / Hutchinson"/>
    <s v="Private Contractor"/>
    <n v="1"/>
    <n v="507880.44444444444"/>
    <n v="507880.44444444444"/>
    <n v="420314.85057471262"/>
    <d v="2012-07-01T00:00:00"/>
    <x v="1"/>
    <n v="1"/>
    <n v="1"/>
    <n v="1"/>
  </r>
  <r>
    <s v="Palm Island Aboriginal Shire Council"/>
    <n v="1531"/>
    <s v="ISLAND"/>
    <s v="1x2B DH"/>
    <s v="Detached House"/>
    <x v="0"/>
    <m/>
    <n v="2013"/>
    <s v="Factory Built - House"/>
    <s v="Off Site"/>
    <s v="RBS / Hutchinson"/>
    <s v="Private Contractor"/>
    <n v="1"/>
    <n v="491146.44444444444"/>
    <n v="491146.44444444444"/>
    <n v="406466.02298850572"/>
    <d v="2012-07-01T00:00:00"/>
    <x v="1"/>
    <n v="1"/>
    <n v="1"/>
    <n v="1"/>
  </r>
  <r>
    <s v="Palm Island Aboriginal Shire Council"/>
    <n v="1531"/>
    <s v="ISLAND"/>
    <s v="1x3B DH"/>
    <s v="Detached House"/>
    <x v="0"/>
    <m/>
    <n v="2013"/>
    <s v="Factory Built - House"/>
    <s v="Off Site"/>
    <s v="RBS / Hutchinson"/>
    <s v="Private Contractor"/>
    <n v="1"/>
    <n v="555121.4444444445"/>
    <n v="555121.4444444445"/>
    <n v="459410.85057471268"/>
    <d v="2014-07-01T00:00:00"/>
    <x v="2"/>
    <n v="1"/>
    <n v="1"/>
    <n v="1"/>
  </r>
  <r>
    <s v="Palm Island Aboriginal Shire Council"/>
    <n v="1531"/>
    <s v="ISLAND"/>
    <s v="1x3B DH"/>
    <s v="Detached House"/>
    <x v="0"/>
    <m/>
    <n v="2013"/>
    <s v="Factory Built - House"/>
    <s v="Off Site"/>
    <s v="RBS / Hutchinson"/>
    <s v="Private Contractor"/>
    <n v="1"/>
    <n v="566708.4444444445"/>
    <n v="566708.4444444445"/>
    <n v="469000.09195402305"/>
    <d v="2014-07-01T00:00:00"/>
    <x v="2"/>
    <n v="1"/>
    <n v="1"/>
    <n v="1"/>
  </r>
  <r>
    <s v="Palm Island Aboriginal Shire Council"/>
    <n v="1531"/>
    <s v="ISLAND"/>
    <s v="1x2B DH"/>
    <s v="Detached House"/>
    <x v="0"/>
    <m/>
    <n v="2013"/>
    <s v="Factory Built - House"/>
    <s v="Off Site"/>
    <s v="RBS / Hutchinson"/>
    <s v="Private Contractor"/>
    <n v="1"/>
    <n v="556906.4444444445"/>
    <n v="556906.4444444445"/>
    <n v="460888.09195402305"/>
    <d v="2012-07-01T00:00:00"/>
    <x v="1"/>
    <n v="1"/>
    <n v="1"/>
    <n v="1"/>
  </r>
  <r>
    <s v="Palm Island Aboriginal Shire Council"/>
    <n v="1531"/>
    <s v="ISLAND"/>
    <s v="1x3B DH"/>
    <s v="Detached House"/>
    <x v="0"/>
    <m/>
    <n v="2013"/>
    <s v="Factory Built - House"/>
    <s v="Off Site"/>
    <s v="RBS / Hutchinson"/>
    <s v="Private Contractor"/>
    <n v="1"/>
    <n v="577227.4444444445"/>
    <n v="577227.4444444445"/>
    <n v="477705.47126436786"/>
    <d v="2012-07-01T00:00:00"/>
    <x v="2"/>
    <n v="1"/>
    <n v="1"/>
    <n v="1"/>
  </r>
  <r>
    <s v="Palm Island Aboriginal Shire Council"/>
    <n v="1531"/>
    <s v="ISLAND"/>
    <s v="1x2B DH"/>
    <s v="Detached House"/>
    <x v="0"/>
    <m/>
    <n v="2013"/>
    <s v="Factory Built - House"/>
    <s v="Off Site"/>
    <s v="RBS / Hutchinson"/>
    <s v="Private Contractor"/>
    <n v="1"/>
    <n v="503829.44444444444"/>
    <n v="503829.44444444444"/>
    <n v="416962.29885057471"/>
    <d v="2012-07-01T00:00:00"/>
    <x v="1"/>
    <n v="1"/>
    <n v="1"/>
    <n v="1"/>
  </r>
  <r>
    <s v="Palm Island Aboriginal Shire Council"/>
    <n v="1531"/>
    <s v="ISLAND"/>
    <s v="1x2B DH"/>
    <s v="Detached House"/>
    <x v="0"/>
    <m/>
    <n v="2013"/>
    <s v="Factory Built - House"/>
    <s v="Off Site"/>
    <s v="RBS / Hutchinson"/>
    <s v="Private Contractor"/>
    <n v="1"/>
    <n v="517849.44444444444"/>
    <n v="517849.44444444444"/>
    <n v="428565.05747126433"/>
    <d v="2012-07-01T00:00:00"/>
    <x v="1"/>
    <n v="1"/>
    <n v="1"/>
    <n v="1"/>
  </r>
  <r>
    <s v="Palm Island Aboriginal Shire Council"/>
    <n v="1531"/>
    <s v="ISLAND"/>
    <s v="1x3B DH"/>
    <s v="Detached House"/>
    <x v="0"/>
    <m/>
    <n v="2013"/>
    <s v="Factory Built - House"/>
    <s v="Off Site"/>
    <s v="RBS / Hutchinson"/>
    <s v="Private Contractor"/>
    <n v="1"/>
    <n v="505369.44444444444"/>
    <n v="505369.44444444444"/>
    <n v="418236.7816091954"/>
    <d v="2012-07-01T00:00:00"/>
    <x v="2"/>
    <n v="1"/>
    <n v="1"/>
    <n v="1"/>
  </r>
  <r>
    <s v="Pormpuraaw Aboriginal Shire Council"/>
    <n v="2335"/>
    <s v="LEICHHARDT"/>
    <s v="1x3B DH"/>
    <s v="Detached House"/>
    <x v="0"/>
    <m/>
    <n v="2014"/>
    <s v="On Site Construction"/>
    <s v="On Site"/>
    <s v="Pormpuraaw Aboriginal Shire Council"/>
    <s v="Council"/>
    <n v="1"/>
    <n v="411193.63"/>
    <n v="411193.63"/>
    <n v="354477.26724137936"/>
    <d v="2012-07-01T00:00:00"/>
    <x v="2"/>
    <n v="1"/>
    <n v="1"/>
    <n v="1"/>
  </r>
  <r>
    <s v="Pormpuraaw Aboriginal Shire Council"/>
    <n v="2335"/>
    <s v="LEICHHARDT"/>
    <s v="1x3B DH"/>
    <s v="Detached House"/>
    <x v="0"/>
    <m/>
    <n v="2014"/>
    <s v="On Site Construction"/>
    <s v="On Site"/>
    <s v="Pormpuraaw Aboriginal Shire Council"/>
    <s v="Council"/>
    <n v="1"/>
    <n v="413056.18"/>
    <n v="413056.18"/>
    <n v="356082.91379310348"/>
    <d v="2012-07-01T00:00:00"/>
    <x v="2"/>
    <n v="1"/>
    <n v="1"/>
    <n v="1"/>
  </r>
  <r>
    <s v="Palm Island Aboriginal Shire Council"/>
    <n v="1531"/>
    <s v="ISLAND"/>
    <s v="1x2B DH"/>
    <s v="Detached House"/>
    <x v="0"/>
    <m/>
    <n v="2013"/>
    <s v="Factory Built - House"/>
    <s v="Off Site"/>
    <s v="RBS / Hutchinson"/>
    <s v="Private Contractor"/>
    <n v="1"/>
    <n v="526438.28444444446"/>
    <n v="526438.28444444446"/>
    <n v="435673.06298850576"/>
    <d v="2012-07-01T00:00:00"/>
    <x v="1"/>
    <n v="1"/>
    <n v="1"/>
    <n v="1"/>
  </r>
  <r>
    <s v="Palm Island Aboriginal Shire Council"/>
    <n v="1531"/>
    <s v="ISLAND"/>
    <s v="1x3B DH"/>
    <s v="Detached House"/>
    <x v="0"/>
    <m/>
    <n v="2013"/>
    <s v="Factory Built - House"/>
    <s v="Off Site"/>
    <s v="RBS / Hutchinson"/>
    <s v="Private Contractor"/>
    <n v="1"/>
    <n v="608637.4444444445"/>
    <n v="608637.4444444445"/>
    <n v="503699.95402298856"/>
    <d v="2012-07-01T00:00:00"/>
    <x v="2"/>
    <n v="1"/>
    <n v="1"/>
    <n v="1"/>
  </r>
  <r>
    <s v="Mornington Shire Council"/>
    <n v="1855"/>
    <s v="ISLAND"/>
    <s v="Demox1"/>
    <s v="Demollition"/>
    <x v="3"/>
    <m/>
    <n v="2014"/>
    <s v="Demolition"/>
    <s v="Demolish"/>
    <s v="TBA MARKET"/>
    <s v="Private Contractor"/>
    <n v="1"/>
    <n v="96399.3"/>
    <n v="96399.3"/>
    <n v="111823.18799999999"/>
    <d v="2012-07-01T00:00:00"/>
    <x v="4"/>
    <m/>
    <m/>
    <m/>
  </r>
  <r>
    <s v="Mornington Shire Council"/>
    <n v="1855"/>
    <s v="ISLAND"/>
    <s v="Demox1"/>
    <s v="Demollition"/>
    <x v="3"/>
    <m/>
    <n v="2014"/>
    <s v="Demolition"/>
    <s v="Demolish"/>
    <s v="TBA MARKET"/>
    <s v="Private Contractor"/>
    <n v="1"/>
    <n v="101292.4"/>
    <n v="101292.4"/>
    <n v="117499.18399999998"/>
    <d v="2012-07-01T00:00:00"/>
    <x v="4"/>
    <m/>
    <m/>
    <m/>
  </r>
  <r>
    <s v="Mornington Shire Council"/>
    <n v="1855"/>
    <s v="ISLAND"/>
    <s v="Demox1"/>
    <s v="Demollition"/>
    <x v="3"/>
    <m/>
    <n v="2014"/>
    <s v="Demolition"/>
    <s v="Demolish"/>
    <s v="TBA MARKET"/>
    <s v="Private Contractor"/>
    <n v="1"/>
    <n v="97306.8"/>
    <n v="97306.8"/>
    <n v="112875.88799999999"/>
    <d v="2012-07-01T00:00:00"/>
    <x v="4"/>
    <m/>
    <m/>
    <m/>
  </r>
  <r>
    <s v="Northern Peninsula Area Regional Council"/>
    <n v="2669"/>
    <s v="LEICHHARDT"/>
    <s v="1x3B DH (HS)"/>
    <s v="Detached House"/>
    <x v="0"/>
    <m/>
    <n v="2013"/>
    <s v="Factory Built - House"/>
    <s v="Off Site"/>
    <s v="FK Gardner &amp; Sons Pty Ltd"/>
    <s v="Private Contractor"/>
    <n v="1"/>
    <n v="1112907"/>
    <n v="1112907"/>
    <n v="921026.48275862064"/>
    <d v="2012-07-01T00:00:00"/>
    <x v="2"/>
    <n v="1"/>
    <n v="1"/>
    <n v="1"/>
  </r>
  <r>
    <s v="Northern Peninsula Area Regional Council"/>
    <n v="2669"/>
    <s v="LEICHHARDT"/>
    <s v="1x4B DH (HS)"/>
    <s v="Detached House"/>
    <x v="0"/>
    <m/>
    <n v="2013"/>
    <s v="Factory Built - House"/>
    <s v="Off Site"/>
    <s v="FK Gardner &amp; Sons Pty Ltd"/>
    <s v="Private Contractor"/>
    <n v="1"/>
    <n v="1158877"/>
    <n v="1158877"/>
    <n v="959070.62068965519"/>
    <d v="2021-07-01T00:00:00"/>
    <x v="3"/>
    <n v="2"/>
    <n v="1"/>
    <n v="1"/>
  </r>
  <r>
    <s v="Doomadgee Aboriginal Shire Council"/>
    <n v="1816"/>
    <s v="KENNEDY"/>
    <s v="1x2B DH"/>
    <s v="Detached House"/>
    <x v="0"/>
    <m/>
    <n v="2014"/>
    <s v="Factory Built - House"/>
    <s v="Off Site"/>
    <s v="Remote Building Solutions (Qld) Pty Ltd"/>
    <s v="Private Contractor"/>
    <n v="1"/>
    <n v="364580.12"/>
    <n v="364580.12"/>
    <n v="314293.20689655177"/>
    <d v="2015-07-01T00:00:00"/>
    <x v="1"/>
    <n v="1"/>
    <n v="1"/>
    <n v="1"/>
  </r>
  <r>
    <s v="Doomadgee Aboriginal Shire Council"/>
    <n v="1816"/>
    <s v="KENNEDY"/>
    <s v="1x2B DH"/>
    <s v="Detached House"/>
    <x v="0"/>
    <m/>
    <n v="2014"/>
    <s v="Factory Built - House"/>
    <s v="Off Site"/>
    <s v="Remote Building Solutions (Qld) Pty Ltd"/>
    <s v="Private Contractor"/>
    <n v="1"/>
    <n v="363109"/>
    <n v="363109"/>
    <n v="313025"/>
    <d v="2012-07-01T00:00:00"/>
    <x v="1"/>
    <n v="1"/>
    <n v="1"/>
    <n v="1"/>
  </r>
  <r>
    <s v="Doomadgee Aboriginal Shire Council"/>
    <n v="1816"/>
    <s v="KENNEDY"/>
    <s v="1x3B DH"/>
    <s v="Detached House"/>
    <x v="0"/>
    <m/>
    <n v="2014"/>
    <s v="Factory Built - House"/>
    <s v="Off Site"/>
    <s v="Remote Building Solutions (Qld) Pty Ltd"/>
    <s v="Private Contractor"/>
    <n v="1"/>
    <n v="421734"/>
    <n v="421734"/>
    <n v="363563.79310344829"/>
    <d v="2012-07-01T00:00:00"/>
    <x v="2"/>
    <n v="1"/>
    <n v="1"/>
    <n v="1"/>
  </r>
  <r>
    <s v="Pormpuraaw Aboriginal Shire Council"/>
    <n v="2335"/>
    <s v="LEICHHARDT"/>
    <s v="1x3B DH"/>
    <s v="Detached House"/>
    <x v="0"/>
    <m/>
    <n v="2014"/>
    <s v="On Site Construction"/>
    <s v="On Site"/>
    <s v="Pormpuraaw Aboriginal Shire Council"/>
    <s v="Council"/>
    <n v="1"/>
    <n v="407816.99"/>
    <n v="407816.99"/>
    <n v="351566.37068965519"/>
    <d v="2012-07-01T00:00:00"/>
    <x v="2"/>
    <n v="1"/>
    <n v="1"/>
    <n v="1"/>
  </r>
  <r>
    <s v="Pormpuraaw Aboriginal Shire Council"/>
    <n v="2335"/>
    <s v="LEICHHARDT"/>
    <s v="1x2B DH"/>
    <s v="Detached House"/>
    <x v="0"/>
    <m/>
    <n v="2014"/>
    <s v="On Site Construction"/>
    <s v="On Site"/>
    <s v="Pormpuraaw Aboriginal Shire Council"/>
    <s v="Council"/>
    <n v="1"/>
    <n v="352801.17"/>
    <n v="352801.17"/>
    <n v="304138.93965517241"/>
    <d v="2015-07-01T00:00:00"/>
    <x v="1"/>
    <n v="1"/>
    <n v="1"/>
    <n v="1"/>
  </r>
  <r>
    <s v="Palm Island Aboriginal Shire Council"/>
    <n v="1531"/>
    <s v="ISLAND"/>
    <s v="1x2B DH"/>
    <s v="Detached House"/>
    <x v="0"/>
    <m/>
    <n v="2013"/>
    <s v="Factory Built - House"/>
    <s v="Off Site"/>
    <s v="RBS / Hutchinson"/>
    <s v="Private Contractor"/>
    <n v="1"/>
    <n v="571045.4444444445"/>
    <n v="571045.4444444445"/>
    <n v="472589.33333333337"/>
    <d v="2012-07-01T00:00:00"/>
    <x v="1"/>
    <n v="1"/>
    <n v="1"/>
    <n v="1"/>
  </r>
  <r>
    <s v="Palm Island Aboriginal Shire Council"/>
    <n v="1531"/>
    <s v="ISLAND"/>
    <s v="1x2B DH"/>
    <s v="Detached House"/>
    <x v="0"/>
    <m/>
    <n v="2013"/>
    <s v="Factory Built - House"/>
    <s v="Off Site"/>
    <s v="RBS / Hutchinson"/>
    <s v="Private Contractor"/>
    <n v="1"/>
    <n v="537258.4444444445"/>
    <n v="537258.4444444445"/>
    <n v="444627.67816091958"/>
    <d v="2015-07-01T00:00:00"/>
    <x v="1"/>
    <n v="1"/>
    <n v="1"/>
    <n v="1"/>
  </r>
  <r>
    <s v="Palm Island Aboriginal Shire Council"/>
    <n v="1531"/>
    <s v="ISLAND"/>
    <s v="1x2B DH"/>
    <s v="Detached House"/>
    <x v="0"/>
    <m/>
    <n v="2013"/>
    <s v="Factory Built - House"/>
    <s v="Off Site"/>
    <s v="RBS / Hutchinson"/>
    <s v="Private Contractor"/>
    <n v="1"/>
    <n v="529481.4444444445"/>
    <n v="529481.4444444445"/>
    <n v="438191.54022988508"/>
    <d v="2012-07-01T00:00:00"/>
    <x v="1"/>
    <n v="1"/>
    <n v="1"/>
    <n v="1"/>
  </r>
  <r>
    <s v="Palm Island Aboriginal Shire Council"/>
    <n v="1531"/>
    <s v="ISLAND"/>
    <s v="1x2B DH"/>
    <s v="Detached House"/>
    <x v="0"/>
    <m/>
    <n v="2013"/>
    <s v="Factory Built - House"/>
    <s v="Off Site"/>
    <s v="RBS / Hutchinson"/>
    <s v="Private Contractor"/>
    <n v="1"/>
    <n v="501268.44444444444"/>
    <n v="501268.44444444444"/>
    <n v="414842.85057471262"/>
    <d v="2015-07-01T00:00:00"/>
    <x v="1"/>
    <n v="1"/>
    <n v="1"/>
    <n v="1"/>
  </r>
  <r>
    <s v="Palm Island Aboriginal Shire Council"/>
    <n v="1531"/>
    <s v="ISLAND"/>
    <s v="1x2B DH"/>
    <s v="Detached House"/>
    <x v="0"/>
    <m/>
    <n v="2013"/>
    <s v="Factory Built - House"/>
    <s v="Off Site"/>
    <s v="RBS / Hutchinson"/>
    <s v="Private Contractor"/>
    <n v="1"/>
    <n v="528830.4444444445"/>
    <n v="528830.4444444445"/>
    <n v="437652.78160919546"/>
    <d v="2016-07-01T00:00:00"/>
    <x v="1"/>
    <n v="1"/>
    <n v="1"/>
    <n v="1"/>
  </r>
  <r>
    <s v="Palm Island Aboriginal Shire Council"/>
    <n v="1531"/>
    <s v="ISLAND"/>
    <s v="1x2B DH"/>
    <s v="Detached House"/>
    <x v="0"/>
    <m/>
    <n v="2013"/>
    <s v="Factory Built - House"/>
    <s v="Off Site"/>
    <s v="RBS / Hutchinson"/>
    <s v="Private Contractor"/>
    <n v="1"/>
    <n v="483068.44444444444"/>
    <n v="483068.44444444444"/>
    <n v="399780.7816091954"/>
    <d v="2015-07-01T00:00:00"/>
    <x v="1"/>
    <n v="1"/>
    <n v="1"/>
    <n v="1"/>
  </r>
  <r>
    <s v="Palm Island Aboriginal Shire Council"/>
    <n v="1531"/>
    <s v="ISLAND"/>
    <s v="1x2B DH"/>
    <s v="Detached House"/>
    <x v="0"/>
    <m/>
    <n v="2013"/>
    <s v="Factory Built - House"/>
    <s v="Off Site"/>
    <s v="RBS / Hutchinson"/>
    <s v="Private Contractor"/>
    <n v="1"/>
    <n v="470904.44444444444"/>
    <n v="470904.44444444444"/>
    <n v="389714.02298850572"/>
    <d v="2017-07-01T00:00:00"/>
    <x v="1"/>
    <n v="1"/>
    <n v="1"/>
    <n v="1"/>
  </r>
  <r>
    <s v="Palm Island Aboriginal Shire Council"/>
    <n v="1531"/>
    <s v="ISLAND"/>
    <s v="1x2B DH"/>
    <s v="Detached House"/>
    <x v="0"/>
    <m/>
    <n v="2013"/>
    <s v="Factory Built - House"/>
    <s v="Off Site"/>
    <s v="RBS / Hutchinson"/>
    <s v="Private Contractor"/>
    <n v="1"/>
    <n v="480893.44444444444"/>
    <n v="480893.44444444444"/>
    <n v="397980.7816091954"/>
    <d v="2016-07-01T00:00:00"/>
    <x v="1"/>
    <n v="1"/>
    <n v="1"/>
    <n v="1"/>
  </r>
  <r>
    <s v="Palm Island Aboriginal Shire Council"/>
    <n v="1531"/>
    <s v="ISLAND"/>
    <s v="1x2B DH"/>
    <s v="Detached House"/>
    <x v="0"/>
    <m/>
    <n v="2013"/>
    <s v="Factory Built - House"/>
    <s v="Off Site"/>
    <s v="RBS / Hutchinson"/>
    <s v="Private Contractor"/>
    <n v="1"/>
    <n v="577834.4444444445"/>
    <n v="577834.4444444445"/>
    <n v="478207.81609195407"/>
    <d v="2016-07-01T00:00:00"/>
    <x v="1"/>
    <n v="1"/>
    <n v="1"/>
    <n v="1"/>
  </r>
  <r>
    <s v="Kowanyama Aboriginal Shire Council"/>
    <n v="2203"/>
    <s v="LEICHHARDT"/>
    <s v="1x2B DH"/>
    <s v="Detached House"/>
    <x v="0"/>
    <m/>
    <n v="2013"/>
    <s v="On Site Construction"/>
    <s v="On Site"/>
    <s v="FK Gardner &amp; Sons Pty Ltd"/>
    <s v="Private Contractor"/>
    <n v="1"/>
    <n v="467995"/>
    <n v="467995"/>
    <n v="387306.20689655171"/>
    <d v="2014-07-01T00:00:00"/>
    <x v="1"/>
    <n v="1"/>
    <n v="1"/>
    <n v="1"/>
  </r>
  <r>
    <s v="Kowanyama Aboriginal Shire Council"/>
    <n v="2203"/>
    <s v="LEICHHARDT"/>
    <s v="1x2B DH"/>
    <s v="Detached House"/>
    <x v="0"/>
    <m/>
    <n v="2013"/>
    <s v="On Site Construction"/>
    <s v="On Site"/>
    <s v="FK Gardner &amp; Sons Pty Ltd"/>
    <s v="Private Contractor"/>
    <n v="1"/>
    <n v="464763"/>
    <n v="464763"/>
    <n v="384631.44827586209"/>
    <d v="2015-07-01T00:00:00"/>
    <x v="1"/>
    <n v="1"/>
    <n v="1"/>
    <n v="1"/>
  </r>
  <r>
    <s v="Cairns Regional Council"/>
    <n v="1697"/>
    <s v="LEICHHARDT"/>
    <s v="2x3B DU"/>
    <s v="Unit"/>
    <x v="2"/>
    <m/>
    <n v="2015"/>
    <s v="On Site Construction"/>
    <s v="On Site"/>
    <s v="Purchase of Existing"/>
    <s v="Private Contractor"/>
    <n v="2"/>
    <n v="506373.19"/>
    <n v="253186.595"/>
    <n v="130958.58362068966"/>
    <d v="2016-07-01T00:00:00"/>
    <x v="2"/>
    <n v="1"/>
    <n v="1"/>
    <n v="1"/>
  </r>
  <r>
    <s v="Northern Peninsula Area Regional Council"/>
    <n v="2669"/>
    <s v="LEICHHARDT"/>
    <s v="1x4B DH"/>
    <s v="Detached House"/>
    <x v="0"/>
    <m/>
    <n v="2013"/>
    <s v="Factory Built - House"/>
    <s v="Off Site"/>
    <s v="FK Gardner &amp; Sons Pty Ltd"/>
    <s v="Private Contractor"/>
    <n v="1"/>
    <n v="905425"/>
    <n v="905425"/>
    <n v="749317.24137931038"/>
    <d v="2017-07-01T00:00:00"/>
    <x v="3"/>
    <n v="2"/>
    <n v="1"/>
    <n v="1"/>
  </r>
  <r>
    <s v="Palm Island Aboriginal Shire Council"/>
    <n v="1531"/>
    <s v="ISLAND"/>
    <s v="Workers Accom"/>
    <s v="Other"/>
    <x v="1"/>
    <m/>
    <n v="2013"/>
    <s v="Factory Built House"/>
    <s v="Off Site"/>
    <s v="TBA MARKET"/>
    <s v="Private Contractor"/>
    <n v="1"/>
    <n v="939767.59"/>
    <n v="939767.59"/>
    <n v="1135552.5045833332"/>
    <d v="2015-07-01T00:00:00"/>
    <x v="4"/>
    <m/>
    <m/>
    <m/>
  </r>
  <r>
    <s v="Aurukun Shire Council"/>
    <s v="1973 "/>
    <s v="LEICHHARDT"/>
    <s v="1x2B DH"/>
    <s v="Detached House"/>
    <x v="0"/>
    <m/>
    <n v="2013"/>
    <s v="Factory Built - House"/>
    <s v="Off Site"/>
    <s v="FK Gardner &amp; Sons Pty Ltd"/>
    <s v="Private Contractor"/>
    <n v="1"/>
    <n v="367334"/>
    <n v="367334"/>
    <n v="304000.55172413791"/>
    <d v="2015-07-01T00:00:00"/>
    <x v="1"/>
    <n v="1"/>
    <n v="1"/>
    <n v="1"/>
  </r>
  <r>
    <s v="Aurukun Shire Council"/>
    <s v="1973 "/>
    <s v="LEICHHARDT"/>
    <s v="1x2B DH"/>
    <s v="Detached House"/>
    <x v="0"/>
    <m/>
    <n v="2013"/>
    <s v="Factory Built - House"/>
    <s v="Off Site"/>
    <s v="FK Gardner &amp; Sons Pty Ltd"/>
    <s v="Private Contractor"/>
    <n v="1"/>
    <n v="457648.27"/>
    <n v="457648.27"/>
    <n v="378743.39586206898"/>
    <d v="2021-07-01T00:00:00"/>
    <x v="1"/>
    <n v="1"/>
    <n v="1"/>
    <n v="1"/>
  </r>
  <r>
    <s v="Aurukun Shire Council"/>
    <s v="1973 "/>
    <s v="LEICHHARDT"/>
    <s v="1x4B DH"/>
    <s v="Detached House"/>
    <x v="0"/>
    <m/>
    <n v="2013"/>
    <s v="Factory Built - House"/>
    <s v="Off Site"/>
    <s v="FK Gardner &amp; Sons Pty Ltd"/>
    <s v="Private Contractor"/>
    <n v="1"/>
    <n v="564719"/>
    <n v="564719"/>
    <n v="467353.6551724138"/>
    <d v="2017-07-01T00:00:00"/>
    <x v="3"/>
    <n v="2"/>
    <n v="1"/>
    <n v="1"/>
  </r>
  <r>
    <s v="Aurukun Shire Council"/>
    <s v="1973 "/>
    <s v="LEICHHARDT"/>
    <s v="1x2B DH"/>
    <s v="Detached House"/>
    <x v="0"/>
    <m/>
    <n v="2013"/>
    <s v="Factory Built - House"/>
    <s v="Off Site"/>
    <s v="FK Gardner &amp; Sons Pty Ltd"/>
    <s v="Private Contractor"/>
    <n v="1"/>
    <n v="361653"/>
    <n v="361653"/>
    <n v="299299.03448275861"/>
    <d v="2012-07-01T00:00:00"/>
    <x v="1"/>
    <n v="1"/>
    <n v="1"/>
    <n v="1"/>
  </r>
  <r>
    <s v="Aurukun Shire Council"/>
    <s v="1973 "/>
    <s v="LEICHHARDT"/>
    <s v="1x3B DH (OT)"/>
    <s v="Detached House"/>
    <x v="0"/>
    <m/>
    <n v="2013"/>
    <s v="Factory Built - House"/>
    <s v="Off Site"/>
    <s v="FK Gardner &amp; Sons Pty Ltd"/>
    <s v="Private Contractor"/>
    <n v="1"/>
    <n v="533670.28"/>
    <n v="533670.28"/>
    <n v="441658.16275862069"/>
    <d v="2015-07-01T00:00:00"/>
    <x v="2"/>
    <n v="1"/>
    <n v="1"/>
    <n v="1"/>
  </r>
  <r>
    <s v="Aurukun Shire Council"/>
    <s v="1973 "/>
    <s v="LEICHHARDT"/>
    <s v="1x2B DH"/>
    <s v="Detached House"/>
    <x v="0"/>
    <m/>
    <n v="2013"/>
    <s v="Factory Built - House"/>
    <s v="Off Site"/>
    <s v="FK Gardner &amp; Sons Pty Ltd"/>
    <s v="Private Contractor"/>
    <n v="1"/>
    <n v="361313.27"/>
    <n v="361313.27"/>
    <n v="299017.87862068968"/>
    <d v="2015-07-01T00:00:00"/>
    <x v="1"/>
    <n v="1"/>
    <n v="1"/>
    <n v="1"/>
  </r>
  <r>
    <s v="Aurukun Shire Council"/>
    <s v="1973 "/>
    <s v="LEICHHARDT"/>
    <s v="1x3B DH"/>
    <s v="Detached House"/>
    <x v="0"/>
    <m/>
    <n v="2013"/>
    <s v="Factory Built - House"/>
    <s v="Off Site"/>
    <s v="FK Gardner &amp; Sons Pty Ltd"/>
    <s v="Private Contractor"/>
    <n v="1"/>
    <n v="459741"/>
    <n v="459741"/>
    <n v="380475.31034482759"/>
    <d v="2015-07-01T00:00:00"/>
    <x v="2"/>
    <n v="1"/>
    <n v="1"/>
    <n v="1"/>
  </r>
  <r>
    <s v="Aurukun Shire Council"/>
    <s v="1973 "/>
    <s v="LEICHHARDT"/>
    <s v="1x3B DH"/>
    <s v="Detached House"/>
    <x v="0"/>
    <m/>
    <n v="2013"/>
    <s v="Factory Built - House"/>
    <s v="Off Site"/>
    <s v="FK Gardner &amp; Sons Pty Ltd"/>
    <s v="Private Contractor"/>
    <n v="1"/>
    <n v="460841"/>
    <n v="460841"/>
    <n v="381385.6551724138"/>
    <d v="2016-07-01T00:00:00"/>
    <x v="2"/>
    <n v="1"/>
    <n v="1"/>
    <n v="1"/>
  </r>
  <r>
    <s v="Hope Vale Aboriginal Shire Council"/>
    <n v="2042"/>
    <s v="LEICHHARDT"/>
    <s v="1x3B DH"/>
    <s v="Detached House"/>
    <x v="0"/>
    <m/>
    <n v="2013"/>
    <s v="Flat Pack - House"/>
    <s v="Off Site"/>
    <s v="Hope Vale Aboriginal Shire Council"/>
    <s v="Council"/>
    <n v="1"/>
    <n v="541068.26"/>
    <n v="541068.26"/>
    <n v="447780.62896551721"/>
    <d v="2016-07-01T00:00:00"/>
    <x v="2"/>
    <n v="1"/>
    <n v="1"/>
    <n v="1"/>
  </r>
  <r>
    <s v="Kowanyama Aboriginal Shire Council"/>
    <n v="2203"/>
    <s v="LEICHHARDT"/>
    <s v="1x5B DH"/>
    <s v="Detached House"/>
    <x v="0"/>
    <m/>
    <n v="2013"/>
    <s v="Factory Built - House"/>
    <s v="Off Site"/>
    <s v="FK Gardner &amp; Sons Pty Ltd"/>
    <s v="Private Contractor"/>
    <n v="1"/>
    <n v="676643"/>
    <n v="676643"/>
    <n v="559980.41379310342"/>
    <d v="2015-07-01T00:00:00"/>
    <x v="0"/>
    <n v="2"/>
    <n v="1"/>
    <n v="1"/>
  </r>
  <r>
    <s v="Aurukun Shire Council"/>
    <s v="1973 "/>
    <s v="LEICHHARDT"/>
    <s v="1x4B DH"/>
    <s v="Detached House"/>
    <x v="0"/>
    <m/>
    <n v="2013"/>
    <s v="Factory Built - House"/>
    <s v="Off Site"/>
    <s v="FK Gardner &amp; Sons Pty Ltd"/>
    <s v="Private Contractor"/>
    <n v="1"/>
    <n v="560342"/>
    <n v="560342"/>
    <n v="463731.31034482759"/>
    <d v="2016-07-01T00:00:00"/>
    <x v="3"/>
    <n v="2"/>
    <n v="1"/>
    <n v="1"/>
  </r>
  <r>
    <s v="Aurukun Shire Council"/>
    <s v="1973 "/>
    <s v="LEICHHARDT"/>
    <s v="1x2B DH"/>
    <s v="Detached House"/>
    <x v="0"/>
    <m/>
    <n v="2013"/>
    <s v="Factory Built - House"/>
    <s v="Off Site"/>
    <s v="FK Gardner &amp; Sons Pty Ltd"/>
    <s v="Private Contractor"/>
    <n v="1"/>
    <n v="363905"/>
    <n v="363905"/>
    <n v="301162.75862068962"/>
    <d v="2016-07-01T00:00:00"/>
    <x v="1"/>
    <n v="1"/>
    <n v="1"/>
    <n v="1"/>
  </r>
  <r>
    <s v="Aurukun Shire Council"/>
    <s v="1973 "/>
    <s v="LEICHHARDT"/>
    <s v="1x2B DH"/>
    <s v="Detached House"/>
    <x v="0"/>
    <m/>
    <n v="2013"/>
    <s v="Factory Built - House"/>
    <s v="Off Site"/>
    <s v="FK Gardner &amp; Sons Pty Ltd"/>
    <s v="Private Contractor"/>
    <n v="1"/>
    <n v="363126"/>
    <n v="363126"/>
    <n v="300518.06896551722"/>
    <d v="2015-07-01T00:00:00"/>
    <x v="1"/>
    <n v="1"/>
    <n v="1"/>
    <n v="1"/>
  </r>
  <r>
    <s v="Aurukun Shire Council"/>
    <s v="1973 "/>
    <s v="LEICHHARDT"/>
    <s v="1x2B DH"/>
    <s v="Detached House"/>
    <x v="0"/>
    <m/>
    <n v="2013"/>
    <s v="Factory Built - House"/>
    <s v="Off Site"/>
    <s v="FK Gardner &amp; Sons Pty Ltd"/>
    <s v="Private Contractor"/>
    <n v="1"/>
    <n v="363836"/>
    <n v="363836"/>
    <n v="301105.6551724138"/>
    <d v="2015-07-01T00:00:00"/>
    <x v="1"/>
    <n v="1"/>
    <n v="1"/>
    <n v="1"/>
  </r>
  <r>
    <s v="Aurukun Shire Council"/>
    <s v="1973 "/>
    <s v="LEICHHARDT"/>
    <s v="1x2B DH"/>
    <s v="Detached House"/>
    <x v="0"/>
    <m/>
    <n v="2013"/>
    <s v="Factory Built - House"/>
    <s v="Off Site"/>
    <s v="FK Gardner &amp; Sons Pty Ltd"/>
    <s v="Private Contractor"/>
    <n v="1"/>
    <n v="429414"/>
    <n v="429414"/>
    <n v="355377.10344827588"/>
    <d v="2016-07-01T00:00:00"/>
    <x v="1"/>
    <n v="1"/>
    <n v="1"/>
    <n v="1"/>
  </r>
  <r>
    <s v="Aurukun Shire Council"/>
    <s v="1973 "/>
    <s v="LEICHHARDT"/>
    <s v="1x2B DH"/>
    <s v="Detached House"/>
    <x v="0"/>
    <m/>
    <n v="2013"/>
    <s v="Factory Built - House"/>
    <s v="Off Site"/>
    <s v="FK Gardner &amp; Sons Pty Ltd"/>
    <s v="Private Contractor"/>
    <n v="1"/>
    <n v="437858"/>
    <n v="437858"/>
    <n v="362365.24137931032"/>
    <d v="2016-07-01T00:00:00"/>
    <x v="1"/>
    <n v="1"/>
    <n v="1"/>
    <n v="1"/>
  </r>
  <r>
    <s v="Aurukun Shire Council"/>
    <s v="1973 "/>
    <s v="LEICHHARDT"/>
    <s v="1x3B DH"/>
    <s v="Detached House"/>
    <x v="0"/>
    <m/>
    <n v="2013"/>
    <s v="Factory Built - House"/>
    <s v="Off Site"/>
    <s v="FK Gardner &amp; Sons Pty Ltd"/>
    <s v="Private Contractor"/>
    <n v="1"/>
    <n v="465215.78"/>
    <n v="465215.78"/>
    <n v="385006.16275862069"/>
    <d v="2014-07-01T00:00:00"/>
    <x v="2"/>
    <n v="1"/>
    <n v="1"/>
    <n v="1"/>
  </r>
  <r>
    <s v="Aurukun Shire Council"/>
    <s v="1973 "/>
    <s v="LEICHHARDT"/>
    <s v="1x3B DH"/>
    <s v="Detached House"/>
    <x v="0"/>
    <m/>
    <n v="2013"/>
    <s v="Factory Built - House"/>
    <s v="Off Site"/>
    <s v="FK Gardner &amp; Sons Pty Ltd"/>
    <s v="Private Contractor"/>
    <n v="1"/>
    <n v="459182"/>
    <n v="459182"/>
    <n v="380012.68965517241"/>
    <d v="2015-07-01T00:00:00"/>
    <x v="2"/>
    <n v="1"/>
    <n v="1"/>
    <n v="1"/>
  </r>
  <r>
    <s v="Aurukun Shire Council"/>
    <s v="1973 "/>
    <s v="LEICHHARDT"/>
    <s v="1x3B DH"/>
    <s v="Detached House"/>
    <x v="0"/>
    <m/>
    <n v="2013"/>
    <s v="Factory Built - House"/>
    <s v="Off Site"/>
    <s v="FK Gardner &amp; Sons Pty Ltd"/>
    <s v="Private Contractor"/>
    <n v="1"/>
    <n v="458805"/>
    <n v="458805"/>
    <n v="379700.68965517241"/>
    <d v="2021-07-01T00:00:00"/>
    <x v="2"/>
    <n v="1"/>
    <n v="1"/>
    <n v="1"/>
  </r>
  <r>
    <s v="Aurukun Shire Council"/>
    <s v="1973 "/>
    <s v="LEICHHARDT"/>
    <s v="1x3B DH"/>
    <s v="Detached House"/>
    <x v="0"/>
    <m/>
    <n v="2013"/>
    <s v="Factory Built - House"/>
    <s v="Off Site"/>
    <s v="FK Gardner &amp; Sons Pty Ltd"/>
    <s v="Private Contractor"/>
    <n v="1"/>
    <n v="457162"/>
    <n v="457162"/>
    <n v="378340.96551724139"/>
    <d v="2015-07-01T00:00:00"/>
    <x v="2"/>
    <n v="1"/>
    <n v="1"/>
    <n v="1"/>
  </r>
  <r>
    <s v="Aurukun Shire Council"/>
    <s v="1973 "/>
    <s v="LEICHHARDT"/>
    <s v="1x3B DH"/>
    <s v="Detached House"/>
    <x v="0"/>
    <m/>
    <n v="2013"/>
    <s v="Factory Built - House"/>
    <s v="Off Site"/>
    <s v="FK Gardner &amp; Sons Pty Ltd"/>
    <s v="Private Contractor"/>
    <n v="1"/>
    <n v="459213"/>
    <n v="459213"/>
    <n v="380038.3448275862"/>
    <d v="2017-07-01T00:00:00"/>
    <x v="2"/>
    <n v="1"/>
    <n v="1"/>
    <n v="1"/>
  </r>
  <r>
    <s v="Aurukun Shire Council"/>
    <s v="1973 "/>
    <s v="LEICHHARDT"/>
    <s v="1x2B DH"/>
    <s v="Detached House"/>
    <x v="0"/>
    <m/>
    <n v="2013"/>
    <s v="Factory Built - House"/>
    <s v="Off Site"/>
    <s v="FK Gardner &amp; Sons Pty Ltd"/>
    <s v="Private Contractor"/>
    <n v="1"/>
    <n v="360348"/>
    <n v="360348"/>
    <n v="298219.03448275861"/>
    <d v="2015-07-01T00:00:00"/>
    <x v="1"/>
    <n v="1"/>
    <n v="1"/>
    <n v="1"/>
  </r>
  <r>
    <s v="Kowanyama Aboriginal Shire Council"/>
    <n v="2203"/>
    <s v="LEICHHARDT"/>
    <s v="1x5B DH"/>
    <s v="Detached House"/>
    <x v="0"/>
    <m/>
    <n v="2013"/>
    <s v="Factory Built - House"/>
    <s v="Off Site"/>
    <s v="FK Gardner &amp; Sons Pty Ltd"/>
    <s v="Private Contractor"/>
    <n v="1"/>
    <n v="664208"/>
    <n v="664208"/>
    <n v="549689.37931034481"/>
    <d v="2015-07-01T00:00:00"/>
    <x v="0"/>
    <n v="2"/>
    <n v="1"/>
    <n v="1"/>
  </r>
  <r>
    <s v="Kowanyama Aboriginal Shire Council"/>
    <n v="2203"/>
    <s v="LEICHHARDT"/>
    <s v="1x3B DH"/>
    <s v="Detached House"/>
    <x v="0"/>
    <m/>
    <n v="2013"/>
    <s v="Factory Built - House"/>
    <s v="Off Site"/>
    <s v="FK Gardner &amp; Sons Pty Ltd"/>
    <s v="Private Contractor"/>
    <n v="1"/>
    <n v="456498"/>
    <n v="456498"/>
    <n v="377791.44827586209"/>
    <d v="2015-07-01T00:00:00"/>
    <x v="2"/>
    <n v="1"/>
    <n v="1"/>
    <n v="1"/>
  </r>
  <r>
    <s v="Kowanyama Aboriginal Shire Council"/>
    <n v="2203"/>
    <s v="LEICHHARDT"/>
    <s v="1x4B DH"/>
    <s v="Detached House"/>
    <x v="0"/>
    <m/>
    <n v="2013"/>
    <s v="Factory Built - House"/>
    <s v="Off Site"/>
    <s v="FK Gardner &amp; Sons Pty Ltd"/>
    <s v="Private Contractor"/>
    <n v="1"/>
    <n v="560188"/>
    <n v="560188"/>
    <n v="463603.86206896551"/>
    <d v="2014-07-01T00:00:00"/>
    <x v="3"/>
    <n v="2"/>
    <n v="1"/>
    <n v="1"/>
  </r>
  <r>
    <s v="Kowanyama Aboriginal Shire Council"/>
    <n v="2203"/>
    <s v="LEICHHARDT"/>
    <s v="1x3B DH"/>
    <s v="Detached House"/>
    <x v="0"/>
    <m/>
    <n v="2013"/>
    <s v="Factory Built - House"/>
    <s v="Off Site"/>
    <s v="FK Gardner &amp; Sons Pty Ltd"/>
    <s v="Private Contractor"/>
    <n v="1"/>
    <n v="455455"/>
    <n v="455455"/>
    <n v="376928.27586206899"/>
    <d v="2014-07-01T00:00:00"/>
    <x v="2"/>
    <n v="1"/>
    <n v="1"/>
    <n v="1"/>
  </r>
  <r>
    <s v="Kowanyama Aboriginal Shire Council"/>
    <n v="2203"/>
    <s v="LEICHHARDT"/>
    <s v="1x3B DH"/>
    <s v="Detached House"/>
    <x v="0"/>
    <m/>
    <n v="2013"/>
    <s v="Factory Built - House"/>
    <s v="Off Site"/>
    <s v="FK Gardner &amp; Sons Pty Ltd"/>
    <s v="Private Contractor"/>
    <n v="1"/>
    <n v="459151.35999999999"/>
    <n v="459151.35999999999"/>
    <n v="379987.33241379308"/>
    <d v="2021-07-01T00:00:00"/>
    <x v="2"/>
    <n v="1"/>
    <n v="1"/>
    <n v="1"/>
  </r>
  <r>
    <s v="Kowanyama Aboriginal Shire Council"/>
    <n v="2203"/>
    <s v="LEICHHARDT"/>
    <s v="1x4B DH"/>
    <s v="Detached House"/>
    <x v="0"/>
    <m/>
    <n v="2013"/>
    <s v="Factory Built - House"/>
    <s v="Off Site"/>
    <s v="FK Gardner &amp; Sons Pty Ltd"/>
    <s v="Private Contractor"/>
    <n v="1"/>
    <n v="558019"/>
    <n v="558019"/>
    <n v="461808.8275862069"/>
    <d v="2021-07-01T00:00:00"/>
    <x v="3"/>
    <n v="2"/>
    <n v="1"/>
    <n v="1"/>
  </r>
  <r>
    <s v="Kowanyama Aboriginal Shire Council"/>
    <n v="2203"/>
    <s v="LEICHHARDT"/>
    <s v="1x3B DH"/>
    <s v="Detached House"/>
    <x v="0"/>
    <m/>
    <n v="2013"/>
    <s v="Factory Built - House"/>
    <s v="Off Site"/>
    <s v="FK Gardner &amp; Sons Pty Ltd"/>
    <s v="Private Contractor"/>
    <n v="1"/>
    <n v="454638"/>
    <n v="454638"/>
    <n v="376252.13793103449"/>
    <d v="2015-07-01T00:00:00"/>
    <x v="2"/>
    <n v="1"/>
    <n v="1"/>
    <n v="1"/>
  </r>
  <r>
    <s v="Kowanyama Aboriginal Shire Council"/>
    <n v="2203"/>
    <s v="LEICHHARDT"/>
    <s v="1x3B DH"/>
    <s v="Detached House"/>
    <x v="0"/>
    <m/>
    <n v="2013"/>
    <s v="Factory Built - House"/>
    <s v="Off Site"/>
    <s v="FK Gardner &amp; Sons Pty Ltd"/>
    <s v="Private Contractor"/>
    <n v="1"/>
    <n v="456471"/>
    <n v="456471"/>
    <n v="377769.10344827588"/>
    <d v="2016-07-01T00:00:00"/>
    <x v="2"/>
    <n v="1"/>
    <n v="1"/>
    <n v="1"/>
  </r>
  <r>
    <s v="Aurukun Shire Council"/>
    <s v="1973 "/>
    <s v="LEICHHARDT"/>
    <s v="1x2B DH"/>
    <s v="Detached House"/>
    <x v="0"/>
    <m/>
    <n v="2013"/>
    <s v="Factory Built - House"/>
    <s v="Off Site"/>
    <s v="FK Gardner &amp; Sons Pty Ltd"/>
    <s v="Private Contractor"/>
    <n v="1"/>
    <n v="362556"/>
    <n v="362556"/>
    <n v="300046.3448275862"/>
    <d v="2016-07-01T00:00:00"/>
    <x v="1"/>
    <n v="1"/>
    <n v="1"/>
    <n v="1"/>
  </r>
  <r>
    <s v="Aurukun Shire Council"/>
    <s v="1973 "/>
    <s v="LEICHHARDT"/>
    <s v="1x3B DH"/>
    <s v="Detached House"/>
    <x v="0"/>
    <m/>
    <n v="2013"/>
    <s v="Factory Built - House"/>
    <s v="Off Site"/>
    <s v="FK Gardner &amp; Sons Pty Ltd"/>
    <s v="Private Contractor"/>
    <n v="1"/>
    <n v="457063"/>
    <n v="457063"/>
    <n v="378259.03448275861"/>
    <d v="2017-07-01T00:00:00"/>
    <x v="2"/>
    <n v="1"/>
    <n v="1"/>
    <n v="1"/>
  </r>
  <r>
    <s v="Aurukun Shire Council"/>
    <s v="1973 "/>
    <s v="LEICHHARDT"/>
    <s v="1x3B DH"/>
    <s v="Detached House"/>
    <x v="0"/>
    <m/>
    <n v="2013"/>
    <s v="Factory Built - House"/>
    <s v="Off Site"/>
    <s v="FK Gardner &amp; Sons Pty Ltd"/>
    <s v="Private Contractor"/>
    <n v="1"/>
    <n v="460324"/>
    <n v="460324"/>
    <n v="380957.79310344829"/>
    <d v="2016-07-01T00:00:00"/>
    <x v="2"/>
    <n v="1"/>
    <n v="1"/>
    <n v="1"/>
  </r>
  <r>
    <s v="Aurukun Shire Council"/>
    <s v="1973 "/>
    <s v="LEICHHARDT"/>
    <s v="1x5B DH"/>
    <s v="Detached House"/>
    <x v="0"/>
    <m/>
    <n v="2013"/>
    <s v="Factory Built - House"/>
    <s v="Off Site"/>
    <s v="FK Gardner &amp; Sons Pty Ltd"/>
    <s v="Private Contractor"/>
    <n v="1"/>
    <n v="690134.27"/>
    <n v="690134.27"/>
    <n v="571145.60275862075"/>
    <d v="2017-07-01T00:00:00"/>
    <x v="0"/>
    <n v="2"/>
    <n v="1"/>
    <n v="1"/>
  </r>
  <r>
    <s v="Aurukun Shire Council"/>
    <s v="1973 "/>
    <s v="LEICHHARDT"/>
    <s v="1x3B DH"/>
    <s v="Detached House"/>
    <x v="0"/>
    <m/>
    <n v="2013"/>
    <s v="Factory Built - House"/>
    <s v="Off Site"/>
    <s v="FK Gardner &amp; Sons Pty Ltd"/>
    <s v="Private Contractor"/>
    <n v="1"/>
    <n v="457325"/>
    <n v="457325"/>
    <n v="378475.86206896551"/>
    <m/>
    <x v="2"/>
    <n v="1"/>
    <n v="1"/>
    <n v="1"/>
  </r>
  <r>
    <s v="Aurukun Shire Council"/>
    <s v="1973 "/>
    <s v="LEICHHARDT"/>
    <s v="1x3B DH"/>
    <s v="Detached House"/>
    <x v="0"/>
    <m/>
    <n v="2013"/>
    <s v="Factory Built - House"/>
    <s v="Off Site"/>
    <s v="FK Gardner &amp; Sons Pty Ltd"/>
    <s v="Private Contractor"/>
    <n v="1"/>
    <n v="458033"/>
    <n v="458033"/>
    <n v="379061.79310344829"/>
    <d v="2012-07-01T00:00:00"/>
    <x v="2"/>
    <n v="1"/>
    <n v="1"/>
    <n v="1"/>
  </r>
  <r>
    <s v="Aurukun Shire Council"/>
    <s v="1973 "/>
    <s v="LEICHHARDT"/>
    <s v="1x2B DH"/>
    <s v="Detached House"/>
    <x v="0"/>
    <m/>
    <n v="2013"/>
    <s v="Factory Built - House"/>
    <s v="Off Site"/>
    <s v="FK Gardner &amp; Sons Pty Ltd"/>
    <s v="Private Contractor"/>
    <n v="1"/>
    <n v="360423"/>
    <n v="360423"/>
    <n v="298281.10344827588"/>
    <d v="2016-07-01T00:00:00"/>
    <x v="1"/>
    <n v="1"/>
    <n v="1"/>
    <n v="1"/>
  </r>
  <r>
    <s v="Northern Peninsula Area Regional Council"/>
    <n v="2669"/>
    <s v="LEICHHARDT"/>
    <s v="1x4B DH (HS)"/>
    <s v="Detached House"/>
    <x v="0"/>
    <m/>
    <n v="2013"/>
    <s v="Factory Built - House"/>
    <s v="Off Site"/>
    <s v="FK Gardner &amp; Sons Pty Ltd"/>
    <s v="Private Contractor"/>
    <n v="1"/>
    <n v="830402"/>
    <n v="830402"/>
    <n v="687229.24137931038"/>
    <d v="2016-07-01T00:00:00"/>
    <x v="3"/>
    <n v="2"/>
    <n v="1"/>
    <n v="1"/>
  </r>
  <r>
    <s v="Northern Peninsula Area Regional Council"/>
    <n v="2669"/>
    <s v="LEICHHARDT"/>
    <s v="1x4B DH (HS)"/>
    <s v="Detached House"/>
    <x v="0"/>
    <m/>
    <n v="2013"/>
    <s v="Factory Built - House"/>
    <s v="Off Site"/>
    <s v="FK Gardner &amp; Sons Pty Ltd"/>
    <s v="Private Contractor"/>
    <n v="1"/>
    <n v="916137.25"/>
    <n v="916137.25"/>
    <n v="758182.55172413797"/>
    <d v="2016-07-01T00:00:00"/>
    <x v="3"/>
    <n v="2"/>
    <n v="1"/>
    <n v="1"/>
  </r>
  <r>
    <s v="Hope Vale Aboriginal Shire Council"/>
    <n v="2042"/>
    <s v="LEICHHARDT"/>
    <s v="1x2B DH"/>
    <s v="Detached House"/>
    <x v="0"/>
    <m/>
    <n v="2013"/>
    <s v="Flat Pack - House"/>
    <s v="Off Site"/>
    <s v="Hope Vale Aboriginal Shire Council"/>
    <s v="Council"/>
    <n v="1"/>
    <n v="469492.1"/>
    <n v="469492.1"/>
    <n v="388545.1862068965"/>
    <d v="2021-07-01T00:00:00"/>
    <x v="1"/>
    <n v="1"/>
    <n v="1"/>
    <n v="1"/>
  </r>
  <r>
    <s v="Hope Vale Aboriginal Shire Council"/>
    <n v="2042"/>
    <s v="LEICHHARDT"/>
    <s v="1x3B DH"/>
    <s v="Detached House"/>
    <x v="0"/>
    <m/>
    <n v="2013"/>
    <s v="Flat Pack - House"/>
    <s v="Off Site"/>
    <s v="Hope Vale Aboriginal Shire Council"/>
    <s v="Council"/>
    <n v="1"/>
    <n v="541351.71"/>
    <n v="541351.71"/>
    <n v="448015.20827586204"/>
    <d v="2017-07-01T00:00:00"/>
    <x v="2"/>
    <n v="1"/>
    <n v="1"/>
    <n v="1"/>
  </r>
  <r>
    <s v="Hope Vale Aboriginal Shire Council"/>
    <n v="2042"/>
    <s v="LEICHHARDT"/>
    <s v="1x2B DH"/>
    <s v="Detached House"/>
    <x v="0"/>
    <m/>
    <n v="2013"/>
    <s v="Flat Pack - House"/>
    <s v="Off Site"/>
    <s v="Hope Vale Aboriginal Shire Council"/>
    <s v="Council"/>
    <n v="1"/>
    <n v="466400.24"/>
    <n v="466400.24"/>
    <n v="385986.40551724139"/>
    <d v="2017-07-01T00:00:00"/>
    <x v="1"/>
    <n v="1"/>
    <n v="1"/>
    <n v="1"/>
  </r>
  <r>
    <s v="Pormpuraaw Aboriginal Shire Council"/>
    <n v="2335"/>
    <s v="LEICHHARDT"/>
    <s v="1x3B DH"/>
    <s v="Detached House"/>
    <x v="0"/>
    <m/>
    <n v="2013"/>
    <s v="Factory Built - House"/>
    <s v="Off Site"/>
    <s v="FK Gardner &amp; Sons Pty Ltd"/>
    <s v="Private Contractor"/>
    <n v="1"/>
    <n v="577909"/>
    <n v="577909"/>
    <n v="478269.5172413793"/>
    <d v="2017-07-01T00:00:00"/>
    <x v="2"/>
    <n v="1"/>
    <n v="1"/>
    <n v="1"/>
  </r>
  <r>
    <s v="Pormpuraaw Aboriginal Shire Council"/>
    <n v="2335"/>
    <s v="LEICHHARDT"/>
    <s v="1x3B DH"/>
    <s v="Detached House"/>
    <x v="0"/>
    <m/>
    <n v="2013"/>
    <s v="Factory Built - House"/>
    <s v="Off Site"/>
    <s v="FK Gardner &amp; Sons Pty Ltd"/>
    <s v="Private Contractor"/>
    <n v="1"/>
    <n v="582829"/>
    <n v="582829"/>
    <n v="482341.24137931032"/>
    <d v="2017-07-01T00:00:00"/>
    <x v="2"/>
    <n v="1"/>
    <n v="1"/>
    <n v="1"/>
  </r>
  <r>
    <s v="Pormpuraaw Aboriginal Shire Council"/>
    <n v="2335"/>
    <s v="LEICHHARDT"/>
    <s v="1x3B DH"/>
    <s v="Detached House"/>
    <x v="0"/>
    <m/>
    <n v="2013"/>
    <s v="Factory Built - House"/>
    <s v="Off Site"/>
    <s v="FK Gardner &amp; Sons Pty Ltd"/>
    <s v="Private Contractor"/>
    <n v="1"/>
    <n v="580787"/>
    <n v="580787"/>
    <n v="480651.31034482759"/>
    <d v="2017-07-01T00:00:00"/>
    <x v="2"/>
    <n v="1"/>
    <n v="1"/>
    <n v="1"/>
  </r>
  <r>
    <s v="Pormpuraaw Aboriginal Shire Council"/>
    <n v="2335"/>
    <s v="LEICHHARDT"/>
    <s v="1x3B DH"/>
    <s v="Detached House"/>
    <x v="0"/>
    <m/>
    <n v="2013"/>
    <s v="Factory Built - House"/>
    <s v="Off Site"/>
    <s v="FK Gardner &amp; Sons Pty Ltd"/>
    <s v="Private Contractor"/>
    <n v="1"/>
    <n v="581479"/>
    <n v="581479"/>
    <n v="481224"/>
    <d v="2018-07-01T00:00:00"/>
    <x v="2"/>
    <n v="1"/>
    <n v="1"/>
    <n v="1"/>
  </r>
  <r>
    <s v="Kowanyama Aboriginal Shire Council"/>
    <n v="2203"/>
    <s v="LEICHHARDT"/>
    <s v="1x2B DH"/>
    <s v="Detached House"/>
    <x v="0"/>
    <m/>
    <n v="2013"/>
    <s v="Factory Built - House"/>
    <s v="Off Site"/>
    <s v="FK Gardner &amp; Sons Pty Ltd"/>
    <s v="Private Contractor"/>
    <n v="1"/>
    <n v="358873"/>
    <n v="358873"/>
    <n v="296998.3448275862"/>
    <d v="2017-07-01T00:00:00"/>
    <x v="1"/>
    <n v="1"/>
    <n v="1"/>
    <n v="1"/>
  </r>
  <r>
    <s v="Kowanyama Aboriginal Shire Council"/>
    <n v="2203"/>
    <s v="LEICHHARDT"/>
    <s v="1x2B DH"/>
    <s v="Detached House"/>
    <x v="0"/>
    <m/>
    <n v="2013"/>
    <s v="Factory Built - House"/>
    <s v="Off Site"/>
    <s v="FK Gardner &amp; Sons Pty Ltd"/>
    <s v="Private Contractor"/>
    <n v="1"/>
    <n v="355850"/>
    <n v="355850"/>
    <n v="294496.55172413791"/>
    <d v="2018-07-01T00:00:00"/>
    <x v="1"/>
    <n v="1"/>
    <n v="1"/>
    <n v="1"/>
  </r>
  <r>
    <s v="Torres Strait Island Regional Council"/>
    <n v="2600"/>
    <s v="ISLAND"/>
    <s v="Demox1"/>
    <s v="Demollition"/>
    <x v="3"/>
    <m/>
    <n v="2013"/>
    <s v="Demolition"/>
    <s v="Demolish"/>
    <s v="TBA MARKET"/>
    <s v="Private Contractor"/>
    <n v="1"/>
    <n v="131664.6"/>
    <n v="131664.6"/>
    <n v="159094.72500000001"/>
    <d v="2021-07-01T00:00:00"/>
    <x v="4"/>
    <m/>
    <m/>
    <m/>
  </r>
  <r>
    <s v="Torres Strait Island Regional Council"/>
    <n v="2600"/>
    <s v="ISLAND"/>
    <s v="Demox1"/>
    <s v="Demollition"/>
    <x v="3"/>
    <m/>
    <n v="2013"/>
    <s v="Demolition"/>
    <s v="Demolish"/>
    <s v="TBA MARKET"/>
    <s v="Private Contractor"/>
    <n v="1"/>
    <n v="147139"/>
    <n v="147139"/>
    <n v="177792.95833333331"/>
    <d v="2017-07-01T00:00:00"/>
    <x v="4"/>
    <m/>
    <m/>
    <m/>
  </r>
  <r>
    <s v="Torres Strait Island Regional Council"/>
    <n v="2600"/>
    <s v="ISLAND"/>
    <s v="Demox1"/>
    <s v="Demollition"/>
    <x v="3"/>
    <m/>
    <n v="2013"/>
    <s v="Demolition"/>
    <s v="Demolish"/>
    <s v="TBA MARKET"/>
    <s v="Private Contractor"/>
    <n v="1"/>
    <n v="101781.8"/>
    <n v="101781.8"/>
    <n v="122986.34166666666"/>
    <d v="2017-07-01T00:00:00"/>
    <x v="4"/>
    <m/>
    <m/>
    <m/>
  </r>
  <r>
    <s v="Northern Peninsula Area Regional Council"/>
    <n v="2669"/>
    <s v="LEICHHARDT"/>
    <s v="1x5B DH (HS)"/>
    <s v="Detached House"/>
    <x v="0"/>
    <m/>
    <n v="2013"/>
    <s v="Factory Built - House"/>
    <s v="Off Site"/>
    <s v="FK Gardner &amp; Sons Pty Ltd"/>
    <s v="Private Contractor"/>
    <n v="1"/>
    <n v="1035910"/>
    <n v="1035910"/>
    <n v="857304.82758620684"/>
    <m/>
    <x v="0"/>
    <n v="2"/>
    <n v="1"/>
    <n v="1"/>
  </r>
  <r>
    <s v="Northern Peninsula Area Regional Council"/>
    <n v="2669"/>
    <s v="LEICHHARDT"/>
    <s v="1x4B DH (HS)"/>
    <s v="Detached House"/>
    <x v="0"/>
    <m/>
    <n v="2013"/>
    <s v="Factory Built - House"/>
    <s v="Off Site"/>
    <s v="FK Gardner &amp; Sons Pty Ltd"/>
    <s v="Private Contractor"/>
    <n v="1"/>
    <n v="880183"/>
    <n v="880183"/>
    <n v="728427.31034482759"/>
    <d v="2022-07-01T00:00:00"/>
    <x v="3"/>
    <n v="2"/>
    <n v="1"/>
    <n v="1"/>
  </r>
  <r>
    <s v="Northern Peninsula Area Regional Council"/>
    <n v="2669"/>
    <s v="LEICHHARDT"/>
    <s v="1x4B DH (HS)"/>
    <s v="Detached House"/>
    <x v="0"/>
    <m/>
    <n v="2013"/>
    <s v="Factory Built - House"/>
    <s v="Off Site"/>
    <s v="FK Gardner &amp; Sons Pty Ltd"/>
    <s v="Private Contractor"/>
    <n v="1"/>
    <n v="1058463.24"/>
    <n v="1058463.24"/>
    <n v="875969.5779310345"/>
    <d v="2021-07-01T00:00:00"/>
    <x v="3"/>
    <n v="2"/>
    <n v="1"/>
    <n v="1"/>
  </r>
  <r>
    <s v="Northern Peninsula Area Regional Council"/>
    <n v="2669"/>
    <s v="LEICHHARDT"/>
    <s v="1x4B DH (HS)"/>
    <s v="Detached House"/>
    <x v="0"/>
    <m/>
    <n v="2013"/>
    <s v="Factory Built - House"/>
    <s v="Off Site"/>
    <s v="FK Gardner &amp; Sons Pty Ltd"/>
    <s v="Private Contractor"/>
    <n v="1"/>
    <n v="1052258"/>
    <n v="1052258"/>
    <n v="870834.20689655177"/>
    <d v="2011-07-01T00:00:00"/>
    <x v="3"/>
    <n v="2"/>
    <n v="1"/>
    <n v="1"/>
  </r>
  <r>
    <s v="Northern Peninsula Area Regional Council"/>
    <n v="2669"/>
    <s v="LEICHHARDT"/>
    <s v="1x4B DH (HS)"/>
    <s v="Detached House"/>
    <x v="0"/>
    <m/>
    <n v="2013"/>
    <s v="Factory Built - House"/>
    <s v="Off Site"/>
    <s v="FK Gardner &amp; Sons Pty Ltd"/>
    <s v="Private Contractor"/>
    <n v="1"/>
    <n v="880383"/>
    <n v="880383"/>
    <n v="728592.82758620684"/>
    <d v="2011-07-01T00:00:00"/>
    <x v="3"/>
    <n v="2"/>
    <n v="1"/>
    <n v="1"/>
  </r>
  <r>
    <s v="Pormpuraaw Aboriginal Shire Council"/>
    <n v="2335"/>
    <s v="LEICHHARDT"/>
    <s v="1x4B DH"/>
    <s v="Detached House"/>
    <x v="0"/>
    <m/>
    <n v="2013"/>
    <s v="Factory Built - House"/>
    <s v="Off Site"/>
    <s v="FK Gardner &amp; Sons Pty Ltd"/>
    <s v="Private Contractor"/>
    <n v="1"/>
    <n v="608640"/>
    <n v="608640"/>
    <n v="503702.06896551722"/>
    <d v="2011-07-01T00:00:00"/>
    <x v="3"/>
    <n v="2"/>
    <n v="1"/>
    <n v="1"/>
  </r>
  <r>
    <s v="Kowanyama Aboriginal Shire Council"/>
    <n v="2203"/>
    <s v="LEICHHARDT"/>
    <s v="1x2B DH"/>
    <s v="Detached House"/>
    <x v="0"/>
    <m/>
    <n v="2013"/>
    <s v="Factory Built - House"/>
    <s v="Off Site"/>
    <s v="FK Gardner &amp; Sons Pty Ltd"/>
    <s v="Private Contractor"/>
    <n v="1"/>
    <n v="362575"/>
    <n v="362575"/>
    <n v="300062.06896551722"/>
    <d v="2011-07-01T00:00:00"/>
    <x v="1"/>
    <n v="1"/>
    <n v="1"/>
    <n v="1"/>
  </r>
  <r>
    <s v="Kowanyama Aboriginal Shire Council"/>
    <n v="2203"/>
    <s v="LEICHHARDT"/>
    <s v="1x2B DH"/>
    <s v="Detached House"/>
    <x v="0"/>
    <m/>
    <n v="2013"/>
    <s v="Factory Built - House"/>
    <s v="Off Site"/>
    <s v="FK Gardner &amp; Sons Pty Ltd"/>
    <s v="Private Contractor"/>
    <n v="1"/>
    <n v="357924"/>
    <n v="357924"/>
    <n v="296212.96551724139"/>
    <d v="2017-07-01T00:00:00"/>
    <x v="1"/>
    <n v="1"/>
    <n v="1"/>
    <n v="1"/>
  </r>
  <r>
    <s v="Pormpuraaw Aboriginal Shire Council"/>
    <n v="2335"/>
    <s v="LEICHHARDT"/>
    <s v="1x5B DH"/>
    <s v="Detached House"/>
    <x v="0"/>
    <m/>
    <n v="2013"/>
    <s v="Factory Built - House"/>
    <s v="Off Site"/>
    <s v="FK Gardner &amp; Sons Pty Ltd"/>
    <s v="Private Contractor"/>
    <n v="1"/>
    <n v="714391"/>
    <n v="714391"/>
    <n v="591220.13793103443"/>
    <d v="2017-07-01T00:00:00"/>
    <x v="0"/>
    <n v="2"/>
    <n v="1"/>
    <n v="1"/>
  </r>
  <r>
    <s v="Kowanyama Aboriginal Shire Council"/>
    <n v="2203"/>
    <s v="LEICHHARDT"/>
    <s v="1x2B DH"/>
    <s v="Detached House"/>
    <x v="0"/>
    <m/>
    <n v="2013"/>
    <s v="Factory Built - House"/>
    <s v="Off Site"/>
    <s v="FK Gardner &amp; Sons Pty Ltd"/>
    <s v="Private Contractor"/>
    <n v="1"/>
    <n v="355705"/>
    <n v="355705"/>
    <n v="294376.55172413791"/>
    <d v="2017-07-01T00:00:00"/>
    <x v="1"/>
    <n v="1"/>
    <n v="1"/>
    <n v="1"/>
  </r>
  <r>
    <s v="Kowanyama Aboriginal Shire Council"/>
    <n v="2203"/>
    <s v="LEICHHARDT"/>
    <s v="1x2B DH"/>
    <s v="Detached House"/>
    <x v="0"/>
    <m/>
    <n v="2013"/>
    <s v="Factory Built - House"/>
    <s v="Off Site"/>
    <s v="FK Gardner &amp; Sons Pty Ltd"/>
    <s v="Private Contractor"/>
    <n v="1"/>
    <n v="355702"/>
    <n v="355702"/>
    <n v="294374.06896551722"/>
    <d v="2017-07-01T00:00:00"/>
    <x v="1"/>
    <n v="1"/>
    <n v="1"/>
    <n v="1"/>
  </r>
  <r>
    <s v="Cherbourg Aboriginal Shire Council"/>
    <n v="362"/>
    <s v="WIDE BAY"/>
    <s v="1x3B DH"/>
    <s v="Detached House"/>
    <x v="0"/>
    <m/>
    <n v="2013"/>
    <s v="On Site Construction"/>
    <s v="On Site"/>
    <s v="Cherbourg Aboriginal Shire Council"/>
    <s v="Council"/>
    <n v="1"/>
    <n v="367566.21"/>
    <n v="367566.21"/>
    <n v="304192.7255172414"/>
    <d v="2018-07-01T00:00:00"/>
    <x v="2"/>
    <n v="1"/>
    <n v="1"/>
    <n v="1"/>
  </r>
  <r>
    <s v="Northern Peninsula Area Regional Council"/>
    <n v="2669"/>
    <s v="LEICHHARDT"/>
    <s v="1x4B DH (HS)"/>
    <s v="Detached House"/>
    <x v="0"/>
    <m/>
    <n v="2013"/>
    <s v="Factory Built - House"/>
    <s v="Off Site"/>
    <s v="FK Gardner &amp; Sons Pty Ltd"/>
    <s v="Private Contractor"/>
    <n v="1"/>
    <n v="834510"/>
    <n v="834510"/>
    <n v="690628.96551724139"/>
    <d v="2018-07-01T00:00:00"/>
    <x v="3"/>
    <n v="2"/>
    <n v="1"/>
    <n v="1"/>
  </r>
  <r>
    <s v="Northern Peninsula Area Regional Council"/>
    <n v="2669"/>
    <s v="LEICHHARDT"/>
    <s v="1x3B DH (HS)"/>
    <s v="Detached House"/>
    <x v="0"/>
    <m/>
    <n v="2013"/>
    <s v="Factory Built - House"/>
    <s v="Off Site"/>
    <s v="FK Gardner &amp; Sons Pty Ltd"/>
    <s v="Private Contractor"/>
    <n v="1"/>
    <n v="978003.23"/>
    <n v="978003.23"/>
    <n v="809381.98344827583"/>
    <d v="2021-07-01T00:00:00"/>
    <x v="2"/>
    <n v="1"/>
    <n v="1"/>
    <n v="1"/>
  </r>
  <r>
    <s v="Northern Peninsula Area Regional Council"/>
    <n v="2669"/>
    <s v="LEICHHARDT"/>
    <s v="1x3B DH (HS)"/>
    <s v="Detached House"/>
    <x v="0"/>
    <m/>
    <n v="2013"/>
    <s v="Factory Built - House"/>
    <s v="Off Site"/>
    <s v="FK Gardner &amp; Sons Pty Ltd"/>
    <s v="Private Contractor"/>
    <n v="1"/>
    <n v="939491"/>
    <n v="939491"/>
    <n v="777509.79310344823"/>
    <d v="2021-07-01T00:00:00"/>
    <x v="2"/>
    <n v="1"/>
    <n v="1"/>
    <n v="1"/>
  </r>
  <r>
    <s v="Northern Peninsula Area Regional Council"/>
    <n v="2669"/>
    <s v="LEICHHARDT"/>
    <s v="1x3B DH (HS)"/>
    <s v="Detached House"/>
    <x v="0"/>
    <m/>
    <n v="2013"/>
    <s v="Factory Built - House"/>
    <s v="Off Site"/>
    <s v="FK Gardner &amp; Sons Pty Ltd"/>
    <s v="Private Contractor"/>
    <n v="1"/>
    <n v="939785"/>
    <n v="939785"/>
    <n v="777753.10344827583"/>
    <d v="2009-07-01T00:00:00"/>
    <x v="2"/>
    <n v="1"/>
    <n v="1"/>
    <n v="1"/>
  </r>
  <r>
    <s v="Northern Peninsula Area Regional Council"/>
    <n v="2669"/>
    <s v="LEICHHARDT"/>
    <s v="1x4B DH (HS)"/>
    <s v="Detached House"/>
    <x v="0"/>
    <m/>
    <n v="2013"/>
    <s v="Factory Built - House"/>
    <s v="Off Site"/>
    <s v="FK Gardner &amp; Sons Pty Ltd"/>
    <s v="Private Contractor"/>
    <n v="1"/>
    <n v="1076093.22"/>
    <n v="1076093.22"/>
    <n v="890559.90620689653"/>
    <d v="2008-07-01T00:00:00"/>
    <x v="3"/>
    <n v="2"/>
    <n v="1"/>
    <n v="1"/>
  </r>
  <r>
    <s v="Northern Peninsula Area Regional Council"/>
    <n v="2669"/>
    <s v="LEICHHARDT"/>
    <s v="1x4B DH (HS)"/>
    <s v="Detached House"/>
    <x v="0"/>
    <m/>
    <n v="2013"/>
    <s v="Factory Built - House"/>
    <s v="Off Site"/>
    <s v="FK Gardner &amp; Sons Pty Ltd"/>
    <s v="Private Contractor"/>
    <n v="1"/>
    <n v="990603"/>
    <n v="990603"/>
    <n v="819809.37931034481"/>
    <d v="2008-07-01T00:00:00"/>
    <x v="3"/>
    <n v="2"/>
    <n v="1"/>
    <n v="1"/>
  </r>
  <r>
    <s v="Northern Peninsula Area Regional Council"/>
    <n v="2669"/>
    <s v="LEICHHARDT"/>
    <s v="1x5B DH (HS)"/>
    <s v="Detached House"/>
    <x v="0"/>
    <m/>
    <n v="2013"/>
    <s v="Factory Built - House"/>
    <s v="Off Site"/>
    <s v="FK Gardner &amp; Sons Pty Ltd"/>
    <s v="Private Contractor"/>
    <n v="1"/>
    <n v="980459.05"/>
    <n v="980459.05"/>
    <n v="811414.38620689663"/>
    <d v="2021-07-01T00:00:00"/>
    <x v="0"/>
    <n v="2"/>
    <n v="1"/>
    <n v="1"/>
  </r>
  <r>
    <s v="Cherbourg Aboriginal Shire Council"/>
    <n v="362"/>
    <s v="WIDE BAY"/>
    <s v="1x2B DH"/>
    <s v="Detached House"/>
    <x v="0"/>
    <m/>
    <n v="2013"/>
    <s v="On Site Construction"/>
    <s v="On Site"/>
    <s v="Cherbourg Aboriginal Shire Council"/>
    <s v="Council"/>
    <n v="1"/>
    <n v="368843"/>
    <n v="368843"/>
    <n v="305249.37931034481"/>
    <m/>
    <x v="1"/>
    <n v="1"/>
    <n v="1"/>
    <n v="1"/>
  </r>
  <r>
    <s v="Cherbourg Aboriginal Shire Council"/>
    <n v="362"/>
    <s v="WIDE BAY"/>
    <s v="1x2B DH"/>
    <s v="Detached House"/>
    <x v="0"/>
    <m/>
    <n v="2013"/>
    <s v="On Site Construction"/>
    <s v="On Site"/>
    <s v="Cherbourg Aboriginal Shire Council"/>
    <s v="Council"/>
    <n v="1"/>
    <n v="361760.84"/>
    <n v="361760.84"/>
    <n v="299388.28137931036"/>
    <d v="2021-07-01T00:00:00"/>
    <x v="1"/>
    <n v="1"/>
    <n v="1"/>
    <n v="1"/>
  </r>
  <r>
    <s v="Doomadgee Aboriginal Shire Council"/>
    <n v="1816"/>
    <s v="KENNEDY"/>
    <s v="1x3B DH"/>
    <s v="Detached House"/>
    <x v="0"/>
    <m/>
    <n v="2014"/>
    <s v="Factory Built House"/>
    <s v="Off Site"/>
    <s v="Remote Building Solutions (Qld) Pty Ltd"/>
    <s v="Private Contractor"/>
    <n v="1"/>
    <n v="398346"/>
    <n v="398346"/>
    <n v="343401.72413793107"/>
    <m/>
    <x v="2"/>
    <n v="1"/>
    <n v="1"/>
    <n v="1"/>
  </r>
  <r>
    <s v="Doomadgee Aboriginal Shire Council"/>
    <n v="1816"/>
    <s v="KENNEDY"/>
    <s v="1x3B DH"/>
    <s v="Detached House"/>
    <x v="0"/>
    <m/>
    <n v="2014"/>
    <s v="Factory Built House"/>
    <s v="Off Site"/>
    <s v="Remote Building Solutions (Qld) Pty Ltd"/>
    <s v="Private Contractor"/>
    <n v="1"/>
    <n v="398346"/>
    <n v="398346"/>
    <n v="343401.72413793107"/>
    <m/>
    <x v="2"/>
    <n v="1"/>
    <n v="1"/>
    <n v="1"/>
  </r>
  <r>
    <s v="Northern Peninsula Area Regional Council"/>
    <n v="2669"/>
    <s v="LEICHHARDT"/>
    <s v="1x4B DH (HS)"/>
    <s v="Detached House"/>
    <x v="0"/>
    <m/>
    <n v="2013"/>
    <s v="Factory Built - House"/>
    <s v="Off Site"/>
    <s v="FK Gardner &amp; Sons Pty Ltd"/>
    <s v="Private Contractor"/>
    <n v="1"/>
    <n v="1106607"/>
    <n v="1106607"/>
    <n v="915812.68965517241"/>
    <m/>
    <x v="3"/>
    <n v="2"/>
    <n v="1"/>
    <n v="1"/>
  </r>
  <r>
    <s v="Yarrabah Aboriginal Shire Council"/>
    <n v="1710"/>
    <s v="KENNEDY"/>
    <s v="1x4B DH"/>
    <s v="Detached House"/>
    <x v="0"/>
    <m/>
    <n v="2013"/>
    <s v="On Site Construction"/>
    <s v="On Site"/>
    <s v="Bryant (Qld) Pty Ltd"/>
    <s v="Private Contractor"/>
    <n v="1"/>
    <n v="300835"/>
    <n v="300835"/>
    <n v="248966.89655172414"/>
    <d v="2021-07-01T00:00:00"/>
    <x v="3"/>
    <n v="2"/>
    <n v="1"/>
    <n v="1"/>
  </r>
  <r>
    <s v="Yarrabah Aboriginal Shire Council"/>
    <n v="1710"/>
    <s v="KENNEDY"/>
    <s v="1x4B DH"/>
    <s v="Detached House"/>
    <x v="0"/>
    <m/>
    <n v="2013"/>
    <s v="On Site Construction"/>
    <s v="On Site"/>
    <s v="Bryant (Qld) Pty Ltd"/>
    <s v="Private Contractor"/>
    <n v="1"/>
    <n v="296673"/>
    <n v="296673"/>
    <n v="245522.4827586207"/>
    <d v="2015-07-01T00:00:00"/>
    <x v="3"/>
    <n v="2"/>
    <n v="1"/>
    <n v="1"/>
  </r>
  <r>
    <s v="Yarrabah Aboriginal Shire Council"/>
    <n v="1710"/>
    <s v="KENNEDY"/>
    <s v="1x5B DH"/>
    <s v="Detached House"/>
    <x v="0"/>
    <m/>
    <n v="2013"/>
    <s v="On Site Construction"/>
    <s v="On Site"/>
    <s v="Bryant (Qld) Pty Ltd"/>
    <s v="Private Contractor"/>
    <n v="1"/>
    <n v="313079"/>
    <n v="313079"/>
    <n v="259099.86206896551"/>
    <d v="2015-07-01T00:00:00"/>
    <x v="0"/>
    <n v="2"/>
    <n v="1"/>
    <n v="1"/>
  </r>
  <r>
    <s v="Yarrabah Aboriginal Shire Council"/>
    <n v="1710"/>
    <s v="KENNEDY"/>
    <s v="1x4B DH"/>
    <s v="Detached House"/>
    <x v="0"/>
    <m/>
    <n v="2013"/>
    <s v="On Site Construction"/>
    <s v="On Site"/>
    <s v="Bryant (Qld) Pty Ltd"/>
    <s v="Private Contractor"/>
    <n v="1"/>
    <n v="292506"/>
    <n v="292506"/>
    <n v="242073.93103448275"/>
    <d v="2015-07-01T00:00:00"/>
    <x v="3"/>
    <n v="2"/>
    <n v="1"/>
    <n v="1"/>
  </r>
  <r>
    <s v="Aurukun Shire Council"/>
    <s v="1973 "/>
    <s v="LEICHHARDT"/>
    <s v="1x4B DH"/>
    <s v="Detached House"/>
    <x v="0"/>
    <m/>
    <n v="2013"/>
    <s v="Flat Pack - House"/>
    <s v="Off Site"/>
    <s v="Margach Builders Pty Ltd T/A Gateway Constructions"/>
    <s v="Private Contractor"/>
    <n v="1"/>
    <n v="422304.21"/>
    <n v="422304.21"/>
    <n v="349493.13931034482"/>
    <d v="2015-07-01T00:00:00"/>
    <x v="3"/>
    <n v="2"/>
    <n v="1"/>
    <n v="1"/>
  </r>
  <r>
    <s v="Aurukun Shire Council"/>
    <s v="1973 "/>
    <s v="LEICHHARDT"/>
    <s v="1x4B DH"/>
    <s v="Detached House"/>
    <x v="0"/>
    <m/>
    <n v="2013"/>
    <s v="Flat Pack - House"/>
    <s v="Off Site"/>
    <s v="Margach Builders Pty Ltd T/A Gateway Constructions"/>
    <s v="Private Contractor"/>
    <n v="1"/>
    <n v="687865.24"/>
    <n v="687865.24"/>
    <n v="569267.78482758615"/>
    <d v="2015-07-01T00:00:00"/>
    <x v="3"/>
    <n v="2"/>
    <n v="1"/>
    <n v="1"/>
  </r>
  <r>
    <s v="Napranum Aboriginal Shire Council"/>
    <n v="2465"/>
    <s v="LEICHHARDT"/>
    <s v="1x3B DH"/>
    <s v="Detached House"/>
    <x v="0"/>
    <m/>
    <n v="2013"/>
    <s v="Factory Built - House"/>
    <s v="Off Site"/>
    <s v="FK Gardner &amp; Sons Pty Ltd"/>
    <s v="Private Contractor"/>
    <n v="1"/>
    <n v="535791"/>
    <n v="535791"/>
    <n v="443413.24137931032"/>
    <d v="2015-07-01T00:00:00"/>
    <x v="2"/>
    <n v="1"/>
    <n v="1"/>
    <n v="1"/>
  </r>
  <r>
    <s v="Cherbourg Aboriginal Shire Council"/>
    <n v="362"/>
    <s v="WIDE BAY"/>
    <s v="1x3B DH"/>
    <s v="Detached House"/>
    <x v="0"/>
    <m/>
    <n v="2013"/>
    <s v="On Site Construction"/>
    <s v="On Site"/>
    <s v="Cherbourg Aboriginal Shire Council"/>
    <s v="Council"/>
    <n v="1"/>
    <n v="421030"/>
    <n v="421030"/>
    <n v="348438.62068965519"/>
    <d v="2015-07-01T00:00:00"/>
    <x v="2"/>
    <n v="1"/>
    <n v="1"/>
    <n v="1"/>
  </r>
  <r>
    <s v="Cherbourg Aboriginal Shire Council"/>
    <n v="362"/>
    <s v="WIDE BAY"/>
    <s v="1x3B DH"/>
    <s v="Detached House"/>
    <x v="0"/>
    <m/>
    <n v="2013"/>
    <s v="On Site Construction"/>
    <s v="On Site"/>
    <s v="Cherbourg Aboriginal Shire Council"/>
    <s v="Council"/>
    <n v="1"/>
    <n v="417091"/>
    <n v="417091"/>
    <n v="345178.75862068962"/>
    <d v="2015-07-01T00:00:00"/>
    <x v="2"/>
    <n v="1"/>
    <n v="1"/>
    <n v="1"/>
  </r>
  <r>
    <s v="Yarrabah Aboriginal Shire Council"/>
    <n v="1710"/>
    <s v="KENNEDY"/>
    <s v="1x4B DH"/>
    <s v="Detached House"/>
    <x v="0"/>
    <m/>
    <n v="2013"/>
    <s v="On Site Construction"/>
    <s v="On Site"/>
    <s v="Bryant (Qld) Pty Ltd"/>
    <s v="Private Contractor"/>
    <n v="1"/>
    <n v="301438"/>
    <n v="301438"/>
    <n v="249465.93103448275"/>
    <d v="2015-07-01T00:00:00"/>
    <x v="3"/>
    <n v="2"/>
    <n v="1"/>
    <n v="1"/>
  </r>
  <r>
    <s v="Yarrabah Aboriginal Shire Council"/>
    <n v="1710"/>
    <s v="KENNEDY"/>
    <s v="1x4B DH"/>
    <s v="Detached House"/>
    <x v="0"/>
    <m/>
    <n v="2013"/>
    <s v="On Site Construction"/>
    <s v="On Site"/>
    <s v="Bryant (Qld) Pty Ltd"/>
    <s v="Private Contractor"/>
    <n v="1"/>
    <n v="298872"/>
    <n v="298872"/>
    <n v="247342.3448275862"/>
    <d v="2015-07-01T00:00:00"/>
    <x v="3"/>
    <n v="2"/>
    <n v="1"/>
    <n v="1"/>
  </r>
  <r>
    <s v="Doomadgee Aboriginal Shire Council"/>
    <n v="1816"/>
    <s v="KENNEDY"/>
    <s v="1x3B DH"/>
    <s v="Detached House"/>
    <x v="0"/>
    <m/>
    <n v="2013"/>
    <s v="Factory Built - House"/>
    <s v="Off Site"/>
    <s v="Remote Building Solutions (Qld) Pty Ltd"/>
    <s v="Private Contractor"/>
    <n v="1"/>
    <n v="401059.84000000003"/>
    <n v="401059.84000000003"/>
    <n v="331911.59172413795"/>
    <d v="2015-07-01T00:00:00"/>
    <x v="2"/>
    <n v="1"/>
    <n v="1"/>
    <n v="1"/>
  </r>
  <r>
    <s v="Yarrabah Aboriginal Shire Council"/>
    <n v="1710"/>
    <s v="KENNEDY"/>
    <s v="1x4B DH"/>
    <s v="Detached House"/>
    <x v="0"/>
    <m/>
    <n v="2013"/>
    <s v="On Site Construction"/>
    <s v="On Site"/>
    <s v="Bryant (Qld) Pty Ltd"/>
    <s v="Private Contractor"/>
    <n v="1"/>
    <n v="288984"/>
    <n v="288984"/>
    <n v="239159.1724137931"/>
    <m/>
    <x v="3"/>
    <n v="2"/>
    <n v="1"/>
    <n v="1"/>
  </r>
  <r>
    <s v="Yarrabah Aboriginal Shire Council"/>
    <n v="1710"/>
    <s v="KENNEDY"/>
    <s v="1x4B DH"/>
    <s v="Detached House"/>
    <x v="0"/>
    <m/>
    <n v="2013"/>
    <s v="On Site Construction"/>
    <s v="On Site"/>
    <s v="Bryant (Qld) Pty Ltd"/>
    <s v="Private Contractor"/>
    <n v="1"/>
    <n v="287716"/>
    <n v="287716"/>
    <n v="238109.79310344826"/>
    <d v="2022-07-01T00:00:00"/>
    <x v="3"/>
    <n v="2"/>
    <n v="1"/>
    <n v="1"/>
  </r>
  <r>
    <s v="Yarrabah Aboriginal Shire Council"/>
    <n v="1710"/>
    <s v="KENNEDY"/>
    <s v="1x4B DH"/>
    <s v="Detached House"/>
    <x v="0"/>
    <m/>
    <n v="2013"/>
    <s v="On Site Construction"/>
    <s v="On Site"/>
    <s v="Bryant (Qld) Pty Ltd"/>
    <s v="Private Contractor"/>
    <n v="1"/>
    <n v="290627"/>
    <n v="290627"/>
    <n v="240518.89655172414"/>
    <d v="2022-07-01T00:00:00"/>
    <x v="3"/>
    <n v="2"/>
    <n v="1"/>
    <n v="1"/>
  </r>
  <r>
    <s v="Aurukun Shire Council"/>
    <s v="1973 "/>
    <s v="LEICHHARDT"/>
    <s v="1x4B DH"/>
    <s v="Detached House"/>
    <x v="0"/>
    <m/>
    <n v="2013"/>
    <s v="Factory Built - House"/>
    <s v="Off Site"/>
    <s v="Margach Builders Pty Ltd T/A Gateway Constructions"/>
    <s v="Private Contractor"/>
    <n v="1"/>
    <n v="660406.96"/>
    <n v="660406.96"/>
    <n v="546543.69103448268"/>
    <d v="2014-07-01T00:00:00"/>
    <x v="3"/>
    <n v="2"/>
    <n v="1"/>
    <n v="1"/>
  </r>
  <r>
    <s v="Palm Island Aboriginal Shire Council"/>
    <n v="1531"/>
    <s v="ISLAND"/>
    <s v="1x2B DH"/>
    <s v="Detached House"/>
    <x v="0"/>
    <m/>
    <n v="2013"/>
    <s v="Factory Built - House"/>
    <s v="Off Site"/>
    <s v="RBS / Hutchinson"/>
    <s v="Private Contractor"/>
    <n v="1"/>
    <n v="524562.4444444445"/>
    <n v="524562.4444444445"/>
    <n v="434120.64367816097"/>
    <d v="2013-07-01T00:00:00"/>
    <x v="1"/>
    <n v="1"/>
    <n v="1"/>
    <n v="1"/>
  </r>
  <r>
    <s v="Woorabinda Aboriginal Shire Council"/>
    <n v="700"/>
    <s v="FLYNN"/>
    <s v="1x2B DH"/>
    <s v="Detached House"/>
    <x v="0"/>
    <m/>
    <n v="2013"/>
    <s v="Flat Pack - House"/>
    <s v="Off Site"/>
    <s v="TF Woollam &amp; Son Pty Ltd"/>
    <s v="Private Contractor"/>
    <n v="1"/>
    <n v="402456.84"/>
    <n v="402456.84"/>
    <n v="333067.72965517244"/>
    <d v="2014-07-01T00:00:00"/>
    <x v="1"/>
    <n v="1"/>
    <n v="1"/>
    <n v="1"/>
  </r>
  <r>
    <s v="Palm Island Aboriginal Shire Council"/>
    <n v="1531"/>
    <s v="ISLAND"/>
    <s v="1x2B DH"/>
    <s v="Detached House"/>
    <x v="0"/>
    <m/>
    <n v="2013"/>
    <s v="Factory Built - House"/>
    <s v="Off Site"/>
    <s v="RBS / Hutchinson"/>
    <s v="Private Contractor"/>
    <n v="1"/>
    <n v="611072.4444444445"/>
    <n v="611072.4444444445"/>
    <n v="505715.12643678166"/>
    <d v="2013-07-01T00:00:00"/>
    <x v="1"/>
    <n v="1"/>
    <n v="1"/>
    <n v="1"/>
  </r>
  <r>
    <s v="Woorabinda Aboriginal Shire Council"/>
    <n v="700"/>
    <s v="FLYNN"/>
    <s v="1x2B DH"/>
    <s v="Detached House"/>
    <x v="0"/>
    <m/>
    <n v="2013"/>
    <s v="Flat Pack - House"/>
    <s v="Off Site"/>
    <s v="TF Woollam &amp; Son Pty Ltd"/>
    <s v="Private Contractor"/>
    <n v="1"/>
    <n v="407774.31"/>
    <n v="407774.31"/>
    <n v="337468.39448275859"/>
    <d v="2017-07-01T00:00:00"/>
    <x v="1"/>
    <n v="1"/>
    <n v="1"/>
    <n v="1"/>
  </r>
  <r>
    <s v="Torres Strait Island Regional Council"/>
    <n v="2600"/>
    <s v="ISLAND"/>
    <s v="1x3B DH"/>
    <s v="Detached House"/>
    <x v="0"/>
    <m/>
    <n v="2017"/>
    <s v="On Site Construction"/>
    <s v="On Site"/>
    <s v="Torres Strait Island Regional Council"/>
    <s v="Council"/>
    <n v="1"/>
    <n v="742295"/>
    <n v="742295"/>
    <n v="486331.20689655171"/>
    <d v="2014-07-01T00:00:00"/>
    <x v="2"/>
    <n v="1"/>
    <n v="1"/>
    <n v="1"/>
  </r>
  <r>
    <s v="Torres Strait Island Regional Council"/>
    <n v="2600"/>
    <s v="ISLAND"/>
    <s v="1x3B DH"/>
    <s v="Detached House"/>
    <x v="0"/>
    <m/>
    <n v="2017"/>
    <s v="On Site Construction"/>
    <s v="On Site"/>
    <s v="Torres Strait Island Regional Council"/>
    <s v="Council"/>
    <n v="1"/>
    <n v="754058"/>
    <n v="754058"/>
    <n v="494038"/>
    <m/>
    <x v="2"/>
    <n v="1"/>
    <n v="1"/>
    <n v="1"/>
  </r>
  <r>
    <s v="Torres Strait Island Regional Council"/>
    <n v="2600"/>
    <s v="ISLAND"/>
    <s v="1x3B DH"/>
    <s v="Detached House"/>
    <x v="0"/>
    <m/>
    <n v="2017"/>
    <s v="On Site Construction"/>
    <s v="On Site"/>
    <s v="Torres Strait Island Regional Council"/>
    <s v="Council"/>
    <n v="1"/>
    <n v="742708"/>
    <n v="742708"/>
    <n v="486601.79310344823"/>
    <d v="2013-07-01T00:00:00"/>
    <x v="2"/>
    <n v="2"/>
    <n v="1"/>
    <n v="1"/>
  </r>
  <r>
    <s v="Aurukun Shire Council"/>
    <s v="1973 "/>
    <s v="LEICHHARDT"/>
    <s v="1x4B DH (SOG)"/>
    <s v="Detached House"/>
    <x v="0"/>
    <m/>
    <n v="2017"/>
    <s v="On Site Construction"/>
    <s v="On Site"/>
    <s v="Strategic Builders"/>
    <s v="Private Contractor"/>
    <n v="1"/>
    <n v="599277.17999999993"/>
    <n v="599277.17999999993"/>
    <n v="392629.8765517241"/>
    <d v="2013-07-01T00:00:00"/>
    <x v="3"/>
    <n v="1"/>
    <n v="1"/>
    <n v="1"/>
  </r>
  <r>
    <s v="Northern Peninsula Area Regional Council"/>
    <n v="2669"/>
    <s v="LEICHHARDT"/>
    <s v="1x3B DH"/>
    <s v="Detached House"/>
    <x v="0"/>
    <m/>
    <n v="2025"/>
    <s v="On Site Construction"/>
    <s v="On Site"/>
    <s v="Northern Peninsula Area Regional Council"/>
    <s v="Council"/>
    <n v="1"/>
    <n v="750000"/>
    <n v="750000"/>
    <n v="750000"/>
    <d v="2013-07-01T00:00:00"/>
    <x v="2"/>
    <m/>
    <m/>
    <m/>
  </r>
  <r>
    <s v="Doomadgee Aboriginal Shire Council"/>
    <n v="1816"/>
    <s v="KENNEDY"/>
    <s v="16xLot Development"/>
    <s v="Lot"/>
    <x v="7"/>
    <m/>
    <n v="2023"/>
    <s v="Land Lot Development"/>
    <s v="Lot Development"/>
    <s v="Doomadgee Aboriginal Shire Council"/>
    <s v="Council"/>
    <n v="16"/>
    <n v="3400990.07"/>
    <n v="212561.87937499999"/>
    <n v="212561.87937499999"/>
    <d v="2013-07-01T00:00:00"/>
    <x v="4"/>
    <m/>
    <m/>
    <m/>
  </r>
  <r>
    <s v="Napranum Aboriginal Shire Council"/>
    <n v="2465"/>
    <s v="LEICHHARDT"/>
    <s v="1x2B DH"/>
    <s v="Detached House"/>
    <x v="0"/>
    <m/>
    <n v="2025"/>
    <s v="On Site Construction"/>
    <s v="On Site"/>
    <s v="Napranum Aboriginal Shire Council"/>
    <s v="Council"/>
    <n v="1"/>
    <n v="1113054"/>
    <n v="1113054"/>
    <n v="1113054"/>
    <d v="2013-07-01T00:00:00"/>
    <x v="1"/>
    <m/>
    <m/>
    <m/>
  </r>
  <r>
    <s v="Napranum Aboriginal Shire Council"/>
    <n v="2465"/>
    <s v="LEICHHARDT"/>
    <s v="1x2B DH"/>
    <s v="Detached House"/>
    <x v="0"/>
    <m/>
    <n v="2025"/>
    <s v="On Site Construction"/>
    <s v="On Site"/>
    <s v="Napranum Aboriginal Shire Council"/>
    <s v="Council"/>
    <n v="1"/>
    <n v="1113054"/>
    <n v="1113054"/>
    <n v="1113054"/>
    <m/>
    <x v="1"/>
    <m/>
    <m/>
    <m/>
  </r>
  <r>
    <s v="Napranum Aboriginal Shire Council"/>
    <n v="2465"/>
    <s v="LEICHHARDT"/>
    <s v="1x2B DH"/>
    <s v="Detached House"/>
    <x v="0"/>
    <m/>
    <n v="2025"/>
    <s v="On Site Construction"/>
    <s v="On Site"/>
    <s v="Napranum Aboriginal Shire Council"/>
    <s v="Council"/>
    <n v="1"/>
    <n v="1113054"/>
    <n v="1113054"/>
    <n v="1113054"/>
    <m/>
    <x v="1"/>
    <m/>
    <m/>
    <m/>
  </r>
  <r>
    <s v="Northern Peninsula Area Regional Council"/>
    <n v="2669"/>
    <s v="LEICHHARDT"/>
    <s v="1x3B DH"/>
    <s v="Detached House"/>
    <x v="0"/>
    <m/>
    <n v="2025"/>
    <s v="On Site Construction"/>
    <s v="On Site"/>
    <s v="Northern Peninsula Area Regional Council"/>
    <s v="Council"/>
    <n v="1"/>
    <n v="1458095.75"/>
    <n v="1458095.75"/>
    <n v="1458095.75"/>
    <d v="2012-07-01T00:00:00"/>
    <x v="2"/>
    <m/>
    <m/>
    <m/>
  </r>
  <r>
    <s v="Northern Peninsula Area Regional Council"/>
    <n v="2669"/>
    <s v="LEICHHARDT"/>
    <s v="1x3B DH"/>
    <s v="Detached House"/>
    <x v="0"/>
    <m/>
    <n v="2025"/>
    <s v="On Site Construction"/>
    <s v="On Site"/>
    <s v="Northern Peninsula Area Regional Council"/>
    <s v="Council"/>
    <n v="1"/>
    <n v="1458095.75"/>
    <n v="1458095.75"/>
    <n v="1458095.75"/>
    <d v="2013-07-01T00:00:00"/>
    <x v="2"/>
    <m/>
    <m/>
    <m/>
  </r>
  <r>
    <s v="Northern Peninsula Area Regional Council"/>
    <n v="2669"/>
    <s v="LEICHHARDT"/>
    <s v="1x3B DH"/>
    <s v="Detached House"/>
    <x v="0"/>
    <m/>
    <n v="2025"/>
    <s v="On Site Construction"/>
    <s v="On Site"/>
    <s v="Northern Peninsula Area Regional Council"/>
    <s v="Council"/>
    <n v="1"/>
    <n v="1458095.75"/>
    <n v="1458095.75"/>
    <n v="1458095.75"/>
    <d v="2013-07-01T00:00:00"/>
    <x v="2"/>
    <m/>
    <m/>
    <m/>
  </r>
  <r>
    <s v="Wujal Wujal Aboriginal Shire Council"/>
    <n v="2000"/>
    <s v="LEICHHARDT"/>
    <s v="1x2B DH Self-Contained Unit"/>
    <s v="Unit"/>
    <x v="2"/>
    <m/>
    <n v="2022"/>
    <s v="On Site Construction"/>
    <s v="On Site"/>
    <s v="Wujal Wujal Aboriginal Shire Council"/>
    <s v="Council"/>
    <n v="1"/>
    <n v="486936.3"/>
    <n v="486936.3"/>
    <n v="486936.3"/>
    <d v="2013-07-01T00:00:00"/>
    <x v="1"/>
    <m/>
    <m/>
    <m/>
  </r>
  <r>
    <s v="Torres Strait Island Regional Council"/>
    <n v="2600"/>
    <s v="ISLAND"/>
    <s v="1x2B Ext"/>
    <s v="Extension"/>
    <x v="4"/>
    <m/>
    <n v="2023"/>
    <s v="On Site Construction"/>
    <s v="On Site"/>
    <s v="Torres Strait Island Regional Council"/>
    <s v="Council"/>
    <n v="1"/>
    <n v="558758.77"/>
    <n v="558758.77"/>
    <n v="558758.77"/>
    <d v="2014-07-01T00:00:00"/>
    <x v="1"/>
    <m/>
    <m/>
    <m/>
  </r>
  <r>
    <s v="Wujal Wujal Aboriginal Shire Council"/>
    <n v="2000"/>
    <s v="LEICHHARDT"/>
    <s v="1x2B DH Self-Contained Unit"/>
    <s v="Unit"/>
    <x v="2"/>
    <m/>
    <n v="2022"/>
    <s v="On Site Construction"/>
    <s v="On Site"/>
    <s v="Wujal Wujal Aboriginal Shire Council"/>
    <s v="Council"/>
    <n v="1"/>
    <n v="429642.13"/>
    <n v="429642.13"/>
    <n v="429642.13"/>
    <d v="2015-07-01T00:00:00"/>
    <x v="1"/>
    <m/>
    <m/>
    <m/>
  </r>
  <r>
    <s v="Wujal Wujal Aboriginal Shire Council"/>
    <n v="2000"/>
    <s v="LEICHHARDT"/>
    <s v="1x2B DH Self-Contained Unit"/>
    <s v="Unit"/>
    <x v="2"/>
    <m/>
    <n v="2022"/>
    <s v="On Site Construction"/>
    <s v="On Site"/>
    <s v="Wujal Wujal Aboriginal Shire Council"/>
    <s v="Council"/>
    <n v="1"/>
    <n v="439093.58"/>
    <n v="439093.58"/>
    <n v="439093.58"/>
    <d v="2013-07-01T00:00:00"/>
    <x v="1"/>
    <m/>
    <m/>
    <m/>
  </r>
  <r>
    <s v="Wujal Wujal Aboriginal Shire Council"/>
    <n v="2000"/>
    <s v="LEICHHARDT"/>
    <s v="1x2B DH Self-Contained Unit"/>
    <s v="Unit"/>
    <x v="2"/>
    <m/>
    <n v="2022"/>
    <s v="On Site Construction"/>
    <s v="On Site"/>
    <s v="Wujal Wujal Aboriginal Shire Council"/>
    <s v="Council"/>
    <n v="1"/>
    <n v="432358.79000000004"/>
    <n v="432358.79000000004"/>
    <n v="432358.79000000004"/>
    <d v="2013-07-01T00:00:00"/>
    <x v="1"/>
    <m/>
    <m/>
    <m/>
  </r>
  <r>
    <s v="Doomadgee Aboriginal Shire Council"/>
    <n v="1816"/>
    <s v="KENNEDY"/>
    <s v=" 1 Lot Development"/>
    <s v="Lot"/>
    <x v="7"/>
    <m/>
    <n v="2021"/>
    <s v="Factory Built"/>
    <s v="Off Site"/>
    <s v="Doomadgee Aboriginal Shire Council"/>
    <s v="Council"/>
    <n v="1"/>
    <n v="47018.0867"/>
    <n v="47018.0867"/>
    <n v="47018.0867"/>
    <d v="2013-07-01T00:00:00"/>
    <x v="4"/>
    <m/>
    <m/>
    <m/>
  </r>
  <r>
    <s v="Palm Island Aboriginal Shire Council"/>
    <n v="1531"/>
    <s v="ISLAND"/>
    <s v="1x2B DH"/>
    <s v="Detached House"/>
    <x v="0"/>
    <m/>
    <n v="2013"/>
    <s v="Factory Built"/>
    <s v="Off Site"/>
    <s v="RBS / Hutchinson"/>
    <s v="Private Contractor"/>
    <n v="1"/>
    <n v="511380.44444444444"/>
    <n v="511380.44444444444"/>
    <n v="423211.40229885059"/>
    <d v="2013-07-01T00:00:00"/>
    <x v="1"/>
    <n v="1"/>
    <n v="1"/>
    <n v="1"/>
  </r>
  <r>
    <s v="Wujal Wujal Aboriginal Shire Council"/>
    <n v="2000"/>
    <s v="LEICHHARDT"/>
    <s v="1x2B DH"/>
    <s v="Detached House"/>
    <x v="0"/>
    <m/>
    <n v="2013"/>
    <s v="On Site Construction"/>
    <s v="On Site"/>
    <s v="Remote Building Solutions (Qld) Pty Ltd"/>
    <s v="Private Contractor"/>
    <n v="1"/>
    <n v="410938.3"/>
    <n v="410938.3"/>
    <n v="340086.86896551721"/>
    <d v="2011-07-01T00:00:00"/>
    <x v="1"/>
    <n v="1"/>
    <n v="1"/>
    <n v="1"/>
  </r>
  <r>
    <s v="Palm Island Aboriginal Shire Council"/>
    <n v="1531"/>
    <s v="ISLAND"/>
    <s v="1x4B DH"/>
    <s v="Detached House"/>
    <x v="0"/>
    <m/>
    <n v="2013"/>
    <s v="Factory Built"/>
    <s v="Off Site"/>
    <s v="RBS / Hutchinson"/>
    <s v="Private Contractor"/>
    <n v="1"/>
    <n v="717142.4444444445"/>
    <n v="717142.4444444445"/>
    <n v="593497.19540229894"/>
    <d v="2013-07-01T00:00:00"/>
    <x v="3"/>
    <n v="2"/>
    <n v="1"/>
    <n v="1"/>
  </r>
  <r>
    <s v="Northern Peninsula Area Regional Council"/>
    <n v="2669"/>
    <s v="LEICHHARDT"/>
    <s v="1x3B DH (HS)"/>
    <s v="Detached House"/>
    <x v="0"/>
    <m/>
    <n v="2013"/>
    <s v="Factory Built"/>
    <s v="Off Site"/>
    <s v="FK Gardner &amp; Sons Pty Ltd"/>
    <s v="Private Contractor"/>
    <n v="1"/>
    <n v="734969.92"/>
    <n v="734969.92"/>
    <n v="608250.96827586205"/>
    <d v="2013-07-01T00:00:00"/>
    <x v="2"/>
    <n v="1"/>
    <n v="1"/>
    <n v="1"/>
  </r>
  <r>
    <s v="Palm Island Aboriginal Shire Council"/>
    <n v="1531"/>
    <s v="ISLAND"/>
    <s v="1x4B DH"/>
    <s v="Detached House"/>
    <x v="0"/>
    <m/>
    <n v="2013"/>
    <s v="Factory Built"/>
    <s v="Off Site"/>
    <s v="RBS / Hutchinson"/>
    <s v="Private Contractor"/>
    <n v="1"/>
    <n v="686921.4444444445"/>
    <n v="686921.4444444445"/>
    <n v="568486.71264367818"/>
    <d v="2013-07-01T00:00:00"/>
    <x v="3"/>
    <n v="2"/>
    <n v="1"/>
    <n v="1"/>
  </r>
  <r>
    <s v="Northern Peninsula Area Regional Council"/>
    <n v="2669"/>
    <s v="LEICHHARDT"/>
    <s v="1x4B DH (HS)"/>
    <s v="Detached House"/>
    <x v="0"/>
    <m/>
    <n v="2013"/>
    <s v="On Site Construction"/>
    <s v="On Site"/>
    <s v="FK Gardner &amp; Sons Pty Ltd"/>
    <s v="Private Contractor"/>
    <n v="1"/>
    <n v="848315.94"/>
    <n v="848315.94"/>
    <n v="702054.57103448268"/>
    <d v="2014-07-01T00:00:00"/>
    <x v="3"/>
    <n v="2"/>
    <n v="1"/>
    <n v="1"/>
  </r>
  <r>
    <s v="Northern Peninsula Area Regional Council"/>
    <n v="2669"/>
    <s v="LEICHHARDT"/>
    <s v="1x3B DH"/>
    <s v="Detached House"/>
    <x v="0"/>
    <m/>
    <n v="2025"/>
    <s v="On Site Construction"/>
    <s v="On Site"/>
    <s v="Northern Peninsula Area Regional Council"/>
    <s v="Council"/>
    <n v="1"/>
    <n v="1000000"/>
    <n v="1000000"/>
    <n v="1000000"/>
    <d v="2015-07-01T00:00:00"/>
    <x v="2"/>
    <m/>
    <m/>
    <m/>
  </r>
  <r>
    <s v="Palm Island Aboriginal Shire Council"/>
    <n v="1531"/>
    <s v="ISLAND"/>
    <s v="1x2B DH"/>
    <s v="Detached House"/>
    <x v="0"/>
    <m/>
    <n v="2013"/>
    <s v="Factory Built"/>
    <s v="Off Site"/>
    <s v="RBS / Hutchinson"/>
    <s v="Private Contractor"/>
    <n v="1"/>
    <n v="494327.44444444444"/>
    <n v="494327.44444444444"/>
    <n v="409098.57471264369"/>
    <d v="2013-07-01T00:00:00"/>
    <x v="1"/>
    <n v="1"/>
    <n v="1"/>
    <n v="1"/>
  </r>
  <r>
    <s v="Aurukun Shire Council"/>
    <s v="1973 "/>
    <s v="LEICHHARDT"/>
    <s v="1x2B DH"/>
    <s v="Detached House"/>
    <x v="0"/>
    <m/>
    <n v="2013"/>
    <s v="Factory Built"/>
    <s v="Off Site"/>
    <s v="Margach Builders Pty Ltd T/A Gateway Constructions"/>
    <s v="Private Contractor"/>
    <n v="1"/>
    <n v="435645.35"/>
    <n v="435645.35"/>
    <n v="360534.08275862067"/>
    <d v="2013-07-01T00:00:00"/>
    <x v="1"/>
    <n v="1"/>
    <n v="1"/>
    <n v="1"/>
  </r>
  <r>
    <s v="Doomadgee Aboriginal Shire Council"/>
    <n v="1816"/>
    <s v="KENNEDY"/>
    <s v=" 1 Lot Development"/>
    <s v="Lot"/>
    <x v="7"/>
    <m/>
    <n v="2021"/>
    <s v="On Site Construction"/>
    <s v="On Site"/>
    <s v="Doomadgee Aboriginal Shire Council"/>
    <s v="Council"/>
    <n v="1"/>
    <n v="47018.0867"/>
    <n v="47018.0867"/>
    <n v="47018.0867"/>
    <d v="2015-07-01T00:00:00"/>
    <x v="4"/>
    <m/>
    <m/>
    <m/>
  </r>
  <r>
    <s v="Doomadgee Aboriginal Shire Council"/>
    <n v="1816"/>
    <s v="KENNEDY"/>
    <s v=" 1 Lot Development"/>
    <s v="Lot"/>
    <x v="7"/>
    <m/>
    <n v="2021"/>
    <s v="On Site Construction"/>
    <s v="On Site"/>
    <s v="Doomadgee Aboriginal Shire Council"/>
    <s v="Council"/>
    <n v="1"/>
    <n v="47018.0867"/>
    <n v="47018.0867"/>
    <n v="47018.0867"/>
    <d v="2015-07-01T00:00:00"/>
    <x v="4"/>
    <m/>
    <m/>
    <m/>
  </r>
  <r>
    <s v="Northern Peninsula Area Regional Council"/>
    <n v="2669"/>
    <s v="LEICHHARDT"/>
    <s v="1x3B DH"/>
    <s v="Detached House"/>
    <x v="0"/>
    <m/>
    <n v="2025"/>
    <s v="On Site Construction"/>
    <s v="On Site"/>
    <s v="Northern Peninsula Area Regional Council"/>
    <s v="Council"/>
    <n v="1"/>
    <n v="1458095.75"/>
    <n v="1458095.75"/>
    <n v="1458095.75"/>
    <d v="2015-07-01T00:00:00"/>
    <x v="2"/>
    <m/>
    <m/>
    <m/>
  </r>
  <r>
    <s v="Pormpuraaw Aboriginal Shire Council"/>
    <n v="2335"/>
    <s v="LEICHHARDT"/>
    <s v="1x2B DH"/>
    <s v="Detached House"/>
    <x v="0"/>
    <m/>
    <n v="2024"/>
    <s v="Factory Built"/>
    <s v="Off Site"/>
    <s v="Pormpuraaw Aboriginal Shire Council"/>
    <s v="Council"/>
    <n v="1"/>
    <n v="569773.18000000005"/>
    <n v="569773.18000000005"/>
    <n v="569773.18000000005"/>
    <d v="2013-07-01T00:00:00"/>
    <x v="1"/>
    <m/>
    <m/>
    <m/>
  </r>
  <r>
    <s v="Doomadgee Aboriginal Shire Council"/>
    <n v="1816"/>
    <s v="KENNEDY"/>
    <s v=" 1 Lot Development"/>
    <s v="Lot"/>
    <x v="7"/>
    <m/>
    <n v="2021"/>
    <s v="On Site Construction"/>
    <s v="On Site"/>
    <s v="Doomadgee Aboriginal Shire Council"/>
    <s v="Council"/>
    <n v="1"/>
    <n v="47018.0867"/>
    <n v="47018.0867"/>
    <n v="47018.0867"/>
    <d v="2014-07-01T00:00:00"/>
    <x v="4"/>
    <m/>
    <m/>
    <m/>
  </r>
  <r>
    <s v="Doomadgee Aboriginal Shire Council"/>
    <n v="1816"/>
    <s v="KENNEDY"/>
    <s v=" 1 Lot Development"/>
    <s v="Lot"/>
    <x v="7"/>
    <m/>
    <n v="2021"/>
    <s v="Factory Built"/>
    <s v="Off Site"/>
    <s v="Doomadgee Aboriginal Shire Council"/>
    <s v="Council"/>
    <n v="1"/>
    <n v="47018.0867"/>
    <n v="47018.0867"/>
    <n v="47018.0867"/>
    <d v="2013-07-01T00:00:00"/>
    <x v="4"/>
    <m/>
    <m/>
    <m/>
  </r>
  <r>
    <s v="Pormpuraaw Aboriginal Shire Council"/>
    <n v="2335"/>
    <s v="LEICHHARDT"/>
    <s v="1x4B DH"/>
    <s v="Detached House"/>
    <x v="0"/>
    <m/>
    <n v="2024"/>
    <s v="Factory Built"/>
    <s v="Off Site"/>
    <s v="Pormpuraaw Aboriginal Shire Council"/>
    <s v="Council"/>
    <n v="1"/>
    <n v="649201.51"/>
    <n v="649201.51"/>
    <n v="649201.51"/>
    <d v="2013-07-01T00:00:00"/>
    <x v="3"/>
    <m/>
    <m/>
    <m/>
  </r>
  <r>
    <s v="Doomadgee Aboriginal Shire Council"/>
    <n v="1816"/>
    <s v="KENNEDY"/>
    <s v=" 1 Lot Development"/>
    <s v="Lot"/>
    <x v="7"/>
    <m/>
    <n v="2021"/>
    <s v="Factory Built"/>
    <s v="Off Site"/>
    <s v="Doomadgee Aboriginal Shire Council"/>
    <s v="Council"/>
    <n v="1"/>
    <n v="47018.0867"/>
    <n v="47018.0867"/>
    <n v="47018.0867"/>
    <d v="2013-07-01T00:00:00"/>
    <x v="4"/>
    <m/>
    <m/>
    <m/>
  </r>
  <r>
    <s v="Torres Strait Island Regional Council"/>
    <n v="2600"/>
    <s v="ISLAND"/>
    <s v="1x2B Ext"/>
    <s v="Extension"/>
    <x v="4"/>
    <m/>
    <n v="2024"/>
    <s v="Factory Built"/>
    <s v="Off Site"/>
    <s v="Torres Strait Island Regional Council"/>
    <s v="Council"/>
    <n v="1"/>
    <n v="470585"/>
    <n v="470585"/>
    <n v="470585"/>
    <d v="2013-07-01T00:00:00"/>
    <x v="1"/>
    <m/>
    <m/>
    <m/>
  </r>
  <r>
    <s v="Pormpuraaw Aboriginal Shire Council"/>
    <n v="2335"/>
    <s v="LEICHHARDT"/>
    <s v="1x2B DH"/>
    <s v="Detached House"/>
    <x v="0"/>
    <m/>
    <n v="2024"/>
    <s v="Factory Built"/>
    <s v="Off Site"/>
    <s v="Pormpuraaw Aboriginal Shire Council"/>
    <s v="Council"/>
    <n v="1"/>
    <n v="569216"/>
    <n v="569216"/>
    <n v="569216"/>
    <d v="2013-07-01T00:00:00"/>
    <x v="1"/>
    <m/>
    <m/>
    <m/>
  </r>
  <r>
    <s v="Hope Vale Aboriginal Shire Council"/>
    <n v="2042"/>
    <s v="LEICHHARDT"/>
    <s v="1x2B Studio Ext"/>
    <s v="Extension"/>
    <x v="4"/>
    <m/>
    <n v="2021"/>
    <s v="On Site Construction"/>
    <s v="On Site"/>
    <s v="Hope Vale Aboriginal Shire Council"/>
    <s v="Council"/>
    <n v="1"/>
    <n v="256652.20900000003"/>
    <n v="256652.20900000003"/>
    <n v="256652.20900000003"/>
    <d v="2015-07-01T00:00:00"/>
    <x v="1"/>
    <m/>
    <m/>
    <m/>
  </r>
  <r>
    <s v="Mapoon Aboriginal Shire Council"/>
    <n v="2572"/>
    <s v="LEICHHARDT"/>
    <s v="1x3B DH"/>
    <s v="Detached House"/>
    <x v="0"/>
    <m/>
    <n v="2015"/>
    <s v="On Site Construction"/>
    <s v="On Site"/>
    <s v="Bryant (Qld) Pty Ltd"/>
    <s v="Private Contractor"/>
    <n v="1"/>
    <n v="444751.5"/>
    <n v="444751.5"/>
    <n v="230043.87931034484"/>
    <d v="2015-07-01T00:00:00"/>
    <x v="2"/>
    <n v="1"/>
    <n v="1"/>
    <n v="1"/>
  </r>
  <r>
    <s v="Mapoon Aboriginal Shire Council"/>
    <n v="2572"/>
    <s v="LEICHHARDT"/>
    <s v="1x4B DH"/>
    <s v="Detached House"/>
    <x v="0"/>
    <m/>
    <n v="2015"/>
    <s v="Factory Built"/>
    <s v="Off Site"/>
    <s v="Bryant (Qld) Pty Ltd"/>
    <s v="Private Contractor"/>
    <n v="1"/>
    <n v="439871.97000000003"/>
    <n v="439871.97000000003"/>
    <n v="227519.98448275865"/>
    <d v="2013-07-01T00:00:00"/>
    <x v="3"/>
    <n v="2"/>
    <n v="1"/>
    <n v="1"/>
  </r>
  <r>
    <s v="Hope Vale Aboriginal Shire Council"/>
    <n v="2042"/>
    <s v="LEICHHARDT"/>
    <s v="1x1B Ext &amp; Ensuite"/>
    <s v="Extension"/>
    <x v="4"/>
    <m/>
    <n v="2021"/>
    <s v="Factory Built"/>
    <s v="Off Site"/>
    <s v="Hope Vale Aboriginal Shire Council"/>
    <s v="Council"/>
    <n v="1"/>
    <n v="135564"/>
    <n v="135564"/>
    <n v="135564"/>
    <d v="2013-07-01T00:00:00"/>
    <x v="7"/>
    <m/>
    <m/>
    <m/>
  </r>
  <r>
    <s v="Hope Vale Aboriginal Shire Council"/>
    <n v="2042"/>
    <s v="LEICHHARDT"/>
    <s v="1x1B Ext &amp; Ensuite"/>
    <s v="Extension"/>
    <x v="4"/>
    <m/>
    <n v="2021"/>
    <s v="Factory Built"/>
    <s v="Off Site"/>
    <s v="Hope Vale Aboriginal Shire Council"/>
    <s v="Council"/>
    <n v="1"/>
    <n v="200751.01200000002"/>
    <n v="200751.01200000002"/>
    <n v="200751.01200000002"/>
    <d v="2013-07-01T00:00:00"/>
    <x v="7"/>
    <m/>
    <m/>
    <m/>
  </r>
  <r>
    <s v="Hope Vale Aboriginal Shire Council"/>
    <n v="2042"/>
    <s v="LEICHHARDT"/>
    <s v="1x1B Ext, Ensuite &amp; Verandah"/>
    <s v="Extension"/>
    <x v="4"/>
    <m/>
    <n v="2021"/>
    <s v="Factory Built"/>
    <s v="Off Site"/>
    <s v="Hope Vale Aboriginal Shire Council"/>
    <s v="Council"/>
    <n v="1"/>
    <n v="189135.90300000002"/>
    <n v="189135.90300000002"/>
    <n v="189135.90300000002"/>
    <d v="2013-07-01T00:00:00"/>
    <x v="7"/>
    <m/>
    <m/>
    <m/>
  </r>
  <r>
    <s v="Hope Vale Aboriginal Shire Council"/>
    <n v="2042"/>
    <s v="LEICHHARDT"/>
    <s v="1x2B Studio Ext"/>
    <s v="Extension"/>
    <x v="4"/>
    <m/>
    <n v="2021"/>
    <s v="On Site Construction"/>
    <s v="On Site"/>
    <s v="Hope Vale Aboriginal Shire Council"/>
    <s v="Council"/>
    <n v="1"/>
    <n v="307254.10100000002"/>
    <n v="307254.10100000002"/>
    <n v="307254.10100000002"/>
    <d v="2015-07-01T00:00:00"/>
    <x v="1"/>
    <m/>
    <m/>
    <m/>
  </r>
  <r>
    <s v="Hope Vale Aboriginal Shire Council"/>
    <n v="2042"/>
    <s v="LEICHHARDT"/>
    <s v="1x2B Ext &amp; Bathroom"/>
    <s v="Extension"/>
    <x v="4"/>
    <m/>
    <n v="2021"/>
    <s v="Factory Built"/>
    <s v="Off Site"/>
    <s v="Hope Vale Aboriginal Shire Council"/>
    <s v="Council"/>
    <n v="1"/>
    <n v="161696.17199999999"/>
    <n v="161696.17199999999"/>
    <n v="161696.17199999999"/>
    <d v="2013-07-01T00:00:00"/>
    <x v="1"/>
    <m/>
    <m/>
    <m/>
  </r>
  <r>
    <s v="Hope Vale Aboriginal Shire Council"/>
    <n v="2042"/>
    <s v="LEICHHARDT"/>
    <s v="1x2B Studio Ext"/>
    <s v="Extension"/>
    <x v="4"/>
    <m/>
    <n v="2021"/>
    <s v="Factory Built"/>
    <s v="Off Site"/>
    <s v="Hope Vale Aboriginal Shire Council"/>
    <s v="Council"/>
    <n v="1"/>
    <n v="260100.50000000003"/>
    <n v="260100.50000000003"/>
    <n v="260100.50000000003"/>
    <d v="2013-07-01T00:00:00"/>
    <x v="1"/>
    <m/>
    <m/>
    <m/>
  </r>
  <r>
    <s v="Hope Vale Aboriginal Shire Council"/>
    <n v="2042"/>
    <s v="LEICHHARDT"/>
    <s v="1x1B Ext, Study &amp; Ensuite"/>
    <s v="Extension"/>
    <x v="4"/>
    <m/>
    <n v="2021"/>
    <s v="Factory Built"/>
    <s v="Off Site"/>
    <s v="Hope Vale Aboriginal Shire Council"/>
    <s v="Council"/>
    <n v="1"/>
    <n v="136602.04800000001"/>
    <n v="136602.04800000001"/>
    <n v="136602.04800000001"/>
    <d v="2013-07-01T00:00:00"/>
    <x v="7"/>
    <m/>
    <m/>
    <m/>
  </r>
  <r>
    <s v="Aurukun Shire Council"/>
    <s v="1973 "/>
    <s v="LEICHHARDT"/>
    <s v="1x2B DH"/>
    <s v="Detached House"/>
    <x v="0"/>
    <m/>
    <n v="2021"/>
    <s v="Factory Built"/>
    <s v="Off Site"/>
    <s v="HC Building &amp; Construction"/>
    <s v="Private Contractor"/>
    <n v="1"/>
    <n v="505117.9607"/>
    <n v="505117.9607"/>
    <n v="505117.9607"/>
    <d v="2013-07-01T00:00:00"/>
    <x v="1"/>
    <m/>
    <m/>
    <m/>
  </r>
  <r>
    <s v="Aurukun Shire Council"/>
    <s v="1973 "/>
    <s v="LEICHHARDT"/>
    <s v="1x2B DH"/>
    <s v="Detached House"/>
    <x v="0"/>
    <m/>
    <n v="2021"/>
    <s v="On Site Construction"/>
    <s v="On Site"/>
    <s v="HC Building &amp; Construction"/>
    <s v="Private Contractor"/>
    <n v="1"/>
    <n v="505117.9607"/>
    <n v="505117.9607"/>
    <n v="505117.9607"/>
    <d v="2015-07-01T00:00:00"/>
    <x v="1"/>
    <m/>
    <m/>
    <m/>
  </r>
  <r>
    <s v="Aurukun Shire Council"/>
    <s v="1973 "/>
    <s v="LEICHHARDT"/>
    <s v="1x3B DH"/>
    <s v="Detached House"/>
    <x v="0"/>
    <m/>
    <n v="2021"/>
    <s v="On Site Construction"/>
    <s v="On Site"/>
    <s v="HC Building &amp; Construction"/>
    <s v="Private Contractor"/>
    <n v="1"/>
    <n v="550991.86470000003"/>
    <n v="550991.86470000003"/>
    <n v="550991.86470000003"/>
    <d v="2015-07-01T00:00:00"/>
    <x v="2"/>
    <m/>
    <m/>
    <m/>
  </r>
  <r>
    <s v="Torres Strait Island Regional Council"/>
    <n v="2600"/>
    <s v="ISLAND"/>
    <s v="1x3B DH (HS)"/>
    <s v="Detached House"/>
    <x v="0"/>
    <s v="High Set"/>
    <n v="2011"/>
    <s v="On Site Construction"/>
    <s v="On Site"/>
    <s v="Torres Strait Island Regional Council"/>
    <s v="Council"/>
    <n v="1"/>
    <n v="527880"/>
    <n v="527880"/>
    <n v="600691.03448275861"/>
    <d v="2015-07-01T00:00:00"/>
    <x v="2"/>
    <n v="1"/>
    <n v="1"/>
    <n v="1"/>
  </r>
  <r>
    <s v="Torres Strait Island Regional Council"/>
    <n v="2600"/>
    <s v="ISLAND"/>
    <s v="1x4B DH (HS)"/>
    <s v="Detached House"/>
    <x v="0"/>
    <s v="High Set"/>
    <n v="2011"/>
    <s v="Factory Built"/>
    <s v="Off Site"/>
    <s v="Torres Strait Island Regional Council"/>
    <s v="Council"/>
    <n v="1"/>
    <n v="607938"/>
    <n v="607938"/>
    <n v="691791.51724137936"/>
    <d v="2013-07-01T00:00:00"/>
    <x v="3"/>
    <n v="2"/>
    <n v="1"/>
    <n v="1"/>
  </r>
  <r>
    <s v="Torres Strait Island Regional Council"/>
    <n v="2600"/>
    <s v="ISLAND"/>
    <s v="1x5B DH (HS)"/>
    <s v="Detached House"/>
    <x v="0"/>
    <s v="High Set"/>
    <n v="2011"/>
    <s v="On Site Construction"/>
    <s v="On Site"/>
    <s v="Torres Strait Island Regional Council"/>
    <s v="Council"/>
    <n v="1"/>
    <n v="622458.5"/>
    <n v="622458.5"/>
    <n v="708314.8448275862"/>
    <d v="2011-07-01T00:00:00"/>
    <x v="0"/>
    <n v="2"/>
    <n v="1"/>
    <n v="1"/>
  </r>
  <r>
    <s v="Torres Strait Island Regional Council"/>
    <n v="2600"/>
    <s v="ISLAND"/>
    <s v="1x5B DH (HS)"/>
    <s v="Detached House"/>
    <x v="0"/>
    <s v="High Set"/>
    <n v="2011"/>
    <s v="Factory Built"/>
    <s v="Off Site"/>
    <s v="Torres Strait Island Regional Council"/>
    <s v="Council"/>
    <n v="1"/>
    <n v="622458.5"/>
    <n v="622458.5"/>
    <n v="708314.8448275862"/>
    <d v="2013-07-01T00:00:00"/>
    <x v="0"/>
    <n v="2"/>
    <n v="1"/>
    <n v="1"/>
  </r>
  <r>
    <s v="Hope Vale Aboriginal Shire Council"/>
    <n v="2042"/>
    <s v="LEICHHARDT"/>
    <s v="2x3B DH"/>
    <s v="Detached House"/>
    <x v="0"/>
    <m/>
    <n v="2011"/>
    <s v="Purchase of Existing"/>
    <s v="Other"/>
    <s v="Hope Vale Aboriginal Shire Council"/>
    <s v="Council"/>
    <n v="2"/>
    <n v="1076287.8600000001"/>
    <n v="538143.93000000005"/>
    <n v="612370.67896551732"/>
    <d v="2014-07-01T00:00:00"/>
    <x v="2"/>
    <n v="1"/>
    <n v="1"/>
    <n v="1"/>
  </r>
  <r>
    <s v="Doomadgee Aboriginal Shire Council"/>
    <n v="1816"/>
    <s v="KENNEDY"/>
    <s v="2x3B DH"/>
    <s v="Detached House"/>
    <x v="0"/>
    <m/>
    <n v="2011"/>
    <s v="Flat Pack - House"/>
    <s v="Off Site"/>
    <s v="Remote Building Solutions (Qld) Pty Ltd"/>
    <s v="Private Contractor"/>
    <n v="2"/>
    <n v="803683.7"/>
    <n v="401841.85"/>
    <n v="457268.31206896552"/>
    <d v="2012-07-01T00:00:00"/>
    <x v="2"/>
    <n v="1"/>
    <n v="1"/>
    <n v="1"/>
  </r>
  <r>
    <s v="Mornington Shire Council"/>
    <n v="1855"/>
    <s v="ISLAND"/>
    <s v="1x2B DH (SOG)"/>
    <s v="Detached House"/>
    <x v="0"/>
    <m/>
    <n v="2012"/>
    <s v="Factory Built"/>
    <s v="Off Site"/>
    <s v="Matrix"/>
    <s v="Private Contractor"/>
    <n v="1"/>
    <n v="310065.75628482841"/>
    <n v="310065.75628482841"/>
    <n v="192454.60734920384"/>
    <d v="2013-07-01T00:00:00"/>
    <x v="1"/>
    <n v="1"/>
    <n v="1"/>
    <n v="1"/>
  </r>
  <r>
    <s v="Mornington Shire Council"/>
    <n v="1855"/>
    <s v="ISLAND"/>
    <s v="1x2B DH (SOG)"/>
    <s v="Detached House"/>
    <x v="0"/>
    <m/>
    <n v="2012"/>
    <s v="Factory Built"/>
    <s v="Off Site"/>
    <s v="Matrix"/>
    <s v="Private Contractor"/>
    <n v="1"/>
    <n v="310065.75628482841"/>
    <n v="310065.75628482841"/>
    <n v="192454.60734920384"/>
    <d v="2013-07-01T00:00:00"/>
    <x v="1"/>
    <n v="1"/>
    <n v="1"/>
    <n v="1"/>
  </r>
  <r>
    <s v="Mornington Shire Council"/>
    <n v="1855"/>
    <s v="ISLAND"/>
    <s v="1x2B DH (SOG)"/>
    <s v="Detached House"/>
    <x v="0"/>
    <m/>
    <n v="2012"/>
    <s v="On Site Construction"/>
    <s v="On Site"/>
    <s v="Matrix"/>
    <s v="Private Contractor"/>
    <n v="1"/>
    <n v="310065.75628482841"/>
    <n v="310065.75628482841"/>
    <n v="192454.60734920384"/>
    <d v="2011-07-01T00:00:00"/>
    <x v="1"/>
    <n v="1"/>
    <n v="1"/>
    <n v="1"/>
  </r>
  <r>
    <s v="Mornington Shire Council"/>
    <n v="1855"/>
    <s v="ISLAND"/>
    <s v="1x2B DH (SOG)"/>
    <s v="Detached House"/>
    <x v="0"/>
    <m/>
    <n v="2012"/>
    <s v="On Site Construction"/>
    <s v="On Site"/>
    <s v="Matrix"/>
    <s v="Private Contractor"/>
    <n v="1"/>
    <n v="310065.75628482841"/>
    <n v="310065.75628482841"/>
    <n v="192454.60734920384"/>
    <d v="2016-07-01T00:00:00"/>
    <x v="1"/>
    <n v="1"/>
    <n v="1"/>
    <n v="1"/>
  </r>
  <r>
    <s v="Mornington Shire Council"/>
    <n v="1855"/>
    <s v="ISLAND"/>
    <s v="1x3B DH (SOG)"/>
    <s v="Detached House"/>
    <x v="0"/>
    <m/>
    <n v="2012"/>
    <s v="On Site Construction"/>
    <s v="On Site"/>
    <s v="Matrix"/>
    <s v="Private Contractor"/>
    <n v="1"/>
    <n v="319026.83641176461"/>
    <n v="319026.83641176461"/>
    <n v="198016.65708316426"/>
    <d v="2016-07-01T00:00:00"/>
    <x v="2"/>
    <n v="1"/>
    <n v="1"/>
    <n v="1"/>
  </r>
  <r>
    <s v="Mornington Shire Council"/>
    <n v="1855"/>
    <s v="ISLAND"/>
    <s v="1x4B DH (SOG)"/>
    <s v="Detached House"/>
    <x v="0"/>
    <m/>
    <n v="2012"/>
    <s v="Factory Built"/>
    <s v="Off Site"/>
    <s v="Matrix"/>
    <s v="Private Contractor"/>
    <n v="1"/>
    <n v="396711.01228089072"/>
    <n v="396711.01228089072"/>
    <n v="246234.42141572529"/>
    <d v="2013-07-01T00:00:00"/>
    <x v="3"/>
    <n v="2"/>
    <n v="1"/>
    <n v="1"/>
  </r>
  <r>
    <s v="Mornington Shire Council"/>
    <n v="1855"/>
    <s v="ISLAND"/>
    <s v="1x3B DH (SOG)"/>
    <s v="Detached House"/>
    <x v="0"/>
    <m/>
    <n v="2012"/>
    <s v="On Site Construction"/>
    <s v="On Site"/>
    <s v="Matrix"/>
    <s v="Private Contractor"/>
    <n v="1"/>
    <n v="393004.11144342128"/>
    <n v="393004.11144342128"/>
    <n v="243933.58641315805"/>
    <d v="2015-07-01T00:00:00"/>
    <x v="2"/>
    <n v="1"/>
    <n v="1"/>
    <n v="1"/>
  </r>
  <r>
    <s v="Mornington Shire Council"/>
    <n v="1855"/>
    <s v="ISLAND"/>
    <s v="1x3B DH (SOG)"/>
    <s v="Detached House"/>
    <x v="0"/>
    <m/>
    <n v="2012"/>
    <s v="Factory Built"/>
    <s v="Off Site"/>
    <s v="Matrix"/>
    <s v="Private Contractor"/>
    <n v="1"/>
    <n v="319026.83641176461"/>
    <n v="319026.83641176461"/>
    <n v="198016.65708316426"/>
    <d v="2013-07-01T00:00:00"/>
    <x v="2"/>
    <n v="1"/>
    <n v="1"/>
    <n v="1"/>
  </r>
  <r>
    <s v="Mornington Shire Council"/>
    <n v="1855"/>
    <s v="ISLAND"/>
    <s v="1x3B DH (SOG)"/>
    <s v="Detached House"/>
    <x v="0"/>
    <m/>
    <n v="2012"/>
    <s v="On Site Construction"/>
    <s v="On Site"/>
    <s v="Matrix"/>
    <s v="Private Contractor"/>
    <n v="1"/>
    <n v="337708.9605439665"/>
    <n v="337708.9605439665"/>
    <n v="209612.45826866888"/>
    <d v="2015-07-01T00:00:00"/>
    <x v="2"/>
    <n v="1"/>
    <n v="1"/>
    <n v="1"/>
  </r>
  <r>
    <s v="Mornington Shire Council"/>
    <n v="1855"/>
    <s v="ISLAND"/>
    <s v="1x3B DH (SOG)"/>
    <s v="Detached House"/>
    <x v="0"/>
    <m/>
    <n v="2012"/>
    <s v="On Site Construction"/>
    <s v="On Site"/>
    <s v="Matrix"/>
    <s v="Private Contractor"/>
    <n v="1"/>
    <n v="336917.28024711466"/>
    <n v="336917.28024711466"/>
    <n v="209121.0704982091"/>
    <d v="2015-07-01T00:00:00"/>
    <x v="2"/>
    <n v="1"/>
    <n v="1"/>
    <n v="1"/>
  </r>
  <r>
    <s v="Mornington Shire Council"/>
    <n v="1855"/>
    <s v="ISLAND"/>
    <s v="1x3B DH (SOG)"/>
    <s v="Detached House"/>
    <x v="0"/>
    <m/>
    <n v="2012"/>
    <s v="On Site Construction"/>
    <s v="On Site"/>
    <s v="Matrix"/>
    <s v="Private Contractor"/>
    <n v="1"/>
    <n v="336917.28024711466"/>
    <n v="336917.28024711466"/>
    <n v="209121.0704982091"/>
    <d v="2015-07-01T00:00:00"/>
    <x v="2"/>
    <n v="1"/>
    <n v="1"/>
    <n v="1"/>
  </r>
  <r>
    <s v="Mornington Shire Council"/>
    <n v="1855"/>
    <s v="ISLAND"/>
    <s v="1x3B DH (SOG)"/>
    <s v="Detached House"/>
    <x v="0"/>
    <m/>
    <n v="2010"/>
    <s v="On Site Construction"/>
    <s v="On Site"/>
    <s v="CEC Residential"/>
    <s v="Private Contractor"/>
    <n v="1"/>
    <n v="392104.98520504031"/>
    <n v="392104.98520504031"/>
    <n v="392104.98520504031"/>
    <d v="2015-07-01T00:00:00"/>
    <x v="2"/>
    <n v="1"/>
    <n v="1"/>
    <n v="1"/>
  </r>
  <r>
    <s v="Hope Vale Aboriginal Shire Council"/>
    <n v="2042"/>
    <s v="LEICHHARDT"/>
    <s v="2x3B DO"/>
    <s v="Other"/>
    <x v="8"/>
    <m/>
    <n v="2010"/>
    <s v="On Site Construction"/>
    <s v="On Site"/>
    <s v="Hope Vale Aboriginal Shire Council"/>
    <s v="Council"/>
    <n v="2"/>
    <n v="957486.84"/>
    <n v="478743.42"/>
    <n v="478743.42"/>
    <d v="2013-07-01T00:00:00"/>
    <x v="2"/>
    <n v="1"/>
    <n v="1"/>
    <n v="1"/>
  </r>
  <r>
    <s v="Cherbourg Aboriginal Shire Council"/>
    <n v="362"/>
    <s v="WIDE BAY"/>
    <s v="2x3B DH"/>
    <s v="Detached House"/>
    <x v="0"/>
    <m/>
    <n v="2025"/>
    <s v="On Site Construction"/>
    <s v="On Site"/>
    <s v="Cherbourg Aboriginal Shire Council"/>
    <s v="Council"/>
    <n v="2"/>
    <n v="3419891"/>
    <n v="1709945.5"/>
    <n v="1709945.5"/>
    <d v="2012-07-01T00:00:00"/>
    <x v="2"/>
    <m/>
    <m/>
    <m/>
  </r>
  <r>
    <s v="Doomadgee Aboriginal Shire Council"/>
    <n v="1816"/>
    <s v="KENNEDY"/>
    <s v="1x3B DH (LS)"/>
    <s v="Detached House"/>
    <x v="0"/>
    <m/>
    <n v="2011"/>
    <s v="On Site Construction"/>
    <s v="On Site"/>
    <s v="Remote Building Solutions (Qld) Pty Ltd"/>
    <s v="Private Contractor"/>
    <n v="1"/>
    <n v="357604.92"/>
    <n v="357604.92"/>
    <n v="406929.73655172414"/>
    <d v="2017-07-01T00:00:00"/>
    <x v="2"/>
    <n v="1"/>
    <n v="1"/>
    <n v="1"/>
  </r>
  <r>
    <s v="Doomadgee Aboriginal Shire Council"/>
    <n v="1816"/>
    <s v="KENNEDY"/>
    <s v="1x4B DH (HS)"/>
    <s v="Detached House"/>
    <x v="0"/>
    <m/>
    <n v="2011"/>
    <s v="On Site Construction"/>
    <s v="On Site"/>
    <s v="Remote Building Solutions (Qld) Pty Ltd"/>
    <s v="Private Contractor"/>
    <n v="1"/>
    <n v="467099.5"/>
    <n v="467099.5"/>
    <n v="531527.01724137936"/>
    <d v="2012-07-01T00:00:00"/>
    <x v="3"/>
    <n v="2"/>
    <n v="1"/>
    <n v="1"/>
  </r>
  <r>
    <s v="Doomadgee Aboriginal Shire Council"/>
    <n v="1816"/>
    <s v="KENNEDY"/>
    <s v="1x3B DH (LS)"/>
    <s v="Detached House"/>
    <x v="0"/>
    <m/>
    <n v="2011"/>
    <s v="On Site Construction"/>
    <s v="On Site"/>
    <s v="Remote Building Solutions (Qld) Pty Ltd"/>
    <s v="Private Contractor"/>
    <n v="1"/>
    <n v="357604.92"/>
    <n v="357604.92"/>
    <n v="406929.73655172414"/>
    <d v="2012-07-01T00:00:00"/>
    <x v="2"/>
    <n v="1"/>
    <n v="1"/>
    <n v="1"/>
  </r>
  <r>
    <s v="Doomadgee Aboriginal Shire Council"/>
    <n v="1816"/>
    <s v="KENNEDY"/>
    <s v="1x4B DH (HS)"/>
    <s v="Detached House"/>
    <x v="0"/>
    <m/>
    <n v="2011"/>
    <s v="On Site Construction"/>
    <s v="On Site"/>
    <s v="Remote Building Solutions (Qld) Pty Ltd"/>
    <s v="Private Contractor"/>
    <n v="1"/>
    <n v="467099.5"/>
    <n v="467099.5"/>
    <n v="531527.01724137936"/>
    <d v="2018-07-01T00:00:00"/>
    <x v="3"/>
    <n v="2"/>
    <n v="1"/>
    <n v="1"/>
  </r>
  <r>
    <s v="Torres Strait Island Regional Council"/>
    <n v="2600"/>
    <s v="ISLAND"/>
    <s v="2x2B DU"/>
    <s v="Unit"/>
    <x v="2"/>
    <m/>
    <n v="2018"/>
    <s v="On Site Construction"/>
    <s v="On Site"/>
    <s v="Torres Strait Island Regional Council"/>
    <s v="Council"/>
    <n v="2"/>
    <n v="1444201"/>
    <n v="722100.5"/>
    <n v="473100.3275862069"/>
    <d v="2015-07-01T00:00:00"/>
    <x v="1"/>
    <n v="1"/>
    <n v="1"/>
    <n v="1"/>
  </r>
  <r>
    <s v="Palm Island Aboriginal Shire Council"/>
    <n v="1531"/>
    <s v="ISLAND"/>
    <s v="1x4B DH (LS)"/>
    <s v="Detached House"/>
    <x v="0"/>
    <s v="Low Set"/>
    <n v="2010"/>
    <s v="Demolition"/>
    <s v="Demolish"/>
    <s v="QBuild"/>
    <s v="Qbuild"/>
    <n v="1"/>
    <n v="379776.77"/>
    <n v="379776.77"/>
    <n v="379776.77"/>
    <d v="2015-07-01T00:00:00"/>
    <x v="3"/>
    <n v="2"/>
    <n v="1"/>
    <n v="1"/>
  </r>
  <r>
    <s v="Palm Island Aboriginal Shire Council"/>
    <n v="1531"/>
    <s v="ISLAND"/>
    <s v="1x3B DH (LS)"/>
    <s v="Detached House"/>
    <x v="0"/>
    <s v="Low Set"/>
    <n v="2010"/>
    <s v="On Site Construction"/>
    <s v="On Site"/>
    <s v="Remote Building Solutions (Qld) Pty Ltd"/>
    <s v="Private Contractor"/>
    <n v="1"/>
    <n v="340617.13927295571"/>
    <n v="340617.13927295571"/>
    <n v="340617.13927295571"/>
    <d v="2018-07-01T00:00:00"/>
    <x v="2"/>
    <n v="1"/>
    <n v="1"/>
    <n v="1"/>
  </r>
  <r>
    <s v="Torres Strait Island Regional Council"/>
    <n v="2600"/>
    <s v="ISLAND"/>
    <s v="2x2B DU"/>
    <s v="Unit"/>
    <x v="2"/>
    <m/>
    <n v="2018"/>
    <s v="On Site Construction"/>
    <s v="On Site"/>
    <s v="Torres Strait Island Regional Council"/>
    <s v="Council"/>
    <n v="2"/>
    <n v="1512255"/>
    <n v="756127.5"/>
    <n v="495393.87931034481"/>
    <d v="2015-07-01T00:00:00"/>
    <x v="1"/>
    <n v="1"/>
    <n v="1"/>
    <n v="1"/>
  </r>
  <r>
    <s v="Palm Island Aboriginal Shire Council"/>
    <n v="1531"/>
    <s v="ISLAND"/>
    <s v="1x4B DH (HS)"/>
    <s v="Detached House"/>
    <x v="0"/>
    <s v="High Set"/>
    <n v="2010"/>
    <s v="On Site Construction"/>
    <s v="On Site"/>
    <s v="Remote Building Solutions (Qld) Pty Ltd"/>
    <s v="Private Contractor"/>
    <n v="1"/>
    <n v="445572.86079432647"/>
    <n v="445572.86079432647"/>
    <n v="445572.86079432647"/>
    <d v="2018-07-01T00:00:00"/>
    <x v="3"/>
    <n v="2"/>
    <n v="1"/>
    <n v="1"/>
  </r>
  <r>
    <s v="Palm Island Aboriginal Shire Council"/>
    <n v="1531"/>
    <s v="ISLAND"/>
    <s v="1x3B DH (LS)"/>
    <s v="Detached House"/>
    <x v="0"/>
    <s v="Low Set"/>
    <n v="2010"/>
    <s v="On Site Construction"/>
    <s v="On Site"/>
    <s v="Remote Building Solutions (Qld) Pty Ltd"/>
    <s v="Private Contractor"/>
    <n v="1"/>
    <n v="428657.60912661965"/>
    <n v="428657.60912661965"/>
    <n v="428657.60912661965"/>
    <d v="2017-07-01T00:00:00"/>
    <x v="2"/>
    <n v="1"/>
    <n v="1"/>
    <n v="1"/>
  </r>
  <r>
    <s v="Yarrabah Aboriginal Shire Council"/>
    <n v="1710"/>
    <s v="KENNEDY"/>
    <s v="2x2B DU"/>
    <s v="Unit"/>
    <x v="2"/>
    <m/>
    <n v="2015"/>
    <s v="On Site Construction"/>
    <s v="On Site"/>
    <s v="Yarrabah Aboriginal Shire Council"/>
    <s v="Council"/>
    <n v="2"/>
    <n v="598689"/>
    <n v="299344.5"/>
    <n v="154833.36206896554"/>
    <d v="2016-07-01T00:00:00"/>
    <x v="1"/>
    <n v="1"/>
    <n v="1"/>
    <n v="1"/>
  </r>
  <r>
    <s v="Torres Strait Island Regional Council"/>
    <n v="2600"/>
    <s v="ISLAND"/>
    <s v="2x2B DU"/>
    <s v="Unit"/>
    <x v="2"/>
    <m/>
    <n v="2017"/>
    <s v="On Site Construction"/>
    <s v="On Site"/>
    <s v="Torres Strait Island Regional Council"/>
    <s v="Council"/>
    <n v="2"/>
    <n v="1049398"/>
    <n v="524699"/>
    <n v="343768.31034482759"/>
    <d v="2010-07-01T00:00:00"/>
    <x v="1"/>
    <n v="1"/>
    <n v="1"/>
    <n v="1"/>
  </r>
  <r>
    <s v="Cherbourg Aboriginal Shire Council"/>
    <n v="362"/>
    <s v="WIDE BAY"/>
    <s v="2x2B DU"/>
    <s v="Unit"/>
    <x v="2"/>
    <m/>
    <n v="2017"/>
    <s v="On Site Construction"/>
    <s v="On Site"/>
    <s v="Cherbourg Aboriginal Shire Council"/>
    <s v="Council"/>
    <n v="2"/>
    <n v="547564.76"/>
    <n v="273782.38"/>
    <n v="179374.66275862069"/>
    <d v="2014-07-01T00:00:00"/>
    <x v="1"/>
    <n v="1"/>
    <n v="1"/>
    <n v="1"/>
  </r>
  <r>
    <s v="Cherbourg Aboriginal Shire Council"/>
    <n v="362"/>
    <s v="WIDE BAY"/>
    <s v="2x2B DU"/>
    <s v="Unit"/>
    <x v="2"/>
    <m/>
    <n v="2017"/>
    <s v="On Site Construction"/>
    <s v="On Site"/>
    <s v="Cherbourg Aboriginal Shire Council"/>
    <s v="Council"/>
    <n v="2"/>
    <n v="547564.76"/>
    <n v="273782.38"/>
    <n v="179374.66275862069"/>
    <d v="2014-07-01T00:00:00"/>
    <x v="1"/>
    <n v="1"/>
    <n v="1"/>
    <n v="1"/>
  </r>
  <r>
    <s v="Palm Island Aboriginal Shire Council"/>
    <n v="1531"/>
    <s v="ISLAND"/>
    <s v="2x2B DO"/>
    <s v="Other"/>
    <x v="1"/>
    <m/>
    <n v="2016"/>
    <s v="On Site Construction"/>
    <s v="On Site"/>
    <s v="Palm Island Aboriginal Shire Council"/>
    <s v="Council"/>
    <n v="2"/>
    <n v="792482"/>
    <n v="396241"/>
    <n v="177625.27586206896"/>
    <d v="2014-07-01T00:00:00"/>
    <x v="1"/>
    <n v="1"/>
    <n v="1"/>
    <n v="1"/>
  </r>
  <r>
    <s v="Doomadgee Aboriginal Shire Council"/>
    <n v="1816"/>
    <s v="KENNEDY"/>
    <s v="1x3B DH (LS)"/>
    <s v="Detached House"/>
    <x v="0"/>
    <m/>
    <n v="2011"/>
    <s v="On Site Construction"/>
    <s v="On Site"/>
    <s v="Remote Building Solutions (Qld) Pty Ltd"/>
    <s v="Private Contractor"/>
    <n v="1"/>
    <n v="369024.13"/>
    <n v="369024.13"/>
    <n v="419924.01"/>
    <d v="2018-07-01T00:00:00"/>
    <x v="2"/>
    <n v="1"/>
    <n v="1"/>
    <n v="1"/>
  </r>
  <r>
    <s v="Yarrabah Aboriginal Shire Council"/>
    <n v="1710"/>
    <s v="KENNEDY"/>
    <s v="2x2B DU"/>
    <s v="Unit"/>
    <x v="2"/>
    <m/>
    <n v="2015"/>
    <s v="On Site Construction"/>
    <s v="On Site"/>
    <s v="Yarrabah Aboriginal Shire Council"/>
    <s v="Council"/>
    <n v="2"/>
    <n v="586277.32000000007"/>
    <n v="293138.66000000003"/>
    <n v="151623.44482758624"/>
    <d v="2014-07-01T00:00:00"/>
    <x v="1"/>
    <n v="2"/>
    <n v="2"/>
    <n v="2"/>
  </r>
  <r>
    <s v="Yarrabah Aboriginal Shire Council"/>
    <n v="1710"/>
    <s v="KENNEDY"/>
    <s v="1x4B DH (SOG)"/>
    <s v="Detached House"/>
    <x v="0"/>
    <m/>
    <n v="2010"/>
    <s v="On Site Construction"/>
    <s v="On Site"/>
    <s v="Dawsons Engineering"/>
    <s v="Private Contractor"/>
    <n v="1"/>
    <n v="277374"/>
    <n v="277374"/>
    <n v="277374"/>
    <d v="2012-07-01T00:00:00"/>
    <x v="3"/>
    <n v="2"/>
    <n v="1"/>
    <n v="1"/>
  </r>
  <r>
    <s v="Yarrabah Aboriginal Shire Council"/>
    <n v="1710"/>
    <s v="KENNEDY"/>
    <s v="1x4B DH (SOG)"/>
    <s v="Detached House"/>
    <x v="0"/>
    <m/>
    <n v="2010"/>
    <s v="On Site Construction"/>
    <s v="On Site"/>
    <s v="Dawsons Engineering"/>
    <s v="Private Contractor"/>
    <n v="1"/>
    <n v="266852"/>
    <n v="266852"/>
    <n v="266852"/>
    <d v="2018-07-01T00:00:00"/>
    <x v="3"/>
    <n v="2"/>
    <n v="1"/>
    <n v="1"/>
  </r>
  <r>
    <s v="Cherbourg Aboriginal Shire Council"/>
    <n v="362"/>
    <s v="WIDE BAY"/>
    <s v="5x2B AH"/>
    <s v="Unit"/>
    <x v="5"/>
    <m/>
    <n v="2015"/>
    <s v="On Site Redevelopment"/>
    <s v="On Site"/>
    <s v="Cherbourg Aboriginal Shire Council"/>
    <s v="Council"/>
    <n v="5"/>
    <n v="1361510"/>
    <n v="272302"/>
    <n v="140845.86206896554"/>
    <d v="2010-07-01T00:00:00"/>
    <x v="1"/>
    <n v="2"/>
    <n v="1"/>
    <n v="1"/>
  </r>
  <r>
    <s v="Yarrabah Aboriginal Shire Council"/>
    <n v="1710"/>
    <s v="KENNEDY"/>
    <s v="1x4B DH (SOG)"/>
    <s v="Detached House"/>
    <x v="0"/>
    <m/>
    <n v="2010"/>
    <s v="On Site Construction"/>
    <s v="On Site"/>
    <s v="Dawsons Engineering"/>
    <s v="Private Contractor"/>
    <n v="1"/>
    <n v="266852"/>
    <n v="266852"/>
    <n v="266852"/>
    <d v="2012-07-01T00:00:00"/>
    <x v="3"/>
    <n v="2"/>
    <n v="1"/>
    <n v="1"/>
  </r>
  <r>
    <s v="Yarrabah Aboriginal Shire Council"/>
    <n v="1710"/>
    <s v="KENNEDY"/>
    <s v="1x4B DH (SOG)"/>
    <s v="Detached House"/>
    <x v="0"/>
    <m/>
    <n v="2010"/>
    <s v="On Site Construction"/>
    <s v="On Site"/>
    <s v="Dawsons Engineering"/>
    <s v="Private Contractor"/>
    <n v="1"/>
    <n v="266852"/>
    <n v="266852"/>
    <n v="266852"/>
    <m/>
    <x v="3"/>
    <n v="2"/>
    <n v="1"/>
    <n v="1"/>
  </r>
  <r>
    <s v="Yarrabah Aboriginal Shire Council"/>
    <n v="1710"/>
    <s v="KENNEDY"/>
    <s v="1x3B DH (SOG)"/>
    <s v="Detached House"/>
    <x v="0"/>
    <m/>
    <n v="2010"/>
    <s v="Factory Built"/>
    <s v="Off Site"/>
    <s v="Dawsons Engineering"/>
    <s v="Private Contractor"/>
    <n v="1"/>
    <n v="238418"/>
    <n v="238418"/>
    <n v="238418"/>
    <d v="2013-07-01T00:00:00"/>
    <x v="2"/>
    <n v="1"/>
    <n v="1"/>
    <n v="1"/>
  </r>
  <r>
    <s v="Townsville City Council"/>
    <n v="1110"/>
    <s v="HERBERT"/>
    <s v="2x2B DU"/>
    <s v="Unit"/>
    <x v="2"/>
    <m/>
    <n v="2015"/>
    <s v="Purchase of Existing"/>
    <s v="Other"/>
    <s v="Purchase of Existing"/>
    <s v="Private Contractor"/>
    <n v="2"/>
    <n v="623954"/>
    <n v="311977"/>
    <n v="161367.41379310345"/>
    <d v="2012-07-01T00:00:00"/>
    <x v="1"/>
    <n v="2"/>
    <n v="1"/>
    <n v="1"/>
  </r>
  <r>
    <s v="Yarrabah Aboriginal Shire Council"/>
    <n v="1710"/>
    <s v="KENNEDY"/>
    <s v="1x3B DH (SOG)"/>
    <s v="Detached House"/>
    <x v="0"/>
    <m/>
    <n v="2010"/>
    <s v="On Site Construction"/>
    <s v="On Site"/>
    <s v="Dawsons Engineering"/>
    <s v="Private Contractor"/>
    <n v="1"/>
    <n v="251978"/>
    <n v="251978"/>
    <n v="251978"/>
    <d v="2012-07-01T00:00:00"/>
    <x v="2"/>
    <n v="1"/>
    <n v="1"/>
    <n v="1"/>
  </r>
  <r>
    <s v="Yarrabah Aboriginal Shire Council"/>
    <n v="1710"/>
    <s v="KENNEDY"/>
    <s v="1x4B DH (SOG)"/>
    <s v="Detached House"/>
    <x v="0"/>
    <m/>
    <n v="2010"/>
    <s v="On Site Construction"/>
    <s v="On Site"/>
    <s v="Dawsons Engineering"/>
    <s v="Private Contractor"/>
    <n v="1"/>
    <n v="266852"/>
    <n v="266852"/>
    <n v="266852"/>
    <d v="2018-07-01T00:00:00"/>
    <x v="3"/>
    <n v="2"/>
    <n v="1"/>
    <n v="1"/>
  </r>
  <r>
    <s v="Yarrabah Aboriginal Shire Council"/>
    <n v="1710"/>
    <s v="KENNEDY"/>
    <s v="1x4B DH (SOG)"/>
    <s v="Detached House"/>
    <x v="0"/>
    <m/>
    <n v="2010"/>
    <s v="On Site Construction"/>
    <s v="On Site"/>
    <s v="Dawsons Engineering"/>
    <s v="Private Contractor"/>
    <n v="1"/>
    <n v="266852"/>
    <n v="266852"/>
    <n v="266852"/>
    <d v="2012-07-01T00:00:00"/>
    <x v="3"/>
    <n v="2"/>
    <n v="1"/>
    <n v="1"/>
  </r>
  <r>
    <s v="Aurukun Shire Council"/>
    <s v="1973 "/>
    <s v="LEICHHARDT"/>
    <s v="1x3B DH (SOG)"/>
    <s v="Detached House"/>
    <x v="0"/>
    <m/>
    <n v="2010"/>
    <s v="On Site Construction"/>
    <s v="On Site"/>
    <s v="CEC Residential"/>
    <s v="Private Contractor"/>
    <n v="1"/>
    <n v="402780.36386344401"/>
    <n v="402780.36386344401"/>
    <n v="402780.36386344401"/>
    <d v="2010-07-01T00:00:00"/>
    <x v="2"/>
    <n v="1"/>
    <n v="1"/>
    <n v="1"/>
  </r>
  <r>
    <s v="Aurukun Shire Council"/>
    <s v="1973 "/>
    <s v="LEICHHARDT"/>
    <s v="1x3B DH (SOG)"/>
    <s v="Detached House"/>
    <x v="0"/>
    <m/>
    <n v="2010"/>
    <s v="On Site Construction"/>
    <s v="On Site"/>
    <s v="CEC Residential"/>
    <s v="Private Contractor"/>
    <n v="1"/>
    <n v="402780.36386344401"/>
    <n v="402780.36386344401"/>
    <n v="402780.36386344401"/>
    <d v="2010-07-01T00:00:00"/>
    <x v="2"/>
    <n v="1"/>
    <n v="1"/>
    <n v="1"/>
  </r>
  <r>
    <s v="Aurukun Shire Council"/>
    <s v="1973 "/>
    <s v="LEICHHARDT"/>
    <s v="1x3B DH (SOG)"/>
    <s v="Detached House"/>
    <x v="0"/>
    <m/>
    <n v="2010"/>
    <s v="On Site Construction"/>
    <s v="On Site"/>
    <s v="CEC Residential"/>
    <s v="Private Contractor"/>
    <n v="1"/>
    <n v="402780.36386344401"/>
    <n v="402780.36386344401"/>
    <n v="402780.36386344401"/>
    <d v="2010-07-01T00:00:00"/>
    <x v="2"/>
    <n v="1"/>
    <n v="1"/>
    <n v="1"/>
  </r>
  <r>
    <s v="Aurukun Shire Council"/>
    <s v="1973 "/>
    <s v="LEICHHARDT"/>
    <s v="1x3B DH (SOG)"/>
    <s v="Detached House"/>
    <x v="0"/>
    <m/>
    <n v="2010"/>
    <s v="On Site Construction"/>
    <s v="On Site"/>
    <s v="CEC Residential"/>
    <s v="Private Contractor"/>
    <n v="1"/>
    <n v="402780.36386344401"/>
    <n v="402780.36386344401"/>
    <n v="402780.36386344401"/>
    <d v="2010-07-01T00:00:00"/>
    <x v="2"/>
    <n v="1"/>
    <n v="1"/>
    <n v="1"/>
  </r>
  <r>
    <s v="Aurukun Shire Council"/>
    <s v="1973 "/>
    <s v="LEICHHARDT"/>
    <s v="1x4B DH (SOG)"/>
    <s v="Detached House"/>
    <x v="0"/>
    <m/>
    <n v="2010"/>
    <s v="On Site Construction"/>
    <s v="On Site"/>
    <s v="CEC Residential"/>
    <s v="Private Contractor"/>
    <n v="1"/>
    <n v="522692.079219679"/>
    <n v="522692.079219679"/>
    <n v="522692.079219679"/>
    <d v="2010-07-01T00:00:00"/>
    <x v="3"/>
    <n v="2"/>
    <n v="1"/>
    <n v="1"/>
  </r>
  <r>
    <s v="Aurukun Shire Council"/>
    <s v="1973 "/>
    <s v="LEICHHARDT"/>
    <s v="1x4B DH (SOG)"/>
    <s v="Detached House"/>
    <x v="0"/>
    <m/>
    <n v="2010"/>
    <s v="On Site Construction"/>
    <s v="On Site"/>
    <s v="CEC Residential"/>
    <s v="Private Contractor"/>
    <n v="1"/>
    <n v="522692.079219679"/>
    <n v="522692.079219679"/>
    <n v="522692.079219679"/>
    <d v="2010-07-01T00:00:00"/>
    <x v="3"/>
    <n v="2"/>
    <n v="1"/>
    <n v="1"/>
  </r>
  <r>
    <s v="Aurukun Shire Council"/>
    <s v="1973 "/>
    <s v="LEICHHARDT"/>
    <s v="1x2B DH (SOG)"/>
    <s v="Detached House"/>
    <x v="0"/>
    <m/>
    <n v="2010"/>
    <s v="On Site Construction"/>
    <s v="On Site"/>
    <s v="CEC Residential"/>
    <s v="Private Contractor"/>
    <n v="1"/>
    <n v="344361.81182357197"/>
    <n v="344361.81182357197"/>
    <n v="344361.81182357197"/>
    <d v="2010-07-01T00:00:00"/>
    <x v="1"/>
    <n v="1"/>
    <n v="1"/>
    <n v="1"/>
  </r>
  <r>
    <s v="Aurukun Shire Council"/>
    <s v="1973 "/>
    <s v="LEICHHARDT"/>
    <s v="1x2B DH (SOG)"/>
    <s v="Detached House"/>
    <x v="0"/>
    <m/>
    <n v="2010"/>
    <s v="On Site Construction"/>
    <s v="On Site"/>
    <s v="CEC Residential"/>
    <s v="Private Contractor"/>
    <n v="1"/>
    <n v="344361.83787319798"/>
    <n v="344361.83787319798"/>
    <n v="344361.83787319798"/>
    <d v="2010-07-01T00:00:00"/>
    <x v="1"/>
    <n v="1"/>
    <n v="1"/>
    <n v="1"/>
  </r>
  <r>
    <s v="Aurukun Shire Council"/>
    <s v="1973 "/>
    <s v="LEICHHARDT"/>
    <s v="1x3B DH (SOG)"/>
    <s v="Detached House"/>
    <x v="0"/>
    <m/>
    <n v="2010"/>
    <s v="On Site Construction"/>
    <s v="On Site"/>
    <s v="CEC Residential"/>
    <s v="Private Contractor"/>
    <n v="1"/>
    <n v="402780.36386344401"/>
    <n v="402780.36386344401"/>
    <n v="402780.36386344401"/>
    <d v="2010-07-01T00:00:00"/>
    <x v="2"/>
    <n v="1"/>
    <n v="1"/>
    <n v="1"/>
  </r>
  <r>
    <s v="Kowanyama Aboriginal Shire Council"/>
    <n v="2203"/>
    <s v="LEICHHARDT"/>
    <s v="1x4B DH (SOG)"/>
    <s v="Detached House"/>
    <x v="0"/>
    <m/>
    <n v="2009"/>
    <s v="On Site Construction"/>
    <s v="On Site"/>
    <s v="CEC Residential"/>
    <s v="Private Contractor"/>
    <n v="1"/>
    <n v="655839.05000000005"/>
    <n v="655839.05000000005"/>
    <n v="407072.51379310351"/>
    <d v="2015-07-01T00:00:00"/>
    <x v="3"/>
    <n v="2"/>
    <n v="1"/>
    <n v="1"/>
  </r>
  <r>
    <s v="Kowanyama Aboriginal Shire Council"/>
    <n v="2203"/>
    <s v="LEICHHARDT"/>
    <s v="1x3B DH (SOG)"/>
    <s v="Detached House"/>
    <x v="0"/>
    <m/>
    <n v="2009"/>
    <s v="On Site Construction"/>
    <s v="On Site"/>
    <s v="CEC Residential"/>
    <s v="Private Contractor"/>
    <n v="1"/>
    <n v="571786.30000000005"/>
    <n v="571786.30000000005"/>
    <n v="354901.84137931041"/>
    <d v="2018-07-01T00:00:00"/>
    <x v="2"/>
    <n v="1"/>
    <n v="1"/>
    <n v="1"/>
  </r>
  <r>
    <s v="Kowanyama Aboriginal Shire Council"/>
    <n v="2203"/>
    <s v="LEICHHARDT"/>
    <s v="1x4B DH (SOG)"/>
    <s v="Detached House"/>
    <x v="0"/>
    <m/>
    <n v="2009"/>
    <s v="On Site Construction"/>
    <s v="On Site"/>
    <s v="CEC Residential"/>
    <s v="Private Contractor"/>
    <n v="1"/>
    <n v="628618.21"/>
    <n v="628618.21"/>
    <n v="390176.82"/>
    <d v="2017-07-01T00:00:00"/>
    <x v="3"/>
    <n v="2"/>
    <n v="1"/>
    <n v="1"/>
  </r>
  <r>
    <s v="Kowanyama Aboriginal Shire Council"/>
    <n v="2203"/>
    <s v="LEICHHARDT"/>
    <s v="1x4B DH (SOG)"/>
    <s v="Detached House"/>
    <x v="0"/>
    <m/>
    <n v="2009"/>
    <s v="On Site Construction"/>
    <s v="On Site"/>
    <s v="CEC Residential"/>
    <s v="Private Contractor"/>
    <n v="1"/>
    <n v="694365.17"/>
    <n v="694365.17"/>
    <n v="430985.27793103451"/>
    <d v="2017-07-01T00:00:00"/>
    <x v="3"/>
    <n v="2"/>
    <n v="1"/>
    <n v="1"/>
  </r>
  <r>
    <s v="Kowanyama Aboriginal Shire Council"/>
    <n v="2203"/>
    <s v="LEICHHARDT"/>
    <s v="1x4B DH (SOG)"/>
    <s v="Detached House"/>
    <x v="0"/>
    <m/>
    <n v="2009"/>
    <s v="On Site Construction"/>
    <s v="On Site"/>
    <s v="CEC Residential"/>
    <s v="Private Contractor"/>
    <n v="1"/>
    <n v="617993.91"/>
    <n v="617993.91"/>
    <n v="383582.42689655174"/>
    <d v="2017-07-01T00:00:00"/>
    <x v="3"/>
    <n v="2"/>
    <n v="1"/>
    <n v="1"/>
  </r>
  <r>
    <s v="Kowanyama Aboriginal Shire Council"/>
    <n v="2203"/>
    <s v="LEICHHARDT"/>
    <s v="1x3B DH (SOG)"/>
    <s v="Detached House"/>
    <x v="0"/>
    <m/>
    <n v="2009"/>
    <s v="On Site Construction"/>
    <s v="On Site"/>
    <s v="CEC Residential"/>
    <s v="Private Contractor"/>
    <n v="1"/>
    <n v="571775.6"/>
    <n v="571775.6"/>
    <n v="354895.2"/>
    <d v="2017-07-01T00:00:00"/>
    <x v="2"/>
    <n v="1"/>
    <n v="1"/>
    <n v="1"/>
  </r>
  <r>
    <s v="Kowanyama Aboriginal Shire Council"/>
    <n v="2203"/>
    <s v="LEICHHARDT"/>
    <s v="1x4B DH (SOG)"/>
    <s v="Detached House"/>
    <x v="0"/>
    <m/>
    <n v="2009"/>
    <s v="On Site Construction"/>
    <s v="On Site"/>
    <s v="CEC Residential"/>
    <s v="Private Contractor"/>
    <n v="1"/>
    <n v="691675.28"/>
    <n v="691675.28"/>
    <n v="429315.69103448279"/>
    <d v="2018-07-01T00:00:00"/>
    <x v="3"/>
    <n v="2"/>
    <n v="1"/>
    <n v="1"/>
  </r>
  <r>
    <s v="Kowanyama Aboriginal Shire Council"/>
    <n v="2203"/>
    <s v="LEICHHARDT"/>
    <s v="1x3B DH (SOG)"/>
    <s v="Detached House"/>
    <x v="0"/>
    <m/>
    <n v="2009"/>
    <s v="On Site Construction"/>
    <s v="On Site"/>
    <s v="CEC Residential"/>
    <s v="Private Contractor"/>
    <n v="1"/>
    <n v="584062.48"/>
    <n v="584062.48"/>
    <n v="362521.53931034484"/>
    <d v="2017-07-01T00:00:00"/>
    <x v="2"/>
    <n v="1"/>
    <n v="1"/>
    <n v="1"/>
  </r>
  <r>
    <s v="Doomadgee Aboriginal Shire Council"/>
    <n v="1816"/>
    <s v="KENNEDY"/>
    <s v="1x5B DH"/>
    <s v="Detached House"/>
    <x v="0"/>
    <m/>
    <n v="2015"/>
    <s v="On Site Construction"/>
    <s v="On Site"/>
    <s v="Bryant (Qld) Pty Ltd"/>
    <s v="Private Contractor"/>
    <n v="1"/>
    <n v="577193"/>
    <n v="577193"/>
    <n v="298548.10344827588"/>
    <d v="2017-07-01T00:00:00"/>
    <x v="0"/>
    <n v="2"/>
    <n v="1"/>
    <n v="1"/>
  </r>
  <r>
    <s v="Napranum Aboriginal Shire Council"/>
    <n v="2465"/>
    <s v="LEICHHARDT"/>
    <s v="1x3B DH"/>
    <s v="Detached House"/>
    <x v="0"/>
    <m/>
    <n v="2015"/>
    <s v="On Site Construction"/>
    <s v="On Site"/>
    <s v="Napranum Aboriginal Shire Council"/>
    <s v="Council"/>
    <n v="1"/>
    <n v="410446.23"/>
    <n v="410446.23"/>
    <n v="212299.77413793103"/>
    <d v="2017-07-01T00:00:00"/>
    <x v="2"/>
    <n v="1"/>
    <n v="1"/>
    <n v="1"/>
  </r>
  <r>
    <s v="Cherbourg Aboriginal Shire Council"/>
    <n v="362"/>
    <s v="WIDE BAY"/>
    <s v="1x4B DH"/>
    <s v="Detached House"/>
    <x v="0"/>
    <m/>
    <n v="2013"/>
    <s v="On Site Construction"/>
    <s v="On Site"/>
    <s v="Cherbourg Aboriginal Shire Council"/>
    <s v="Council"/>
    <n v="1"/>
    <n v="407884"/>
    <n v="407884"/>
    <n v="337559.1724137931"/>
    <d v="2017-07-01T00:00:00"/>
    <x v="3"/>
    <n v="2"/>
    <n v="1"/>
    <n v="1"/>
  </r>
  <r>
    <s v="Hope Vale Aboriginal Shire Council"/>
    <n v="2042"/>
    <s v="LEICHHARDT"/>
    <s v="1x2B Ext, Ensuite &amp; WIR"/>
    <s v="Extension"/>
    <x v="4"/>
    <m/>
    <n v="2021"/>
    <s v="On Site Construction"/>
    <s v="On Site"/>
    <s v="Hope Vale Aboriginal Shire Council"/>
    <s v="Council"/>
    <n v="1"/>
    <n v="146249.092"/>
    <n v="146249.092"/>
    <n v="146249.092"/>
    <d v="2017-07-01T00:00:00"/>
    <x v="1"/>
    <m/>
    <m/>
    <m/>
  </r>
  <r>
    <s v="Torres Strait Island Regional Council"/>
    <n v="2600"/>
    <s v="ISLAND"/>
    <s v="1x4B DH"/>
    <s v="Detached House"/>
    <x v="0"/>
    <m/>
    <n v="2026"/>
    <s v="On Site Construction"/>
    <s v="On Site"/>
    <s v="QBuild - MMC or traditional build TBD"/>
    <s v="Qbuild"/>
    <n v="1"/>
    <n v="1500000"/>
    <n v="1500000"/>
    <n v="1500000"/>
    <d v="2017-07-01T00:00:00"/>
    <x v="3"/>
    <m/>
    <m/>
    <m/>
  </r>
  <r>
    <s v="Yarrabah Aboriginal Shire Council"/>
    <n v="1710"/>
    <s v="KENNEDY"/>
    <s v="1x3B DH"/>
    <s v="Detached House"/>
    <x v="0"/>
    <m/>
    <n v="2025"/>
    <s v="On Site Construction"/>
    <s v="On Site"/>
    <s v="Yarrabah Aboriginal Shire Council"/>
    <s v="Council"/>
    <n v="1"/>
    <n v="784300"/>
    <n v="784300"/>
    <n v="784300"/>
    <d v="2017-07-01T00:00:00"/>
    <x v="2"/>
    <m/>
    <m/>
    <m/>
  </r>
  <r>
    <s v="Yarrabah Aboriginal Shire Council"/>
    <n v="1710"/>
    <s v="KENNEDY"/>
    <s v="1x3B DH"/>
    <s v="Detached House"/>
    <x v="0"/>
    <m/>
    <n v="2025"/>
    <s v="On Site Construction"/>
    <s v="On Site"/>
    <s v="Yarrabah Aboriginal Shire Council"/>
    <s v="Council"/>
    <n v="1"/>
    <n v="784300"/>
    <n v="784300"/>
    <n v="784300"/>
    <d v="2016-07-01T00:00:00"/>
    <x v="2"/>
    <m/>
    <m/>
    <m/>
  </r>
  <r>
    <s v="Yarrabah Aboriginal Shire Council"/>
    <n v="1710"/>
    <s v="KENNEDY"/>
    <s v="1x3B DH"/>
    <s v="Detached House"/>
    <x v="0"/>
    <m/>
    <n v="2025"/>
    <s v="On Site Construction"/>
    <s v="On Site"/>
    <s v="Yarrabah Aboriginal Shire Council"/>
    <s v="Council"/>
    <n v="1"/>
    <n v="657800"/>
    <n v="657800"/>
    <n v="657800"/>
    <d v="2022-07-01T00:00:00"/>
    <x v="2"/>
    <m/>
    <m/>
    <m/>
  </r>
  <r>
    <s v="Yarrabah Aboriginal Shire Council"/>
    <n v="1710"/>
    <s v="KENNEDY"/>
    <s v="1x3B DH"/>
    <s v="Detached House"/>
    <x v="0"/>
    <m/>
    <n v="2025"/>
    <s v="Demolition"/>
    <s v="Demolish"/>
    <s v="Yarrabah Aboriginal Shire Council"/>
    <s v="Council"/>
    <n v="1"/>
    <n v="910800"/>
    <n v="910800"/>
    <n v="910800"/>
    <d v="2011-07-01T00:00:00"/>
    <x v="2"/>
    <m/>
    <m/>
    <m/>
  </r>
  <r>
    <s v="Yarrabah Aboriginal Shire Council"/>
    <n v="1710"/>
    <s v="KENNEDY"/>
    <s v="1x2B DH"/>
    <s v="Detached House"/>
    <x v="0"/>
    <m/>
    <n v="2025"/>
    <s v="On Site Construction"/>
    <s v="On Site"/>
    <s v="Yarrabah Aboriginal Shire Council"/>
    <s v="Council"/>
    <n v="1"/>
    <n v="531300"/>
    <n v="531300"/>
    <n v="531300"/>
    <d v="2022-07-01T00:00:00"/>
    <x v="1"/>
    <m/>
    <m/>
    <m/>
  </r>
  <r>
    <s v="Yarrabah Aboriginal Shire Council"/>
    <n v="1710"/>
    <s v="KENNEDY"/>
    <s v="1x2B Studio"/>
    <s v="Unit"/>
    <x v="5"/>
    <m/>
    <n v="2025"/>
    <s v="On Site Construction"/>
    <s v="On Site"/>
    <s v="Yarrabah Aboriginal Shire Council"/>
    <s v="Council"/>
    <n v="1"/>
    <n v="435160"/>
    <n v="435160"/>
    <n v="435160"/>
    <d v="2022-07-01T00:00:00"/>
    <x v="1"/>
    <m/>
    <m/>
    <m/>
  </r>
  <r>
    <s v="Yarrabah Aboriginal Shire Council"/>
    <n v="1710"/>
    <s v="KENNEDY"/>
    <s v="1x2B Studio"/>
    <s v="Unit"/>
    <x v="5"/>
    <m/>
    <n v="2025"/>
    <s v="Factory Built"/>
    <s v="Off Site"/>
    <s v="Yarrabah Aboriginal Shire Council"/>
    <s v="Council"/>
    <n v="1"/>
    <n v="435160"/>
    <n v="435160"/>
    <n v="435160"/>
    <d v="2009-07-01T00:00:00"/>
    <x v="1"/>
    <m/>
    <m/>
    <m/>
  </r>
  <r>
    <s v="Kowanyama Aboriginal Shire Council"/>
    <n v="2203"/>
    <s v="LEICHHARDT"/>
    <s v="1x3B DH"/>
    <s v="Detached House"/>
    <x v="0"/>
    <m/>
    <n v="2013"/>
    <s v="Factory Built"/>
    <s v="Off Site"/>
    <s v="FK Gardner &amp; Sons Pty Ltd"/>
    <s v="Private Contractor"/>
    <n v="1"/>
    <n v="453822"/>
    <n v="453822"/>
    <n v="375576.8275862069"/>
    <d v="2009-07-01T00:00:00"/>
    <x v="2"/>
    <n v="1"/>
    <n v="1"/>
    <n v="1"/>
  </r>
  <r>
    <s v="Hope Vale Aboriginal Shire Council"/>
    <n v="2042"/>
    <s v="LEICHHARDT"/>
    <s v="1x2B Studio Ext"/>
    <s v="Extension"/>
    <x v="4"/>
    <m/>
    <n v="2021"/>
    <s v="On Site Construction"/>
    <s v="On Site"/>
    <s v="Hope Vale Aboriginal Shire Council"/>
    <s v="Council"/>
    <n v="1"/>
    <n v="281182.451"/>
    <n v="281182.451"/>
    <n v="281182.451"/>
    <d v="2008-07-01T00:00:00"/>
    <x v="1"/>
    <m/>
    <m/>
    <m/>
  </r>
  <r>
    <s v="Hope Vale Aboriginal Shire Council"/>
    <n v="2042"/>
    <s v="LEICHHARDT"/>
    <s v="1x1B Studio Ext"/>
    <s v="Extension"/>
    <x v="4"/>
    <m/>
    <n v="2021"/>
    <s v="Factory Built"/>
    <s v="Off Site"/>
    <s v="Hope Vale Aboriginal Shire Council"/>
    <s v="Council"/>
    <n v="1"/>
    <n v="256240.42400000003"/>
    <n v="256240.42400000003"/>
    <n v="256240.42400000003"/>
    <d v="2009-07-01T00:00:00"/>
    <x v="7"/>
    <m/>
    <m/>
    <m/>
  </r>
  <r>
    <s v="Torres Shire Council"/>
    <n v="2190"/>
    <s v="LEICHHARDT"/>
    <s v=" 1 Lot Development"/>
    <s v="Lot"/>
    <x v="7"/>
    <m/>
    <n v="2021"/>
    <s v="Land Lot Development"/>
    <s v="Lot Development"/>
    <s v="Torres Shire Council"/>
    <s v="Council"/>
    <n v="1"/>
    <n v="261111.1"/>
    <n v="261111.1"/>
    <n v="261111.1"/>
    <m/>
    <x v="4"/>
    <m/>
    <m/>
    <m/>
  </r>
  <r>
    <s v="Torres Shire Council"/>
    <n v="2190"/>
    <s v="LEICHHARDT"/>
    <s v=" 1 Lot Development"/>
    <s v="Lot"/>
    <x v="7"/>
    <m/>
    <n v="2021"/>
    <s v="Land Lot Development"/>
    <s v="Lot Development"/>
    <s v="Torres Shire Council"/>
    <s v="Council"/>
    <n v="1"/>
    <n v="261111.1"/>
    <n v="261111.1"/>
    <n v="261111.1"/>
    <m/>
    <x v="4"/>
    <m/>
    <m/>
    <m/>
  </r>
  <r>
    <s v="Torres Shire Council"/>
    <n v="2190"/>
    <s v="LEICHHARDT"/>
    <s v=" 1 Lot Development"/>
    <s v="Lot"/>
    <x v="7"/>
    <m/>
    <n v="2021"/>
    <s v="Land Lot Development"/>
    <s v="Lot Development"/>
    <s v="Torres Shire Council"/>
    <s v="Council"/>
    <n v="1"/>
    <n v="261111.1"/>
    <n v="261111.1"/>
    <n v="261111.1"/>
    <m/>
    <x v="4"/>
    <m/>
    <m/>
    <m/>
  </r>
  <r>
    <s v="Torres Shire Council"/>
    <n v="2190"/>
    <s v="LEICHHARDT"/>
    <s v=" 1 Lot Development"/>
    <s v="Lot"/>
    <x v="7"/>
    <m/>
    <n v="2021"/>
    <s v="Land Lot Development"/>
    <s v="Lot Development"/>
    <s v="Torres Shire Council"/>
    <s v="Council"/>
    <n v="1"/>
    <n v="261111.1"/>
    <n v="261111.1"/>
    <n v="261111.1"/>
    <m/>
    <x v="4"/>
    <m/>
    <m/>
    <m/>
  </r>
  <r>
    <s v="Torres Shire Council"/>
    <n v="2190"/>
    <s v="LEICHHARDT"/>
    <s v=" 1 Lot Development"/>
    <s v="Lot"/>
    <x v="7"/>
    <m/>
    <n v="2021"/>
    <s v="Land Lot Development"/>
    <s v="Lot Development"/>
    <s v="Torres Shire Council"/>
    <s v="Council"/>
    <n v="1"/>
    <n v="261111.1"/>
    <n v="261111.1"/>
    <n v="261111.1"/>
    <m/>
    <x v="4"/>
    <m/>
    <m/>
    <m/>
  </r>
  <r>
    <s v="Torres Shire Council"/>
    <n v="2190"/>
    <s v="LEICHHARDT"/>
    <s v=" 1 Lot Development"/>
    <s v="Lot"/>
    <x v="7"/>
    <m/>
    <n v="2021"/>
    <s v="Land Lot Development"/>
    <s v="Lot Development"/>
    <s v="Torres Shire Council"/>
    <s v="Council"/>
    <n v="1"/>
    <n v="261111.1"/>
    <n v="261111.1"/>
    <n v="261111.1"/>
    <m/>
    <x v="4"/>
    <m/>
    <m/>
    <m/>
  </r>
  <r>
    <s v="Torres Shire Council"/>
    <n v="2190"/>
    <s v="LEICHHARDT"/>
    <s v=" 1 Lot Development"/>
    <s v="Lot"/>
    <x v="7"/>
    <m/>
    <n v="2021"/>
    <s v="Land Lot Development"/>
    <s v="Lot Development"/>
    <s v="Torres Shire Council"/>
    <s v="Council"/>
    <n v="1"/>
    <n v="261111.1"/>
    <n v="261111.1"/>
    <n v="261111.1"/>
    <m/>
    <x v="4"/>
    <m/>
    <m/>
    <m/>
  </r>
  <r>
    <s v="Torres Shire Council"/>
    <n v="2190"/>
    <s v="LEICHHARDT"/>
    <s v=" 1 Lot Development"/>
    <s v="Lot"/>
    <x v="7"/>
    <m/>
    <n v="2021"/>
    <s v="On Site Construction"/>
    <s v="On Site"/>
    <s v="Torres Shire Council"/>
    <s v="Council"/>
    <n v="1"/>
    <n v="261111.1"/>
    <n v="261111.1"/>
    <n v="261111.1"/>
    <m/>
    <x v="4"/>
    <m/>
    <m/>
    <m/>
  </r>
  <r>
    <s v="Torres Shire Council"/>
    <n v="2190"/>
    <s v="LEICHHARDT"/>
    <s v=" 1 Lot Development"/>
    <s v="Lot"/>
    <x v="7"/>
    <m/>
    <n v="2021"/>
    <s v="Other Works"/>
    <s v="Other"/>
    <s v="Torres Shire Council"/>
    <s v="Council"/>
    <n v="1"/>
    <n v="261111.1"/>
    <n v="261111.1"/>
    <n v="261111.1"/>
    <m/>
    <x v="4"/>
    <m/>
    <m/>
    <m/>
  </r>
  <r>
    <s v="Torres Strait Island Regional Council"/>
    <n v="2600"/>
    <s v="ISLAND"/>
    <s v="1x2B Ext"/>
    <s v="Extension"/>
    <x v="4"/>
    <m/>
    <n v="2023"/>
    <s v="On Site Construction"/>
    <s v="On Site"/>
    <s v="Torres Strait Island Regional Council"/>
    <s v="Council"/>
    <n v="1"/>
    <n v="471122.93"/>
    <n v="471122.93"/>
    <n v="471122.93"/>
    <m/>
    <x v="1"/>
    <m/>
    <m/>
    <m/>
  </r>
  <r>
    <s v="Yarrabah Aboriginal Shire Council"/>
    <n v="1710"/>
    <s v="KENNEDY"/>
    <s v="1x2B Studio"/>
    <s v="Unit"/>
    <x v="5"/>
    <m/>
    <n v="2025"/>
    <s v="Factory Built"/>
    <s v="Off Site"/>
    <s v="Yarrabah Aboriginal Shire Council"/>
    <s v="Council"/>
    <n v="1"/>
    <n v="435160"/>
    <n v="435160"/>
    <n v="435160"/>
    <d v="2012-07-01T00:00:00"/>
    <x v="1"/>
    <m/>
    <m/>
    <m/>
  </r>
  <r>
    <s v="Yarrabah Aboriginal Shire Council"/>
    <n v="1710"/>
    <s v="KENNEDY"/>
    <s v="1x2B Studio"/>
    <s v="Unit"/>
    <x v="5"/>
    <m/>
    <n v="2025"/>
    <s v="Factory Built"/>
    <s v="Off Site"/>
    <s v="Yarrabah Aboriginal Shire Council"/>
    <s v="Council"/>
    <n v="1"/>
    <n v="435160"/>
    <n v="435160"/>
    <n v="435160"/>
    <d v="2013-07-01T00:00:00"/>
    <x v="1"/>
    <m/>
    <m/>
    <m/>
  </r>
  <r>
    <s v="Torres Strait Island Regional Council"/>
    <n v="2600"/>
    <s v="ISLAND"/>
    <s v="1x2B (PI)"/>
    <s v="Extension"/>
    <x v="4"/>
    <m/>
    <n v="2022"/>
    <s v="Demolition"/>
    <s v="Demolish"/>
    <s v="Torres Strait Island Regional Council"/>
    <s v="Council"/>
    <n v="1"/>
    <n v="740984.25109999999"/>
    <n v="740984.25109999999"/>
    <n v="740984.25109999999"/>
    <d v="2014-07-01T00:00:00"/>
    <x v="1"/>
    <m/>
    <m/>
    <m/>
  </r>
  <r>
    <s v="Yarrabah Aboriginal Shire Council"/>
    <n v="1710"/>
    <s v="KENNEDY"/>
    <s v="1x2B Studio"/>
    <s v="Unit"/>
    <x v="5"/>
    <m/>
    <n v="2025"/>
    <s v="Demolition"/>
    <s v="Demolish"/>
    <s v="Yarrabah Aboriginal Shire Council"/>
    <s v="Council"/>
    <n v="1"/>
    <n v="435160"/>
    <n v="435160"/>
    <n v="435160"/>
    <d v="2014-07-01T00:00:00"/>
    <x v="1"/>
    <m/>
    <m/>
    <m/>
  </r>
  <r>
    <s v="Yarrabah Aboriginal Shire Council"/>
    <n v="1710"/>
    <s v="KENNEDY"/>
    <s v="1x2B Studio"/>
    <s v="Unit"/>
    <x v="5"/>
    <m/>
    <n v="2025"/>
    <s v="Demolition"/>
    <s v="Demolish"/>
    <s v="Yarrabah Aboriginal Shire Council"/>
    <s v="Council"/>
    <n v="1"/>
    <n v="435160"/>
    <n v="435160"/>
    <n v="435160"/>
    <d v="2014-07-01T00:00:00"/>
    <x v="1"/>
    <m/>
    <m/>
    <m/>
  </r>
  <r>
    <s v="Yarrabah Aboriginal Shire Council"/>
    <n v="1710"/>
    <s v="KENNEDY"/>
    <s v="1x2B Studio"/>
    <s v="Unit"/>
    <x v="5"/>
    <m/>
    <n v="2025"/>
    <s v="Demolition"/>
    <s v="Demolish"/>
    <s v="Yarrabah Aboriginal Shire Council"/>
    <s v="Council"/>
    <n v="1"/>
    <n v="435160"/>
    <n v="435160"/>
    <n v="435160"/>
    <d v="2014-07-01T00:00:00"/>
    <x v="1"/>
    <m/>
    <m/>
    <m/>
  </r>
  <r>
    <s v="Yarrabah Aboriginal Shire Council"/>
    <n v="1710"/>
    <s v="KENNEDY"/>
    <s v="1x2B Studio"/>
    <s v="Unit"/>
    <x v="5"/>
    <m/>
    <n v="2025"/>
    <s v="Factory Built"/>
    <s v="Off Site"/>
    <s v="Yarrabah Aboriginal Shire Council"/>
    <s v="Council"/>
    <n v="1"/>
    <n v="571148"/>
    <n v="571148"/>
    <n v="571148"/>
    <d v="2013-07-01T00:00:00"/>
    <x v="1"/>
    <m/>
    <m/>
    <m/>
  </r>
  <r>
    <s v="Kowanyama Aboriginal Shire Council"/>
    <n v="2203"/>
    <s v="LEICHHARDT"/>
    <s v="10xLot Development"/>
    <s v="Lot"/>
    <x v="7"/>
    <m/>
    <n v="2024"/>
    <s v="Factory Built"/>
    <s v="Off Site"/>
    <s v="Kowanyama Aboriginal Shire Council"/>
    <s v="Council"/>
    <n v="10"/>
    <n v="3671617.1"/>
    <n v="367161.71"/>
    <n v="367161.71"/>
    <d v="2012-07-01T00:00:00"/>
    <x v="4"/>
    <m/>
    <m/>
    <m/>
  </r>
  <r>
    <s v="Kowanyama Aboriginal Shire Council"/>
    <n v="2203"/>
    <s v="LEICHHARDT"/>
    <s v="9xLot Development"/>
    <s v="Lot"/>
    <x v="7"/>
    <m/>
    <n v="2025"/>
    <s v="Factory Built"/>
    <s v="Off Site"/>
    <s v="Kowanyama Aboriginal Shire Council"/>
    <s v="Council"/>
    <n v="9"/>
    <n v="3051953"/>
    <n v="339105.88888888888"/>
    <n v="339105.88888888888"/>
    <d v="2013-07-01T00:00:00"/>
    <x v="4"/>
    <m/>
    <m/>
    <m/>
  </r>
  <r>
    <s v="Kowanyama Aboriginal Shire Council"/>
    <n v="2203"/>
    <s v="LEICHHARDT"/>
    <s v="1x4B DH"/>
    <s v="Detached House"/>
    <x v="0"/>
    <m/>
    <n v="2025"/>
    <s v="Factory Built"/>
    <s v="Off Site"/>
    <m/>
    <s v="Private Contractor"/>
    <n v="1"/>
    <n v="733312.4"/>
    <n v="733312.4"/>
    <n v="733312.4"/>
    <d v="2013-07-01T00:00:00"/>
    <x v="3"/>
    <m/>
    <m/>
    <m/>
  </r>
  <r>
    <s v="Yarrabah Aboriginal Shire Council"/>
    <n v="1710"/>
    <s v="KENNEDY"/>
    <s v="1x4B DH"/>
    <s v="Detached House"/>
    <x v="0"/>
    <m/>
    <n v="2025"/>
    <s v="On Site Construction"/>
    <s v="On Site"/>
    <m/>
    <s v="Private Contractor"/>
    <n v="1"/>
    <n v="1095050"/>
    <n v="1095050"/>
    <n v="1095050"/>
    <m/>
    <x v="3"/>
    <m/>
    <m/>
    <m/>
  </r>
  <r>
    <s v="Hope Vale Aboriginal Shire Council"/>
    <n v="2042"/>
    <s v="LEICHHARDT"/>
    <s v="1x2B DH"/>
    <s v="Detached House"/>
    <x v="0"/>
    <m/>
    <n v="2022"/>
    <s v="On Site Construction"/>
    <s v="On Site"/>
    <s v="Hope Vale Aboriginal Shire Council"/>
    <s v="Council"/>
    <n v="1"/>
    <n v="418395.56"/>
    <n v="418395.56"/>
    <n v="418395.56"/>
    <m/>
    <x v="1"/>
    <m/>
    <m/>
    <m/>
  </r>
  <r>
    <s v="Hope Vale Aboriginal Shire Council"/>
    <n v="2042"/>
    <s v="LEICHHARDT"/>
    <s v="1x2B DH"/>
    <s v="Detached House"/>
    <x v="0"/>
    <m/>
    <n v="2022"/>
    <s v="On Site Construction"/>
    <s v="On Site"/>
    <s v="Hope Vale Aboriginal Shire Council"/>
    <s v="Council"/>
    <n v="1"/>
    <n v="418395.56"/>
    <n v="418395.56"/>
    <n v="418395.56"/>
    <m/>
    <x v="1"/>
    <m/>
    <m/>
    <m/>
  </r>
  <r>
    <s v="Hope Vale Aboriginal Shire Council"/>
    <n v="2042"/>
    <s v="LEICHHARDT"/>
    <s v="1x3B DH"/>
    <s v="Detached House"/>
    <x v="0"/>
    <m/>
    <n v="2022"/>
    <s v="On Site Construction"/>
    <s v="On Site"/>
    <s v="Hope Vale Aboriginal Shire Council"/>
    <s v="Council"/>
    <n v="1"/>
    <n v="440395.56"/>
    <n v="440395.56"/>
    <n v="440395.56"/>
    <m/>
    <x v="2"/>
    <m/>
    <m/>
    <m/>
  </r>
  <r>
    <s v="Hope Vale Aboriginal Shire Council"/>
    <n v="2042"/>
    <s v="LEICHHARDT"/>
    <s v="1x3B DH"/>
    <s v="Detached House"/>
    <x v="0"/>
    <m/>
    <n v="2022"/>
    <s v="On Site Construction"/>
    <s v="On Site"/>
    <s v="Hope Vale Aboriginal Shire Council"/>
    <s v="Council"/>
    <n v="1"/>
    <n v="440395.56"/>
    <n v="440395.56"/>
    <n v="440395.56"/>
    <m/>
    <x v="2"/>
    <m/>
    <m/>
    <m/>
  </r>
  <r>
    <s v="Kowanyama Aboriginal Shire Council"/>
    <n v="2203"/>
    <s v="LEICHHARDT"/>
    <s v="2x2B DU"/>
    <s v="Unit"/>
    <x v="2"/>
    <m/>
    <n v="2013"/>
    <s v="Factory Built - House"/>
    <s v="Off Site"/>
    <s v="FK Gardner &amp; Sons Pty Ltd"/>
    <s v="Private Contractor"/>
    <n v="2"/>
    <n v="717225"/>
    <n v="358612.5"/>
    <n v="296782.75862068962"/>
    <d v="2015-07-01T00:00:00"/>
    <x v="1"/>
    <n v="2"/>
    <n v="1"/>
    <n v="1"/>
  </r>
  <r>
    <s v="Hope Vale Aboriginal Shire Council"/>
    <n v="2042"/>
    <s v="LEICHHARDT"/>
    <s v="1x3B DH"/>
    <s v="Detached House"/>
    <x v="0"/>
    <m/>
    <n v="2022"/>
    <s v="On Site Construction"/>
    <s v="On Site"/>
    <s v="Hope Vale Aboriginal Shire Council"/>
    <s v="Council"/>
    <n v="1"/>
    <n v="440395.56"/>
    <n v="440395.56"/>
    <n v="440395.56"/>
    <m/>
    <x v="2"/>
    <m/>
    <m/>
    <m/>
  </r>
  <r>
    <s v="Torres Strait Island Regional Council"/>
    <n v="2600"/>
    <s v="ISLAND"/>
    <s v="1x3B BU"/>
    <s v="Extension"/>
    <x v="4"/>
    <m/>
    <n v="2023"/>
    <s v="Factory Built"/>
    <s v="Off Site"/>
    <s v="Torres Strait Island Regional Council"/>
    <s v="Council"/>
    <n v="1"/>
    <n v="74940.600000000006"/>
    <n v="74940.600000000006"/>
    <n v="74940.600000000006"/>
    <d v="2012-07-01T00:00:00"/>
    <x v="2"/>
    <m/>
    <m/>
    <m/>
  </r>
  <r>
    <s v="Torres Strait Island Regional Council"/>
    <n v="2600"/>
    <s v="ISLAND"/>
    <s v="2x2B DH (SOG)"/>
    <s v="Detached House"/>
    <x v="0"/>
    <m/>
    <n v="2011"/>
    <s v="Factory Built"/>
    <s v="Off Site"/>
    <s v="Torres Strait Island Regional Council"/>
    <s v="Council"/>
    <n v="2"/>
    <n v="791820"/>
    <n v="395910"/>
    <n v="450518.27586206899"/>
    <d v="2013-07-01T00:00:00"/>
    <x v="1"/>
    <n v="2"/>
    <n v="1"/>
    <n v="1"/>
  </r>
  <r>
    <s v="Torres Strait Island Regional Council"/>
    <n v="2600"/>
    <s v="ISLAND"/>
    <s v="2x2B DH (SOG)"/>
    <s v="Detached House"/>
    <x v="0"/>
    <m/>
    <n v="2011"/>
    <s v="Factory Built"/>
    <s v="Off Site"/>
    <s v="Torres Strait Island Regional Council"/>
    <s v="Council"/>
    <n v="2"/>
    <n v="791820"/>
    <n v="395910"/>
    <n v="450518.27586206899"/>
    <d v="2013-07-01T00:00:00"/>
    <x v="1"/>
    <n v="2"/>
    <n v="1"/>
    <n v="1"/>
  </r>
  <r>
    <s v="Aurukun Shire Council"/>
    <s v="1973 "/>
    <s v="LEICHHARDT"/>
    <s v="1x2B DO"/>
    <s v="Other"/>
    <x v="8"/>
    <m/>
    <n v="2022"/>
    <s v="Factory Built"/>
    <s v="Off Site"/>
    <s v="HC Building &amp; Construction"/>
    <s v="Private Contractor"/>
    <n v="1"/>
    <n v="548687.9"/>
    <n v="548687.9"/>
    <n v="548687.9"/>
    <d v="2012-07-01T00:00:00"/>
    <x v="1"/>
    <m/>
    <m/>
    <m/>
  </r>
  <r>
    <s v="Aurukun Shire Council"/>
    <s v="1973 "/>
    <s v="LEICHHARDT"/>
    <s v="1x2B DO"/>
    <s v="Other"/>
    <x v="8"/>
    <m/>
    <n v="2022"/>
    <s v="Factory Built"/>
    <s v="Off Site"/>
    <s v="HC Building &amp; Construction"/>
    <s v="Private Contractor"/>
    <n v="1"/>
    <n v="548687.9"/>
    <n v="548687.9"/>
    <n v="548687.9"/>
    <d v="2012-07-01T00:00:00"/>
    <x v="1"/>
    <m/>
    <m/>
    <m/>
  </r>
  <r>
    <s v="Northern Peninsula Area Regional Council"/>
    <n v="2669"/>
    <s v="LEICHHARDT"/>
    <s v="1x3B DH (HS)"/>
    <s v="Detached House"/>
    <x v="0"/>
    <m/>
    <n v="2013"/>
    <s v="Factory Built"/>
    <s v="Off Site"/>
    <s v="FK Gardner &amp; Sons Pty Ltd"/>
    <s v="Private Contractor"/>
    <n v="1"/>
    <n v="891070.26"/>
    <n v="891070.26"/>
    <n v="737437.45655172411"/>
    <d v="2012-07-01T00:00:00"/>
    <x v="2"/>
    <n v="1"/>
    <n v="1"/>
    <n v="1"/>
  </r>
  <r>
    <s v="Palm Island Aboriginal Shire Council"/>
    <n v="1531"/>
    <s v="ISLAND"/>
    <s v="1x3B DH"/>
    <s v="Detached House"/>
    <x v="0"/>
    <m/>
    <n v="2013"/>
    <s v="Factory Built"/>
    <s v="Off Site"/>
    <s v="RBS / Hutchinson"/>
    <s v="Private Contractor"/>
    <n v="1"/>
    <n v="608362.4444444445"/>
    <n v="608362.4444444445"/>
    <n v="503472.36781609198"/>
    <d v="2012-07-01T00:00:00"/>
    <x v="2"/>
    <n v="1"/>
    <n v="1"/>
    <n v="1"/>
  </r>
  <r>
    <s v="Pormpuraaw Aboriginal Shire Council"/>
    <n v="2335"/>
    <s v="LEICHHARDT"/>
    <s v="1x4B DH"/>
    <s v="Detached House"/>
    <x v="0"/>
    <m/>
    <n v="2013"/>
    <s v="Factory Built"/>
    <s v="Off Site"/>
    <s v="FK Gardner &amp; Sons Pty Ltd"/>
    <s v="Private Contractor"/>
    <n v="1"/>
    <n v="589134"/>
    <n v="589134"/>
    <n v="487559.1724137931"/>
    <d v="2012-07-01T00:00:00"/>
    <x v="3"/>
    <n v="2"/>
    <n v="1"/>
    <n v="1"/>
  </r>
  <r>
    <s v="Aurukun Shire Council"/>
    <s v="1973 "/>
    <s v="LEICHHARDT"/>
    <s v="1x4B DH"/>
    <s v="Detached House"/>
    <x v="0"/>
    <m/>
    <n v="2013"/>
    <s v="On Site Construction"/>
    <s v="On Site"/>
    <s v="FK Gardner &amp; Sons Pty Ltd"/>
    <s v="Private Contractor"/>
    <n v="1"/>
    <n v="462918"/>
    <n v="462918"/>
    <n v="383104.55172413791"/>
    <d v="2015-07-01T00:00:00"/>
    <x v="3"/>
    <n v="2"/>
    <n v="1"/>
    <n v="1"/>
  </r>
  <r>
    <s v="Aurukun Shire Council"/>
    <s v="1973 "/>
    <s v="LEICHHARDT"/>
    <s v="1x4B DH"/>
    <s v="Detached House"/>
    <x v="0"/>
    <m/>
    <n v="2013"/>
    <s v="On Site Construction"/>
    <s v="On Site"/>
    <s v="FK Gardner &amp; Sons Pty Ltd"/>
    <s v="Private Contractor"/>
    <n v="1"/>
    <n v="561776"/>
    <n v="561776"/>
    <n v="464918.06896551722"/>
    <d v="2013-07-01T00:00:00"/>
    <x v="3"/>
    <n v="2"/>
    <n v="1"/>
    <n v="1"/>
  </r>
  <r>
    <s v="Palm Island Aboriginal Shire Council"/>
    <n v="1531"/>
    <s v="ISLAND"/>
    <s v="1x2B DH"/>
    <s v="Detached House"/>
    <x v="0"/>
    <m/>
    <n v="2013"/>
    <s v="On Site Construction"/>
    <s v="On Site"/>
    <s v="Strategic Builders"/>
    <s v="Private Contractor"/>
    <n v="1"/>
    <n v="363308.65"/>
    <n v="363308.65"/>
    <n v="300669.22758620692"/>
    <d v="2013-07-01T00:00:00"/>
    <x v="1"/>
    <n v="1"/>
    <n v="1"/>
    <n v="1"/>
  </r>
  <r>
    <s v="Palm Island Aboriginal Shire Council"/>
    <n v="1531"/>
    <s v="ISLAND"/>
    <s v="1x2B DH"/>
    <s v="Detached House"/>
    <x v="0"/>
    <m/>
    <n v="2013"/>
    <s v="On Site Construction"/>
    <s v="On Site"/>
    <s v="Strategic Builders"/>
    <s v="Private Contractor"/>
    <n v="1"/>
    <n v="362810.26"/>
    <n v="362810.26"/>
    <n v="300256.76689655171"/>
    <d v="2013-07-01T00:00:00"/>
    <x v="1"/>
    <n v="1"/>
    <n v="1"/>
    <n v="1"/>
  </r>
  <r>
    <s v="Mornington Shire Council"/>
    <n v="1855"/>
    <s v="ISLAND"/>
    <s v="2x2B DH (SOG)"/>
    <s v="Detached House"/>
    <x v="0"/>
    <m/>
    <n v="2010"/>
    <s v="On Site Construction"/>
    <s v="On Site"/>
    <s v="CEC Residential"/>
    <s v="Private Contractor"/>
    <n v="2"/>
    <n v="637583.76103480405"/>
    <n v="318791.88051740202"/>
    <n v="318791.88051740202"/>
    <d v="2015-07-01T00:00:00"/>
    <x v="1"/>
    <n v="2"/>
    <n v="1"/>
    <n v="1"/>
  </r>
  <r>
    <s v="Mornington Shire Council"/>
    <n v="1855"/>
    <s v="ISLAND"/>
    <s v="2x2B DH (SOG)"/>
    <s v="Detached House"/>
    <x v="0"/>
    <m/>
    <n v="2010"/>
    <s v="On Site Construction"/>
    <s v="On Site"/>
    <s v="CEC Residential"/>
    <s v="Private Contractor"/>
    <n v="2"/>
    <n v="637583.76103480405"/>
    <n v="318791.88051740202"/>
    <n v="318791.88051740202"/>
    <d v="2015-07-01T00:00:00"/>
    <x v="1"/>
    <n v="2"/>
    <n v="1"/>
    <n v="1"/>
  </r>
  <r>
    <s v="Doomadgee Aboriginal Shire Council"/>
    <n v="1816"/>
    <s v="KENNEDY"/>
    <s v="2x2B DH (LS)"/>
    <s v="Detached House"/>
    <x v="0"/>
    <m/>
    <n v="2011"/>
    <s v="On Site Construction"/>
    <s v="On Site"/>
    <s v="Remote Building Solutions (Qld) Pty Ltd"/>
    <s v="Private Contractor"/>
    <n v="2"/>
    <n v="605617.02"/>
    <n v="302808.51"/>
    <n v="344575.2010344828"/>
    <d v="2018-07-01T00:00:00"/>
    <x v="1"/>
    <n v="2"/>
    <n v="1"/>
    <n v="1"/>
  </r>
  <r>
    <s v="Kowanyama Aboriginal Shire Council"/>
    <n v="2203"/>
    <s v="LEICHHARDT"/>
    <s v="1x2B DH"/>
    <s v="Detached House"/>
    <x v="0"/>
    <m/>
    <n v="2013"/>
    <s v="On Site Construction"/>
    <s v="On Site"/>
    <s v="FK Gardner &amp; Sons Pty Ltd"/>
    <s v="Private Contractor"/>
    <n v="1"/>
    <n v="354723"/>
    <n v="354723"/>
    <n v="293563.86206896551"/>
    <d v="2014-07-01T00:00:00"/>
    <x v="1"/>
    <n v="1"/>
    <n v="1"/>
    <n v="1"/>
  </r>
  <r>
    <s v="Yarrabah Aboriginal Shire Council"/>
    <n v="1710"/>
    <s v="KENNEDY"/>
    <s v="1x3B DH"/>
    <s v="Detached House"/>
    <x v="0"/>
    <m/>
    <n v="2013"/>
    <s v="On Site Construction"/>
    <s v="On Site"/>
    <s v="Bryant (Qld) Pty Ltd"/>
    <s v="Private Contractor"/>
    <n v="1"/>
    <n v="330688.29000000004"/>
    <n v="330688.29000000004"/>
    <n v="273673.06758620695"/>
    <d v="2014-07-01T00:00:00"/>
    <x v="2"/>
    <n v="1"/>
    <n v="1"/>
    <n v="1"/>
  </r>
  <r>
    <s v="Yarrabah Aboriginal Shire Council"/>
    <n v="1710"/>
    <s v="KENNEDY"/>
    <s v="1x3B DH"/>
    <s v="Detached House"/>
    <x v="0"/>
    <m/>
    <n v="2013"/>
    <s v="On Site Construction"/>
    <s v="On Site"/>
    <s v="Bryant (Qld) Pty Ltd"/>
    <s v="Private Contractor"/>
    <n v="1"/>
    <n v="342991.29000000004"/>
    <n v="342991.29000000004"/>
    <n v="283854.86068965518"/>
    <d v="2014-07-01T00:00:00"/>
    <x v="2"/>
    <n v="1"/>
    <n v="1"/>
    <n v="1"/>
  </r>
  <r>
    <s v="Yarrabah Aboriginal Shire Council"/>
    <n v="1710"/>
    <s v="KENNEDY"/>
    <s v="1x3B DH"/>
    <s v="Detached House"/>
    <x v="0"/>
    <m/>
    <n v="2013"/>
    <s v="On Site Construction"/>
    <s v="On Site"/>
    <s v="Bryant (Qld) Pty Ltd"/>
    <s v="Private Contractor"/>
    <n v="1"/>
    <n v="340070.29000000004"/>
    <n v="340070.29000000004"/>
    <n v="281437.48137931037"/>
    <d v="2015-07-01T00:00:00"/>
    <x v="2"/>
    <n v="1"/>
    <n v="1"/>
    <n v="1"/>
  </r>
  <r>
    <s v="Yarrabah Aboriginal Shire Council"/>
    <n v="1710"/>
    <s v="KENNEDY"/>
    <s v="1x3B DH"/>
    <s v="Detached House"/>
    <x v="0"/>
    <m/>
    <n v="2013"/>
    <s v="On Site Construction"/>
    <s v="On Site"/>
    <s v="Bryant (Qld) Pty Ltd"/>
    <s v="Private Contractor"/>
    <n v="1"/>
    <n v="367134.29"/>
    <n v="367134.29"/>
    <n v="303835.2744827586"/>
    <d v="2015-07-01T00:00:00"/>
    <x v="2"/>
    <n v="1"/>
    <n v="1"/>
    <n v="1"/>
  </r>
  <r>
    <s v="Yarrabah Aboriginal Shire Council"/>
    <n v="1710"/>
    <s v="KENNEDY"/>
    <s v="1x5B DH"/>
    <s v="Detached House"/>
    <x v="0"/>
    <m/>
    <n v="2013"/>
    <s v="On Site Construction"/>
    <s v="On Site"/>
    <s v="Bryant (Qld) Pty Ltd"/>
    <s v="Private Contractor"/>
    <n v="1"/>
    <n v="461157.39"/>
    <n v="461157.39"/>
    <n v="381647.49517241382"/>
    <d v="2015-07-01T00:00:00"/>
    <x v="0"/>
    <n v="2"/>
    <n v="1"/>
    <n v="1"/>
  </r>
  <r>
    <s v="Palm Island Aboriginal Shire Council"/>
    <n v="1531"/>
    <s v="ISLAND"/>
    <s v="2x2B DH (LS)"/>
    <s v="Detached House"/>
    <x v="0"/>
    <s v="Low Set"/>
    <n v="2010"/>
    <s v="On Site Construction"/>
    <s v="On Site"/>
    <s v="Remote Building Solutions (Qld) Pty Ltd"/>
    <s v="Private Contractor"/>
    <n v="2"/>
    <n v="597368.2583780844"/>
    <n v="298684.1291890422"/>
    <n v="298684.1291890422"/>
    <d v="2015-07-01T00:00:00"/>
    <x v="1"/>
    <n v="2"/>
    <n v="1"/>
    <n v="1"/>
  </r>
  <r>
    <s v="Pormpuraaw Aboriginal Shire Council"/>
    <n v="2335"/>
    <s v="LEICHHARDT"/>
    <s v="1x3B DH"/>
    <s v="Detached House"/>
    <x v="0"/>
    <m/>
    <n v="2014"/>
    <s v="On Site Construction"/>
    <s v="On Site"/>
    <s v="Pormpuraaw Aboriginal Shire Council"/>
    <s v="Council"/>
    <n v="1"/>
    <n v="409166.29"/>
    <n v="409166.29"/>
    <n v="352729.56034482759"/>
    <d v="2013-07-01T00:00:00"/>
    <x v="2"/>
    <n v="1"/>
    <n v="1"/>
    <n v="1"/>
  </r>
  <r>
    <s v="Pormpuraaw Aboriginal Shire Council"/>
    <n v="2335"/>
    <s v="LEICHHARDT"/>
    <s v="1x2B DH"/>
    <s v="Detached House"/>
    <x v="0"/>
    <m/>
    <n v="2014"/>
    <s v="On Site Construction"/>
    <s v="On Site"/>
    <s v="Pormpuraaw Aboriginal Shire Council"/>
    <s v="Council"/>
    <n v="1"/>
    <n v="354411.52000000002"/>
    <n v="354411.52000000002"/>
    <n v="305527.17241379316"/>
    <d v="2015-07-01T00:00:00"/>
    <x v="1"/>
    <n v="1"/>
    <n v="1"/>
    <n v="1"/>
  </r>
  <r>
    <s v="Torres Strait Island Regional Council"/>
    <n v="2600"/>
    <s v="ISLAND"/>
    <s v="1x2B PI"/>
    <s v="Extension"/>
    <x v="4"/>
    <m/>
    <n v="2025"/>
    <s v="On Site Construction"/>
    <s v="On Site"/>
    <s v="Torres Strait Island Regional Council"/>
    <s v="Council"/>
    <n v="1"/>
    <n v="998701.35419999994"/>
    <n v="998701.35419999994"/>
    <n v="998701.35419999994"/>
    <d v="2011-07-01T00:00:00"/>
    <x v="1"/>
    <m/>
    <m/>
    <m/>
  </r>
  <r>
    <s v="Torres Strait Island Regional Council"/>
    <n v="2600"/>
    <s v="ISLAND"/>
    <s v="1x2B PI"/>
    <s v="Extension"/>
    <x v="4"/>
    <m/>
    <n v="2025"/>
    <s v="Demolition"/>
    <s v="Demolish"/>
    <s v="Torres Strait Island Regional Council"/>
    <s v="Council"/>
    <n v="1"/>
    <n v="998701.35419999994"/>
    <n v="998701.35419999994"/>
    <n v="998701.35419999994"/>
    <d v="2010-07-01T00:00:00"/>
    <x v="1"/>
    <m/>
    <m/>
    <m/>
  </r>
  <r>
    <s v="Torres Strait Island Regional Council"/>
    <n v="2600"/>
    <s v="ISLAND"/>
    <s v="1x2B PI"/>
    <s v="Extension"/>
    <x v="4"/>
    <m/>
    <n v="2025"/>
    <s v="On Site Construction"/>
    <s v="On Site"/>
    <s v="Torres Strait Island Regional Council"/>
    <s v="Council"/>
    <n v="1"/>
    <n v="998701.35419999994"/>
    <n v="998701.35419999994"/>
    <n v="998701.35419999994"/>
    <d v="2009-07-01T00:00:00"/>
    <x v="1"/>
    <m/>
    <m/>
    <m/>
  </r>
  <r>
    <s v="Kowanyama Aboriginal Shire Council"/>
    <n v="2203"/>
    <s v="LEICHHARDT"/>
    <s v="1x2B  (Retail Stores)"/>
    <s v="Other"/>
    <x v="1"/>
    <m/>
    <n v="2010"/>
    <s v="On Site Construction"/>
    <s v="On Site"/>
    <s v="Remote Building Solutions (Qld) Pty Ltd"/>
    <s v="Private Contractor"/>
    <n v="1"/>
    <n v="286744"/>
    <n v="286744"/>
    <n v="286744"/>
    <d v="2009-07-01T00:00:00"/>
    <x v="1"/>
    <n v="1"/>
    <m/>
    <m/>
  </r>
  <r>
    <s v="Lockhart River Aboriginal Shire Council"/>
    <n v="2437"/>
    <s v="LEICHHARDT"/>
    <s v="1x2B  (Retail Stores)"/>
    <s v="Other"/>
    <x v="1"/>
    <m/>
    <n v="2010"/>
    <s v="On Site Construction"/>
    <s v="On Site"/>
    <s v="Remote Building Solutions (Qld) Pty Ltd"/>
    <s v="Private Contractor"/>
    <n v="1"/>
    <n v="190544"/>
    <n v="190544"/>
    <n v="190544"/>
    <d v="2009-07-01T00:00:00"/>
    <x v="1"/>
    <n v="1"/>
    <m/>
    <m/>
  </r>
  <r>
    <s v="Mornington Shire Council"/>
    <n v="1855"/>
    <s v="ISLAND"/>
    <s v="1x2B Ext"/>
    <s v="Extension"/>
    <x v="4"/>
    <m/>
    <n v="2024"/>
    <s v="On Site Construction"/>
    <s v="On Site"/>
    <s v="Mornington Shire Council"/>
    <s v="Council"/>
    <n v="1"/>
    <n v="392157"/>
    <n v="392157"/>
    <n v="392157"/>
    <d v="2009-07-01T00:00:00"/>
    <x v="1"/>
    <m/>
    <m/>
    <m/>
  </r>
  <r>
    <s v="Napranum Aboriginal Shire Council"/>
    <n v="2465"/>
    <s v="LEICHHARDT"/>
    <s v="1x2B DH"/>
    <s v="Detached House"/>
    <x v="0"/>
    <m/>
    <n v="2025"/>
    <s v="On Site Construction"/>
    <s v="On Site"/>
    <s v="Napranum Aboriginal Shire Council"/>
    <s v="Council"/>
    <n v="1"/>
    <n v="1113054"/>
    <n v="1113054"/>
    <n v="1113054"/>
    <d v="2009-07-01T00:00:00"/>
    <x v="1"/>
    <m/>
    <m/>
    <m/>
  </r>
  <r>
    <s v="Kowanyama Aboriginal Shire Council"/>
    <n v="2203"/>
    <s v="LEICHHARDT"/>
    <s v="1x3B DH"/>
    <s v="Detached House"/>
    <x v="0"/>
    <m/>
    <n v="2024"/>
    <s v="On Site Construction"/>
    <s v="On Site"/>
    <s v="Kowanyama Aboriginal Shire Council"/>
    <s v="Council"/>
    <n v="1"/>
    <n v="844061.9"/>
    <n v="844061.9"/>
    <n v="844061.9"/>
    <d v="2009-07-01T00:00:00"/>
    <x v="2"/>
    <m/>
    <m/>
    <m/>
  </r>
  <r>
    <s v="Napranum Aboriginal Shire Council"/>
    <n v="2465"/>
    <s v="LEICHHARDT"/>
    <s v="1x4B DH"/>
    <s v="Detached House"/>
    <x v="0"/>
    <m/>
    <n v="2025"/>
    <s v="On Site Construction"/>
    <s v="On Site"/>
    <s v="Napranum Aboriginal Shire Council"/>
    <s v="Council"/>
    <n v="1"/>
    <n v="1314121"/>
    <n v="1314121"/>
    <n v="1314121"/>
    <d v="2009-07-01T00:00:00"/>
    <x v="3"/>
    <m/>
    <m/>
    <m/>
  </r>
  <r>
    <s v="Napranum Aboriginal Shire Council"/>
    <n v="2465"/>
    <s v="LEICHHARDT"/>
    <s v="1x4B DH"/>
    <s v="Detached House"/>
    <x v="0"/>
    <m/>
    <n v="2025"/>
    <s v="On Site Construction"/>
    <s v="On Site"/>
    <s v="Napranum Aboriginal Shire Council"/>
    <s v="Council"/>
    <n v="1"/>
    <n v="1314121"/>
    <n v="1314121"/>
    <n v="1314121"/>
    <d v="2023-11-01T00:00:00"/>
    <x v="3"/>
    <m/>
    <m/>
    <m/>
  </r>
  <r>
    <s v="Northern Peninsula Area Regional Council"/>
    <n v="2669"/>
    <s v="LEICHHARDT"/>
    <s v="1x3B DH"/>
    <s v="Detached House"/>
    <x v="0"/>
    <m/>
    <n v="2025"/>
    <s v="On Site Construction"/>
    <s v="On Site"/>
    <s v="Northern Peninsula Area Regional Council"/>
    <s v="Council"/>
    <n v="1"/>
    <n v="931734.11111111112"/>
    <n v="931734.11111111112"/>
    <n v="931734.11111111112"/>
    <d v="2023-11-02T00:00:00"/>
    <x v="2"/>
    <m/>
    <m/>
    <m/>
  </r>
  <r>
    <s v="Northern Peninsula Area Regional Council"/>
    <n v="2669"/>
    <s v="LEICHHARDT"/>
    <s v="1x3B DH"/>
    <s v="Detached House"/>
    <x v="0"/>
    <m/>
    <n v="2025"/>
    <s v="On Site Construction"/>
    <s v="On Site"/>
    <s v="Northern Peninsula Area Regional Council"/>
    <s v="Council"/>
    <n v="1"/>
    <n v="931734.11111111112"/>
    <n v="931734.11111111112"/>
    <n v="931734.11111111112"/>
    <d v="2023-11-06T00:00:00"/>
    <x v="2"/>
    <m/>
    <m/>
    <m/>
  </r>
  <r>
    <s v="Palm Island Aboriginal Shire Council"/>
    <n v="1531"/>
    <s v="ISLAND"/>
    <s v="1x2B EXT"/>
    <s v="Extension"/>
    <x v="4"/>
    <m/>
    <n v="2024"/>
    <s v="On Site Construction"/>
    <s v="On Site"/>
    <s v="Palm Island Aboriginal Shire Council"/>
    <s v="Council"/>
    <n v="1"/>
    <n v="354319.9"/>
    <n v="354319.9"/>
    <n v="354319.9"/>
    <d v="2023-11-07T00:00:00"/>
    <x v="1"/>
    <m/>
    <m/>
    <m/>
  </r>
  <r>
    <s v="Palm Island Aboriginal Shire Council"/>
    <n v="1531"/>
    <s v="ISLAND"/>
    <s v="1x2B EXT"/>
    <s v="Extension"/>
    <x v="4"/>
    <m/>
    <n v="2024"/>
    <s v="On Site Construction"/>
    <s v="On Site"/>
    <s v="Palm Island Aboriginal Shire Council"/>
    <s v="Council"/>
    <n v="1"/>
    <n v="311861"/>
    <n v="311861"/>
    <n v="311861"/>
    <d v="2023-11-08T00:00:00"/>
    <x v="1"/>
    <m/>
    <m/>
    <m/>
  </r>
  <r>
    <s v="Palm Island Aboriginal Shire Council"/>
    <n v="1531"/>
    <s v="ISLAND"/>
    <s v="1x2B EXT"/>
    <s v="Extension"/>
    <x v="4"/>
    <m/>
    <n v="2024"/>
    <s v="On Site Construction"/>
    <s v="On Site"/>
    <s v="Palm Island Aboriginal Shire Council"/>
    <s v="Council"/>
    <n v="1"/>
    <n v="379482.4"/>
    <n v="379482.4"/>
    <n v="379482.4"/>
    <d v="2023-10-31T00:00:00"/>
    <x v="1"/>
    <m/>
    <m/>
    <m/>
  </r>
  <r>
    <s v="Palm Island Aboriginal Shire Council"/>
    <n v="1531"/>
    <s v="ISLAND"/>
    <s v="1x2B EXT"/>
    <s v="Extension"/>
    <x v="4"/>
    <m/>
    <n v="2024"/>
    <s v="On Site Construction"/>
    <s v="On Site"/>
    <s v="Palm Island Aboriginal Shire Council"/>
    <s v="Council"/>
    <n v="1"/>
    <n v="307832.80000000005"/>
    <n v="307832.80000000005"/>
    <n v="307832.80000000005"/>
    <d v="2023-11-03T00:00:00"/>
    <x v="1"/>
    <m/>
    <m/>
    <m/>
  </r>
  <r>
    <s v="Palm Island Aboriginal Shire Council"/>
    <n v="1531"/>
    <s v="ISLAND"/>
    <s v="1x2B EXT"/>
    <s v="Extension"/>
    <x v="4"/>
    <m/>
    <n v="2024"/>
    <s v="On Site Construction"/>
    <s v="On Site"/>
    <s v="Palm Island Aboriginal Shire Council"/>
    <s v="Council"/>
    <n v="1"/>
    <n v="312908.2"/>
    <n v="312908.2"/>
    <n v="312908.2"/>
    <d v="2023-11-04T00:00:00"/>
    <x v="1"/>
    <m/>
    <m/>
    <m/>
  </r>
  <r>
    <s v="Northern Peninsula Area Regional Council"/>
    <n v="2669"/>
    <s v="LEICHHARDT"/>
    <s v="1x3B DH"/>
    <s v="Detached House"/>
    <x v="0"/>
    <m/>
    <n v="2025"/>
    <s v="On Site Construction"/>
    <s v="On Site"/>
    <s v="Northern Peninsula Area Regional Council"/>
    <s v="Council"/>
    <n v="1"/>
    <n v="931734.11111111112"/>
    <n v="931734.11111111112"/>
    <n v="931734.11111111112"/>
    <d v="2023-11-05T00:00:00"/>
    <x v="2"/>
    <m/>
    <m/>
    <m/>
  </r>
  <r>
    <s v="Northern Peninsula Area Regional Council"/>
    <n v="2669"/>
    <s v="LEICHHARDT"/>
    <s v="1x3B DH"/>
    <s v="Detached House"/>
    <x v="0"/>
    <m/>
    <n v="2025"/>
    <s v="On Site Construction"/>
    <s v="On Site"/>
    <s v="Northern Peninsula Area Regional Council"/>
    <s v="Council"/>
    <n v="1"/>
    <n v="931734.11111111112"/>
    <n v="931734.11111111112"/>
    <n v="931734.11111111112"/>
    <d v="2009-07-01T00:00:00"/>
    <x v="2"/>
    <m/>
    <m/>
    <m/>
  </r>
  <r>
    <s v="Woorabinda Aboriginal Shire Council"/>
    <n v="700"/>
    <s v="FLYNN"/>
    <s v="1x2B DH"/>
    <s v="Detached House"/>
    <x v="0"/>
    <m/>
    <n v="2014"/>
    <s v="On Site Construction"/>
    <s v="On Site"/>
    <s v="TF Woollam &amp; Son Pty Ltd"/>
    <s v="Private Contractor"/>
    <n v="1"/>
    <n v="414331"/>
    <n v="414331"/>
    <n v="357181.89655172417"/>
    <d v="2009-07-01T00:00:00"/>
    <x v="1"/>
    <n v="1"/>
    <n v="1"/>
    <n v="1"/>
  </r>
  <r>
    <s v="Doomadgee Aboriginal Shire Council"/>
    <n v="1816"/>
    <s v="KENNEDY"/>
    <s v="1x3B DH"/>
    <s v="Detached House"/>
    <x v="0"/>
    <m/>
    <n v="2012"/>
    <s v="On Site Construction"/>
    <s v="On Site"/>
    <s v="Remote Building Solutions (Qld) Pty Ltd"/>
    <s v="Private Contractor"/>
    <n v="1"/>
    <n v="433431.58"/>
    <n v="433431.58"/>
    <n v="269026.49793103448"/>
    <d v="2009-07-01T00:00:00"/>
    <x v="2"/>
    <n v="1"/>
    <n v="1"/>
    <n v="1"/>
  </r>
  <r>
    <s v="Woorabinda Aboriginal Shire Council"/>
    <n v="700"/>
    <s v="FLYNN"/>
    <s v="1x2B DH"/>
    <s v="Detached House"/>
    <x v="0"/>
    <m/>
    <n v="2014"/>
    <s v="On Site Construction"/>
    <s v="On Site"/>
    <s v="TF Woollam &amp; Son Pty Ltd"/>
    <s v="Private Contractor"/>
    <n v="1"/>
    <n v="421560"/>
    <n v="421560"/>
    <n v="363413.79310344829"/>
    <d v="2010-07-01T00:00:00"/>
    <x v="1"/>
    <n v="1"/>
    <n v="1"/>
    <n v="1"/>
  </r>
  <r>
    <s v="Hope Vale Aboriginal Shire Council"/>
    <n v="2042"/>
    <s v="LEICHHARDT"/>
    <s v="1x2B DH"/>
    <s v="Detached House"/>
    <x v="0"/>
    <m/>
    <n v="2012"/>
    <s v="On Site Construction"/>
    <s v="On Site"/>
    <s v="Hope Vale Aboriginal Shire Council"/>
    <s v="Council"/>
    <n v="1"/>
    <n v="307167.65000000002"/>
    <n v="307167.65000000002"/>
    <n v="190655.78275862071"/>
    <d v="2010-07-01T00:00:00"/>
    <x v="1"/>
    <n v="1"/>
    <n v="1"/>
    <n v="1"/>
  </r>
  <r>
    <s v="Woorabinda Aboriginal Shire Council"/>
    <n v="700"/>
    <s v="FLYNN"/>
    <s v="1x2B DH (SOG)"/>
    <s v="Detached House"/>
    <x v="0"/>
    <m/>
    <n v="2014"/>
    <s v="Land Lot Development"/>
    <s v="Lot Development"/>
    <s v="TF Woollam &amp; Son Pty Ltd"/>
    <s v="Private Contractor"/>
    <n v="1"/>
    <n v="400138"/>
    <n v="400138"/>
    <n v="344946.55172413797"/>
    <d v="2021-07-01T00:00:00"/>
    <x v="1"/>
    <n v="1"/>
    <n v="1"/>
    <n v="1"/>
  </r>
  <r>
    <s v="Northern Peninsula Area Regional Council"/>
    <n v="2669"/>
    <s v="LEICHHARDT"/>
    <s v="1x4B DH"/>
    <s v="Detached House"/>
    <x v="0"/>
    <m/>
    <n v="2012"/>
    <s v="Land Lot Development"/>
    <s v="Lot Development"/>
    <s v="Remote Building Solutions (Qld) Pty Ltd"/>
    <s v="Private Contractor"/>
    <n v="1"/>
    <n v="694951.86"/>
    <n v="694951.86"/>
    <n v="431349.43034482759"/>
    <d v="2021-07-01T00:00:00"/>
    <x v="3"/>
    <n v="2"/>
    <n v="1"/>
    <n v="1"/>
  </r>
  <r>
    <s v="Woorabinda Aboriginal Shire Council"/>
    <n v="700"/>
    <s v="FLYNN"/>
    <s v="1x2B DH"/>
    <s v="Detached House"/>
    <x v="0"/>
    <m/>
    <n v="2014"/>
    <s v="Land Lot Development"/>
    <s v="Lot Development"/>
    <s v="TF Woollam &amp; Son Pty Ltd"/>
    <s v="Private Contractor"/>
    <n v="1"/>
    <n v="422114"/>
    <n v="422114"/>
    <n v="363891.37931034487"/>
    <d v="2021-07-01T00:00:00"/>
    <x v="1"/>
    <n v="1"/>
    <n v="1"/>
    <n v="1"/>
  </r>
  <r>
    <s v="Northern Peninsula Area Regional Council"/>
    <n v="2669"/>
    <s v="LEICHHARDT"/>
    <s v="1x3B DH"/>
    <s v="Detached House"/>
    <x v="0"/>
    <m/>
    <n v="2012"/>
    <s v="Land Lot Development"/>
    <s v="Lot Development"/>
    <s v="Remote Building Solutions (Qld) Pty Ltd"/>
    <s v="Private Contractor"/>
    <n v="1"/>
    <n v="478538.04"/>
    <n v="478538.04"/>
    <n v="297023.61103448278"/>
    <d v="2021-07-01T00:00:00"/>
    <x v="2"/>
    <n v="1"/>
    <n v="1"/>
    <n v="1"/>
  </r>
  <r>
    <s v="Woorabinda Aboriginal Shire Council"/>
    <n v="700"/>
    <s v="FLYNN"/>
    <s v="1x2B DH (SOG)"/>
    <s v="Detached House"/>
    <x v="0"/>
    <m/>
    <n v="2014"/>
    <s v="Land Lot Development"/>
    <s v="Lot Development"/>
    <s v="TF Woollam &amp; Son Pty Ltd"/>
    <s v="Private Contractor"/>
    <n v="1"/>
    <n v="293570"/>
    <n v="293570"/>
    <n v="253077.58620689658"/>
    <d v="2021-07-01T00:00:00"/>
    <x v="1"/>
    <n v="1"/>
    <n v="1"/>
    <n v="1"/>
  </r>
  <r>
    <s v="Northern Peninsula Area Regional Council"/>
    <n v="2669"/>
    <s v="LEICHHARDT"/>
    <s v="1x3B DH"/>
    <s v="Detached House"/>
    <x v="0"/>
    <m/>
    <n v="2012"/>
    <s v="Land Lot Development"/>
    <s v="Lot Development"/>
    <s v="Remote Building Solutions (Qld) Pty Ltd"/>
    <s v="Private Contractor"/>
    <n v="1"/>
    <n v="441615.71"/>
    <n v="441615.71"/>
    <n v="274106.3027586207"/>
    <d v="2021-07-01T00:00:00"/>
    <x v="2"/>
    <n v="1"/>
    <n v="1"/>
    <n v="1"/>
  </r>
  <r>
    <s v="Cook Shire Council"/>
    <n v="2000"/>
    <s v="LEICHHARDT"/>
    <s v="1x3B DH"/>
    <s v="Detached House"/>
    <x v="0"/>
    <m/>
    <n v="2012"/>
    <s v="Land Lot Development"/>
    <s v="Lot Development"/>
    <s v="Building and Asset Services (BAS)"/>
    <s v="Private Contractor"/>
    <n v="1"/>
    <n v="664893.27333333343"/>
    <n v="664893.27333333343"/>
    <n v="412692.37655172421"/>
    <d v="2021-07-01T00:00:00"/>
    <x v="2"/>
    <n v="1"/>
    <n v="1"/>
    <n v="1"/>
  </r>
  <r>
    <s v="Hope Vale Aboriginal Shire Council"/>
    <n v="2042"/>
    <s v="LEICHHARDT"/>
    <s v="1x4B DH"/>
    <s v="Detached House"/>
    <x v="0"/>
    <m/>
    <n v="2013"/>
    <s v="Land Lot Development"/>
    <s v="Lot Development"/>
    <s v="Hope Vale Aboriginal Shire Council"/>
    <s v="Council"/>
    <n v="1"/>
    <n v="609784.05000000005"/>
    <n v="609784.05000000005"/>
    <n v="504648.86896551726"/>
    <d v="2021-07-01T00:00:00"/>
    <x v="3"/>
    <n v="2"/>
    <n v="1"/>
    <n v="1"/>
  </r>
  <r>
    <s v="Northern Peninsula Area Regional Council"/>
    <n v="2669"/>
    <s v="LEICHHARDT"/>
    <s v="1x2B DH"/>
    <s v="Detached House"/>
    <x v="0"/>
    <m/>
    <n v="2013"/>
    <s v="Land Lot Development"/>
    <s v="Lot Development"/>
    <s v="FK Gardner &amp; Sons Pty Ltd"/>
    <s v="Private Contractor"/>
    <n v="1"/>
    <n v="671534"/>
    <n v="671534"/>
    <n v="555752.27586206899"/>
    <d v="2021-07-01T00:00:00"/>
    <x v="1"/>
    <n v="1"/>
    <n v="1"/>
    <n v="1"/>
  </r>
  <r>
    <s v="Woorabinda Aboriginal Shire Council"/>
    <n v="700"/>
    <s v="FLYNN"/>
    <s v="1x2B DH (SOG)"/>
    <s v="Detached House"/>
    <x v="0"/>
    <m/>
    <n v="2014"/>
    <s v="On Site Construction"/>
    <s v="On Site"/>
    <s v="TF Woollam &amp; Son Pty Ltd"/>
    <s v="Private Contractor"/>
    <n v="1"/>
    <n v="399724"/>
    <n v="399724"/>
    <n v="344589.6551724138"/>
    <d v="2012-07-01T00:00:00"/>
    <x v="1"/>
    <n v="1"/>
    <n v="1"/>
    <n v="1"/>
  </r>
  <r>
    <s v="Northern Peninsula Area Regional Council"/>
    <n v="2669"/>
    <s v="LEICHHARDT"/>
    <s v="1x3B DH"/>
    <s v="Detached House"/>
    <x v="0"/>
    <m/>
    <n v="2012"/>
    <s v="On Site Construction"/>
    <s v="On Site"/>
    <s v="Remote Building Solutions (Qld) Pty Ltd"/>
    <s v="Private Contractor"/>
    <n v="1"/>
    <n v="520229.16"/>
    <n v="520229.16"/>
    <n v="322900.85793103446"/>
    <d v="2008-07-01T00:00:00"/>
    <x v="2"/>
    <n v="1"/>
    <n v="1"/>
    <n v="1"/>
  </r>
  <r>
    <s v="Woorabinda Aboriginal Shire Council"/>
    <n v="700"/>
    <s v="FLYNN"/>
    <s v="1x2B DH"/>
    <s v="Detached House"/>
    <x v="0"/>
    <m/>
    <n v="2014"/>
    <s v="On Site Construction"/>
    <s v="On Site"/>
    <s v="TF Woollam &amp; Son Pty Ltd"/>
    <s v="Private Contractor"/>
    <n v="1"/>
    <n v="421488"/>
    <n v="421488"/>
    <n v="363351.72413793107"/>
    <d v="2016-07-01T00:00:00"/>
    <x v="1"/>
    <n v="1"/>
    <n v="1"/>
    <n v="1"/>
  </r>
  <r>
    <s v="Northern Peninsula Area Regional Council"/>
    <n v="2669"/>
    <s v="LEICHHARDT"/>
    <s v="1x2B DH"/>
    <s v="Detached House"/>
    <x v="0"/>
    <m/>
    <n v="2012"/>
    <s v="On Site Construction"/>
    <s v="On Site"/>
    <s v="Remote Building Solutions (Qld) Pty Ltd"/>
    <s v="Private Contractor"/>
    <n v="1"/>
    <n v="341400.07"/>
    <n v="341400.07"/>
    <n v="211903.49172413794"/>
    <d v="2015-07-01T00:00:00"/>
    <x v="1"/>
    <n v="1"/>
    <n v="1"/>
    <n v="1"/>
  </r>
  <r>
    <s v="Palm Island Aboriginal Shire Council"/>
    <n v="1531"/>
    <s v="ISLAND"/>
    <s v="1x3B DH"/>
    <s v="Detached House"/>
    <x v="0"/>
    <m/>
    <n v="2013"/>
    <s v="On Site Construction"/>
    <s v="On Site"/>
    <s v="RBS / Hutchinson"/>
    <s v="Private Contractor"/>
    <n v="1"/>
    <n v="635763.4444444445"/>
    <n v="635763.4444444445"/>
    <n v="526149.05747126439"/>
    <d v="2015-07-01T00:00:00"/>
    <x v="2"/>
    <n v="1"/>
    <n v="1"/>
    <n v="1"/>
  </r>
  <r>
    <s v="Cook Shire Council"/>
    <n v="2000"/>
    <s v="LEICHHARDT"/>
    <s v="1x2B DH"/>
    <s v="Detached House"/>
    <x v="0"/>
    <m/>
    <n v="2012"/>
    <s v="On Site Construction"/>
    <s v="On Site"/>
    <s v="Building and Asset Services (BAS)"/>
    <s v="Private Contractor"/>
    <n v="1"/>
    <n v="664291.28133333335"/>
    <n v="664291.28133333335"/>
    <n v="412318.72634482762"/>
    <d v="2015-07-01T00:00:00"/>
    <x v="1"/>
    <n v="1"/>
    <n v="1"/>
    <n v="1"/>
  </r>
  <r>
    <s v="Cook Shire Council"/>
    <n v="2000"/>
    <s v="LEICHHARDT"/>
    <s v="1x4B DH"/>
    <s v="Detached House"/>
    <x v="0"/>
    <m/>
    <n v="2012"/>
    <s v="On Site Construction"/>
    <s v="On Site"/>
    <s v="Building and Asset Services (BAS)"/>
    <s v="Private Contractor"/>
    <n v="1"/>
    <n v="508609.68833333335"/>
    <n v="508609.68833333335"/>
    <n v="315688.77206896554"/>
    <d v="2015-07-01T00:00:00"/>
    <x v="3"/>
    <n v="2"/>
    <n v="1"/>
    <n v="1"/>
  </r>
  <r>
    <s v="Napranum Aboriginal Shire Council"/>
    <n v="2465"/>
    <s v="LEICHHARDT"/>
    <s v="1x2B DH"/>
    <s v="Detached House"/>
    <x v="0"/>
    <m/>
    <n v="2013"/>
    <s v="On Site Construction"/>
    <s v="On Site"/>
    <s v="FK Gardner &amp; Sons Pty Ltd"/>
    <s v="Private Contractor"/>
    <n v="1"/>
    <n v="418857"/>
    <n v="418857"/>
    <n v="346640.27586206899"/>
    <d v="2015-07-01T00:00:00"/>
    <x v="1"/>
    <n v="1"/>
    <n v="1"/>
    <n v="1"/>
  </r>
  <r>
    <s v="Cherbourg Aboriginal Shire Council"/>
    <n v="362"/>
    <s v="WIDE BAY"/>
    <s v="1x2B DH"/>
    <s v="Detached House"/>
    <x v="0"/>
    <m/>
    <n v="2013"/>
    <s v="On Site Construction"/>
    <s v="On Site"/>
    <s v="Cherbourg Aboriginal Shire Council"/>
    <s v="Council"/>
    <n v="1"/>
    <n v="401969"/>
    <n v="401969"/>
    <n v="332664"/>
    <d v="2018-07-01T00:00:00"/>
    <x v="1"/>
    <n v="1"/>
    <n v="1"/>
    <n v="1"/>
  </r>
  <r>
    <s v="Northern Peninsula Area Regional Council"/>
    <n v="2669"/>
    <s v="LEICHHARDT"/>
    <s v="1x3B DH"/>
    <s v="Detached House"/>
    <x v="0"/>
    <m/>
    <n v="2013"/>
    <s v="On Site Construction"/>
    <s v="On Site"/>
    <s v="FK Gardner &amp; Sons Pty Ltd"/>
    <s v="Private Contractor"/>
    <n v="1"/>
    <n v="679942"/>
    <n v="679942"/>
    <n v="562710.62068965519"/>
    <d v="2017-07-01T00:00:00"/>
    <x v="2"/>
    <n v="1"/>
    <n v="1"/>
    <n v="1"/>
  </r>
  <r>
    <s v="Aurukun Shire Council"/>
    <s v="1973 "/>
    <s v="LEICHHARDT"/>
    <s v="1x3B DH"/>
    <s v="Detached House"/>
    <x v="0"/>
    <m/>
    <n v="2013"/>
    <s v="On Site Construction"/>
    <s v="On Site"/>
    <s v="FK Gardner &amp; Sons Pty Ltd"/>
    <s v="Private Contractor"/>
    <n v="1"/>
    <n v="459964"/>
    <n v="459964"/>
    <n v="380659.86206896551"/>
    <d v="2016-07-01T00:00:00"/>
    <x v="2"/>
    <n v="1"/>
    <n v="1"/>
    <n v="1"/>
  </r>
  <r>
    <s v="Palm Island Aboriginal Shire Council"/>
    <n v="1531"/>
    <s v="ISLAND"/>
    <s v="1x2B DH"/>
    <s v="Detached House"/>
    <x v="0"/>
    <m/>
    <n v="2013"/>
    <s v="On Site Construction"/>
    <s v="On Site"/>
    <s v="Strategic Builders"/>
    <s v="Private Contractor"/>
    <n v="1"/>
    <n v="405866.69"/>
    <n v="405866.69"/>
    <n v="335889.67448275862"/>
    <d v="2018-07-01T00:00:00"/>
    <x v="1"/>
    <n v="1"/>
    <n v="1"/>
    <n v="1"/>
  </r>
  <r>
    <s v="Cherbourg Aboriginal Shire Council"/>
    <n v="362"/>
    <s v="WIDE BAY"/>
    <s v="1x6B DH"/>
    <s v="Detached House"/>
    <x v="0"/>
    <m/>
    <n v="2013"/>
    <s v="On Site Construction"/>
    <s v="On Site"/>
    <s v="Cherbourg Aboriginal Shire Council"/>
    <s v="Council"/>
    <n v="1"/>
    <n v="433056.52"/>
    <n v="433056.52"/>
    <n v="358391.60275862069"/>
    <d v="2016-07-01T00:00:00"/>
    <x v="5"/>
    <n v="2"/>
    <n v="1"/>
    <n v="1"/>
  </r>
  <r>
    <s v="Aurukun Shire Council"/>
    <s v="1973 "/>
    <s v="LEICHHARDT"/>
    <s v="1x5B DH"/>
    <s v="Detached House"/>
    <x v="0"/>
    <m/>
    <n v="2012"/>
    <s v="Demolition"/>
    <s v="Demolish"/>
    <s v="Remote Building Solutions (Qld) Pty Ltd"/>
    <s v="Private Contractor"/>
    <n v="1"/>
    <n v="436762.13"/>
    <n v="436762.13"/>
    <n v="271093.73586206895"/>
    <d v="2017-07-01T00:00:00"/>
    <x v="0"/>
    <n v="2"/>
    <n v="1"/>
    <n v="1"/>
  </r>
  <r>
    <s v="Aurukun Shire Council"/>
    <s v="1973 "/>
    <s v="LEICHHARDT"/>
    <s v="1x4B DH"/>
    <s v="Detached House"/>
    <x v="0"/>
    <m/>
    <n v="2013"/>
    <s v="Demolition"/>
    <s v="Demolish"/>
    <s v="Margach Builders Pty Ltd T/A Gateway Constructions"/>
    <s v="Private Contractor"/>
    <n v="1"/>
    <n v="658169.19999999995"/>
    <n v="658169.19999999995"/>
    <n v="544691.75172413792"/>
    <d v="2017-07-01T00:00:00"/>
    <x v="3"/>
    <n v="2"/>
    <n v="1"/>
    <n v="1"/>
  </r>
  <r>
    <s v="Palm Island Aboriginal Shire Council"/>
    <n v="1531"/>
    <s v="ISLAND"/>
    <s v="1x2B DH"/>
    <s v="Detached House"/>
    <x v="0"/>
    <m/>
    <n v="2013"/>
    <s v="Demolition"/>
    <s v="Demolish"/>
    <s v="RBS / Hutchinson"/>
    <s v="Private Contractor"/>
    <n v="1"/>
    <n v="479213.44444444444"/>
    <n v="479213.44444444444"/>
    <n v="396590.4367816092"/>
    <d v="2017-07-01T00:00:00"/>
    <x v="1"/>
    <n v="1"/>
    <n v="1"/>
    <n v="1"/>
  </r>
  <r>
    <s v="Palm Island Aboriginal Shire Council"/>
    <n v="1531"/>
    <s v="ISLAND"/>
    <s v="1x2B DH"/>
    <s v="Detached House"/>
    <x v="0"/>
    <m/>
    <n v="2013"/>
    <s v="Demolition"/>
    <s v="Demolish"/>
    <s v="RBS / Hutchinson"/>
    <s v="Private Contractor"/>
    <n v="1"/>
    <n v="475273.44444444444"/>
    <n v="475273.44444444444"/>
    <n v="393329.74712643679"/>
    <d v="2017-07-01T00:00:00"/>
    <x v="1"/>
    <n v="1"/>
    <n v="1"/>
    <n v="1"/>
  </r>
  <r>
    <s v="Doomadgee Aboriginal Shire Council"/>
    <n v="1816"/>
    <s v="KENNEDY"/>
    <s v="1x3B DH"/>
    <s v="Detached House"/>
    <x v="0"/>
    <m/>
    <n v="2013"/>
    <s v="Demolition"/>
    <s v="Demolish"/>
    <s v="Remote Building Solutions (Qld) Pty Ltd"/>
    <s v="Private Contractor"/>
    <n v="1"/>
    <n v="399252.69"/>
    <n v="399252.69"/>
    <n v="330416.01931034483"/>
    <d v="2017-07-01T00:00:00"/>
    <x v="2"/>
    <n v="1"/>
    <n v="1"/>
    <n v="1"/>
  </r>
  <r>
    <s v="Wujal Wujal Aboriginal Shire Council"/>
    <n v="2000"/>
    <s v="LEICHHARDT"/>
    <s v="1x2B Ext"/>
    <s v="Extension"/>
    <x v="4"/>
    <m/>
    <n v="2022"/>
    <s v="Demolition"/>
    <s v="Demolish"/>
    <s v="Wujal Wujal Aboriginal Shire Council"/>
    <s v="Council"/>
    <n v="1"/>
    <n v="219630.66999999998"/>
    <n v="219630.66999999998"/>
    <n v="219630.66999999998"/>
    <d v="2016-07-01T00:00:00"/>
    <x v="1"/>
    <m/>
    <m/>
    <m/>
  </r>
  <r>
    <s v="Northern Peninsula Area Regional Council"/>
    <n v="2669"/>
    <s v="LEICHHARDT"/>
    <s v="1x3B DH"/>
    <s v="Detached House"/>
    <x v="0"/>
    <m/>
    <n v="2025"/>
    <s v="Demolition"/>
    <s v="Demolish"/>
    <s v="Northern Peninsula Area Regional Council"/>
    <s v="Council"/>
    <n v="1"/>
    <n v="931734.11111111112"/>
    <n v="931734.11111111112"/>
    <n v="931734.11111111112"/>
    <d v="2016-07-01T00:00:00"/>
    <x v="2"/>
    <m/>
    <m/>
    <m/>
  </r>
  <r>
    <s v="Northern Peninsula Area Regional Council"/>
    <n v="2669"/>
    <s v="LEICHHARDT"/>
    <s v="1x3B DH"/>
    <s v="Detached House"/>
    <x v="0"/>
    <m/>
    <n v="2025"/>
    <s v="On Site Construction"/>
    <s v="On Site"/>
    <s v="Northern Peninsula Area Regional Council"/>
    <s v="Council"/>
    <n v="1"/>
    <n v="931734.11111111112"/>
    <n v="931734.11111111112"/>
    <n v="931734.11111111112"/>
    <d v="2018-07-01T00:00:00"/>
    <x v="2"/>
    <m/>
    <m/>
    <m/>
  </r>
  <r>
    <s v="Northern Peninsula Area Regional Council"/>
    <n v="2669"/>
    <s v="LEICHHARDT"/>
    <s v="1x3B DH"/>
    <s v="Detached House"/>
    <x v="0"/>
    <m/>
    <n v="2025"/>
    <s v="On Site Construction"/>
    <s v="On Site"/>
    <s v="Northern Peninsula Area Regional Council"/>
    <s v="Council"/>
    <n v="1"/>
    <n v="931734.11111111112"/>
    <n v="931734.11111111112"/>
    <n v="931734.11111111112"/>
    <d v="2016-07-01T00:00:00"/>
    <x v="2"/>
    <m/>
    <m/>
    <m/>
  </r>
  <r>
    <s v="Northern Peninsula Area Regional Council"/>
    <n v="2669"/>
    <s v="LEICHHARDT"/>
    <s v="1x3B DH"/>
    <s v="Detached House"/>
    <x v="0"/>
    <m/>
    <n v="2025"/>
    <s v="On Site Construction"/>
    <s v="On Site"/>
    <s v="Northern Peninsula Area Regional Council"/>
    <s v="Council"/>
    <n v="1"/>
    <n v="931734.11111111112"/>
    <n v="931734.11111111112"/>
    <n v="931734.11111111112"/>
    <d v="2018-07-01T00:00:00"/>
    <x v="2"/>
    <m/>
    <m/>
    <m/>
  </r>
  <r>
    <s v="Northern Peninsula Area Regional Council"/>
    <n v="2669"/>
    <s v="LEICHHARDT"/>
    <s v="1x3B DH"/>
    <s v="Detached House"/>
    <x v="0"/>
    <m/>
    <n v="2025"/>
    <s v="Demolition"/>
    <s v="Demolish"/>
    <s v="Northern Peninsula Area Regional Council"/>
    <s v="Council"/>
    <n v="1"/>
    <n v="931734.11111111112"/>
    <n v="931734.11111111112"/>
    <n v="931734.11111111112"/>
    <d v="2014-07-01T00:00:00"/>
    <x v="2"/>
    <m/>
    <m/>
    <m/>
  </r>
  <r>
    <s v="Mapoon Aboriginal Shire Council"/>
    <n v="2572"/>
    <s v="LEICHHARDT"/>
    <s v="1x4B DH"/>
    <s v="Detached House"/>
    <x v="0"/>
    <m/>
    <n v="2025"/>
    <s v="Demolition"/>
    <s v="Demolish"/>
    <s v="Mapoon Aboriginal Shire Council"/>
    <s v="Council"/>
    <n v="1"/>
    <n v="588235.25"/>
    <n v="588235.25"/>
    <n v="588235.25"/>
    <d v="2014-07-01T00:00:00"/>
    <x v="3"/>
    <m/>
    <m/>
    <m/>
  </r>
  <r>
    <s v="Mapoon Aboriginal Shire Council"/>
    <n v="2572"/>
    <s v="LEICHHARDT"/>
    <s v="1x3B DH"/>
    <s v="Detached House"/>
    <x v="0"/>
    <m/>
    <n v="2025"/>
    <s v="Demolition"/>
    <s v="Demolish"/>
    <s v="Mapoon Aboriginal Shire Council"/>
    <s v="Council"/>
    <n v="1"/>
    <n v="588235.25"/>
    <n v="588235.25"/>
    <n v="588235.25"/>
    <d v="2014-07-01T00:00:00"/>
    <x v="2"/>
    <m/>
    <m/>
    <m/>
  </r>
  <r>
    <s v="Mapoon Aboriginal Shire Council"/>
    <n v="2572"/>
    <s v="LEICHHARDT"/>
    <s v="1x4B DH"/>
    <s v="Detached House"/>
    <x v="0"/>
    <m/>
    <n v="2025"/>
    <s v="Demolition"/>
    <s v="Demolish"/>
    <s v="Mapoon Aboriginal Shire Council"/>
    <s v="Council"/>
    <n v="1"/>
    <n v="588235.25"/>
    <n v="588235.25"/>
    <n v="588235.25"/>
    <d v="2014-07-01T00:00:00"/>
    <x v="3"/>
    <m/>
    <m/>
    <m/>
  </r>
  <r>
    <s v="Palm Island Aboriginal Shire Council"/>
    <n v="1531"/>
    <s v="ISLAND"/>
    <s v="1x4B DH"/>
    <s v="Detached House"/>
    <x v="0"/>
    <m/>
    <n v="2022"/>
    <s v="Demolition"/>
    <s v="Demolish"/>
    <m/>
    <s v="Private Contractor"/>
    <n v="1"/>
    <n v="1200121.79"/>
    <n v="1200121.79"/>
    <n v="1200121.79"/>
    <d v="2014-07-01T00:00:00"/>
    <x v="3"/>
    <m/>
    <m/>
    <m/>
  </r>
  <r>
    <s v="Palm Island Aboriginal Shire Council"/>
    <n v="1531"/>
    <s v="ISLAND"/>
    <s v="1x3B DH (OT)"/>
    <s v="Detached House"/>
    <x v="0"/>
    <m/>
    <n v="2022"/>
    <s v="On Site Construction"/>
    <s v="On Site"/>
    <m/>
    <s v="Private Contractor"/>
    <n v="1"/>
    <n v="1272837.51"/>
    <n v="1272837.51"/>
    <n v="1272837.51"/>
    <d v="2018-07-01T00:00:00"/>
    <x v="2"/>
    <m/>
    <m/>
    <m/>
  </r>
  <r>
    <s v="Palm Island Aboriginal Shire Council"/>
    <n v="1531"/>
    <s v="ISLAND"/>
    <s v="2x2B DH (LS)"/>
    <s v="Detached House"/>
    <x v="0"/>
    <s v="Low Set"/>
    <n v="2010"/>
    <s v="On Site Construction"/>
    <s v="On Site"/>
    <s v="Remote Building Solutions (Qld) Pty Ltd"/>
    <s v="Private Contractor"/>
    <n v="2"/>
    <n v="597368.2583780844"/>
    <n v="298684.1291890422"/>
    <n v="298684.1291890422"/>
    <d v="2018-07-01T00:00:00"/>
    <x v="1"/>
    <n v="2"/>
    <n v="1"/>
    <n v="1"/>
  </r>
  <r>
    <s v="Yarrabah Aboriginal Shire Council"/>
    <n v="1710"/>
    <s v="KENNEDY"/>
    <s v="Demox1"/>
    <s v="Demollition"/>
    <x v="3"/>
    <m/>
    <n v="2021"/>
    <s v="On Site Construction"/>
    <s v="On Site"/>
    <s v="QBuild"/>
    <s v="Qbuild"/>
    <n v="1"/>
    <n v="74149.5"/>
    <n v="74149.5"/>
    <n v="74149.5"/>
    <d v="2017-07-01T00:00:00"/>
    <x v="4"/>
    <m/>
    <m/>
    <m/>
  </r>
  <r>
    <s v="Torres Strait Island Regional Council"/>
    <n v="2600"/>
    <s v="ISLAND"/>
    <s v="1x2B (BU)"/>
    <s v="Extension"/>
    <x v="4"/>
    <m/>
    <n v="2022"/>
    <s v="Factory Built"/>
    <s v="Off Site"/>
    <s v="Torres Strait Island Regional Council"/>
    <s v="Council"/>
    <n v="1"/>
    <n v="431616.14179999998"/>
    <n v="431616.14179999998"/>
    <n v="431616.14179999998"/>
    <d v="2013-07-01T00:00:00"/>
    <x v="1"/>
    <m/>
    <m/>
    <m/>
  </r>
  <r>
    <s v="Torres Strait Island Regional Council"/>
    <n v="2600"/>
    <s v="ISLAND"/>
    <s v="1x2B (PI)"/>
    <s v="Extension"/>
    <x v="4"/>
    <m/>
    <n v="2022"/>
    <s v="On Site Construction"/>
    <s v="On Site"/>
    <s v="Torres Strait Island Regional Council"/>
    <s v="Council"/>
    <n v="1"/>
    <n v="746740.43660000002"/>
    <n v="746740.43660000002"/>
    <n v="746740.43660000002"/>
    <d v="2018-07-01T00:00:00"/>
    <x v="1"/>
    <m/>
    <m/>
    <m/>
  </r>
  <r>
    <s v="Mapoon Aboriginal Shire Council"/>
    <n v="2572"/>
    <s v="LEICHHARDT"/>
    <s v="1x3B DH"/>
    <s v="Detached House"/>
    <x v="0"/>
    <m/>
    <n v="2025"/>
    <s v="On Site Construction"/>
    <s v="On Site"/>
    <s v="Mapoon Aboriginal Shire Council"/>
    <s v="Council"/>
    <n v="1"/>
    <n v="588235.25"/>
    <n v="588235.25"/>
    <n v="588235.25"/>
    <d v="2015-07-01T00:00:00"/>
    <x v="2"/>
    <m/>
    <m/>
    <m/>
  </r>
  <r>
    <s v="Yarrabah Aboriginal Shire Council"/>
    <n v="1710"/>
    <s v="KENNEDY"/>
    <s v="1x3B DH"/>
    <s v="Detached House"/>
    <x v="0"/>
    <m/>
    <n v="2013"/>
    <s v="On Site Construction"/>
    <s v="On Site"/>
    <s v="Bryant (Qld) Pty Ltd"/>
    <s v="Private Contractor"/>
    <n v="1"/>
    <n v="428613.29"/>
    <n v="428613.29"/>
    <n v="354714.4468965517"/>
    <d v="2017-07-01T00:00:00"/>
    <x v="2"/>
    <n v="1"/>
    <n v="1"/>
    <n v="1"/>
  </r>
  <r>
    <s v="Mapoon Aboriginal Shire Council"/>
    <n v="2572"/>
    <s v="LEICHHARDT"/>
    <s v="1x3B DH"/>
    <s v="Detached House"/>
    <x v="0"/>
    <m/>
    <n v="2025"/>
    <s v="On Site Construction"/>
    <s v="On Site"/>
    <s v="Mapoon Aboriginal Shire Council"/>
    <s v="Council"/>
    <n v="1"/>
    <n v="570000"/>
    <n v="570000"/>
    <n v="570000"/>
    <d v="2016-07-01T00:00:00"/>
    <x v="2"/>
    <m/>
    <m/>
    <m/>
  </r>
  <r>
    <s v="Hope Vale Aboriginal Shire Council"/>
    <n v="2042"/>
    <s v="LEICHHARDT"/>
    <s v="1x5B DH"/>
    <s v="Detached House"/>
    <x v="0"/>
    <m/>
    <n v="2022"/>
    <s v="On Site Construction"/>
    <s v="On Site"/>
    <s v="Hope Vale Aboriginal Shire Council"/>
    <s v="Council"/>
    <n v="1"/>
    <n v="506395.56"/>
    <n v="506395.56"/>
    <n v="506395.56"/>
    <d v="2015-07-01T00:00:00"/>
    <x v="0"/>
    <m/>
    <m/>
    <m/>
  </r>
  <r>
    <s v="Hope Vale Aboriginal Shire Council"/>
    <n v="2042"/>
    <s v="LEICHHARDT"/>
    <s v="1x4B DH"/>
    <s v="Detached House"/>
    <x v="0"/>
    <m/>
    <n v="2022"/>
    <s v="On Site Construction"/>
    <s v="On Site"/>
    <s v="Hope Vale Aboriginal Shire Council"/>
    <s v="Council"/>
    <n v="1"/>
    <n v="473395.56"/>
    <n v="473395.56"/>
    <n v="473395.56"/>
    <d v="2018-07-01T00:00:00"/>
    <x v="3"/>
    <m/>
    <m/>
    <m/>
  </r>
  <r>
    <s v="Doomadgee Aboriginal Shire Council"/>
    <n v="1816"/>
    <s v="KENNEDY"/>
    <s v="1x4B DH"/>
    <s v="Detached House"/>
    <x v="0"/>
    <m/>
    <n v="2023"/>
    <s v="On Site Construction"/>
    <s v="On Site"/>
    <s v="Doomadgee Aboriginal Shire Council"/>
    <s v="Council"/>
    <n v="1"/>
    <n v="579004.63500000001"/>
    <n v="579004.63500000001"/>
    <n v="579004.63500000001"/>
    <d v="2022-07-01T00:00:00"/>
    <x v="3"/>
    <m/>
    <m/>
    <m/>
  </r>
  <r>
    <s v="Doomadgee Aboriginal Shire Council"/>
    <n v="1816"/>
    <s v="KENNEDY"/>
    <s v="1x3B DH"/>
    <s v="Detached House"/>
    <x v="0"/>
    <m/>
    <n v="2023"/>
    <s v="On Site Construction"/>
    <s v="On Site"/>
    <s v="Doomadgee Aboriginal Shire Council"/>
    <s v="Council"/>
    <n v="1"/>
    <n v="568581.63500000001"/>
    <n v="568581.63500000001"/>
    <n v="568581.63500000001"/>
    <d v="2018-07-01T00:00:00"/>
    <x v="2"/>
    <m/>
    <m/>
    <m/>
  </r>
  <r>
    <s v="Doomadgee Aboriginal Shire Council"/>
    <n v="1816"/>
    <s v="KENNEDY"/>
    <s v="1x2B DH"/>
    <s v="Detached House"/>
    <x v="0"/>
    <m/>
    <n v="2023"/>
    <s v="On Site Construction"/>
    <s v="On Site"/>
    <s v="Doomadgee Aboriginal Shire Council"/>
    <s v="Council"/>
    <n v="1"/>
    <n v="568805.79200000002"/>
    <n v="568805.79200000002"/>
    <n v="568805.79200000002"/>
    <d v="2022-07-01T00:00:00"/>
    <x v="1"/>
    <m/>
    <m/>
    <m/>
  </r>
  <r>
    <s v="Doomadgee Aboriginal Shire Council"/>
    <n v="1816"/>
    <s v="KENNEDY"/>
    <s v="1x4B DH"/>
    <s v="Detached House"/>
    <x v="0"/>
    <m/>
    <n v="2023"/>
    <s v="Factory Built"/>
    <s v="Off Site"/>
    <s v="Doomadgee Aboriginal Shire Council"/>
    <s v="Council"/>
    <n v="1"/>
    <n v="579004.63500000001"/>
    <n v="579004.63500000001"/>
    <n v="579004.63500000001"/>
    <d v="2013-07-01T00:00:00"/>
    <x v="3"/>
    <m/>
    <m/>
    <m/>
  </r>
  <r>
    <s v="Doomadgee Aboriginal Shire Council"/>
    <n v="1816"/>
    <s v="KENNEDY"/>
    <s v="1x3B DH"/>
    <s v="Detached House"/>
    <x v="0"/>
    <m/>
    <n v="2023"/>
    <s v="On Site Construction"/>
    <s v="On Site"/>
    <s v="Doomadgee Aboriginal Shire Council"/>
    <s v="Council"/>
    <n v="1"/>
    <n v="561281.69799999997"/>
    <n v="561281.69799999997"/>
    <n v="561281.69799999997"/>
    <d v="2017-07-01T00:00:00"/>
    <x v="2"/>
    <m/>
    <m/>
    <m/>
  </r>
  <r>
    <s v="Doomadgee Aboriginal Shire Council"/>
    <n v="1816"/>
    <s v="KENNEDY"/>
    <s v="1x2B DH"/>
    <s v="Detached House"/>
    <x v="0"/>
    <m/>
    <n v="2023"/>
    <s v="Factory Built"/>
    <s v="Off Site"/>
    <s v="Doomadgee Aboriginal Shire Council"/>
    <s v="Council"/>
    <n v="1"/>
    <n v="558426.44799999997"/>
    <n v="558426.44799999997"/>
    <n v="558426.44799999997"/>
    <d v="2014-07-01T00:00:00"/>
    <x v="1"/>
    <m/>
    <m/>
    <m/>
  </r>
  <r>
    <s v="Hope Vale Aboriginal Shire Council"/>
    <n v="2042"/>
    <s v="LEICHHARDT"/>
    <s v="1x4B DH"/>
    <s v="Detached House"/>
    <x v="0"/>
    <m/>
    <n v="2022"/>
    <s v="On Site Construction"/>
    <s v="On Site"/>
    <s v="Hope Vale Aboriginal Shire Council"/>
    <s v="Council"/>
    <n v="1"/>
    <n v="473395.56"/>
    <n v="473395.56"/>
    <n v="473395.56"/>
    <d v="2017-07-01T00:00:00"/>
    <x v="3"/>
    <m/>
    <m/>
    <m/>
  </r>
  <r>
    <s v="Pormpuraaw Aboriginal Shire Council"/>
    <n v="2335"/>
    <s v="LEICHHARDT"/>
    <s v="1x2B DH"/>
    <s v="Detached House"/>
    <x v="0"/>
    <m/>
    <n v="2024"/>
    <s v="Factory Built"/>
    <s v="Off Site"/>
    <s v="Pormpuraaw Aboriginal Shire Council"/>
    <s v="Council"/>
    <n v="1"/>
    <n v="569216"/>
    <n v="569216"/>
    <n v="569216"/>
    <d v="2014-07-01T00:00:00"/>
    <x v="1"/>
    <m/>
    <m/>
    <m/>
  </r>
  <r>
    <s v="Palm Island Aboriginal Shire Council"/>
    <n v="1531"/>
    <s v="ISLAND"/>
    <s v="2x2B DH (LS)"/>
    <s v="Detached House"/>
    <x v="0"/>
    <s v="Low Set"/>
    <n v="2010"/>
    <s v="On Site Construction"/>
    <s v="On Site"/>
    <s v="Remote Building Solutions (Qld) Pty Ltd"/>
    <s v="Private Contractor"/>
    <n v="2"/>
    <n v="608571.93702496483"/>
    <n v="304285.96851248242"/>
    <n v="304285.96851248242"/>
    <d v="2017-07-01T00:00:00"/>
    <x v="1"/>
    <n v="2"/>
    <n v="1"/>
    <n v="1"/>
  </r>
  <r>
    <s v="Yarrabah Aboriginal Shire Council"/>
    <n v="1710"/>
    <s v="KENNEDY"/>
    <s v="14xLot development"/>
    <s v="Lot"/>
    <x v="7"/>
    <m/>
    <n v="2025"/>
    <s v="On Site Construction"/>
    <s v="On Site"/>
    <s v="Yarrabah Aboriginal Shire Council"/>
    <s v="Council"/>
    <n v="14"/>
    <n v="2411500"/>
    <n v="172250"/>
    <n v="172250"/>
    <d v="2017-07-01T00:00:00"/>
    <x v="4"/>
    <m/>
    <m/>
    <m/>
  </r>
  <r>
    <s v="Yarrabah Aboriginal Shire Council"/>
    <n v="1710"/>
    <s v="KENNEDY"/>
    <s v="20xLot develoment and infrastructure"/>
    <s v="Lot"/>
    <x v="7"/>
    <m/>
    <n v="2025"/>
    <s v="On Site Construction"/>
    <s v="On Site"/>
    <s v="Yarrabah Aboriginal Shire Council"/>
    <s v="Council"/>
    <n v="20"/>
    <n v="5000000"/>
    <n v="250000"/>
    <n v="250000"/>
    <d v="2015-07-01T00:00:00"/>
    <x v="4"/>
    <m/>
    <m/>
    <m/>
  </r>
  <r>
    <s v="Hope Vale Aboriginal Shire Council"/>
    <n v="2042"/>
    <s v="LEICHHARDT"/>
    <s v="1x3B DH"/>
    <s v="Detached House"/>
    <x v="0"/>
    <m/>
    <n v="2015"/>
    <s v="On Site Construction"/>
    <s v="On Site"/>
    <s v="Hope Vale Aboriginal Shire Council"/>
    <s v="Council"/>
    <n v="1"/>
    <n v="344803.07"/>
    <n v="344803.07"/>
    <n v="178346.4155172414"/>
    <d v="2017-07-01T00:00:00"/>
    <x v="2"/>
    <n v="1"/>
    <n v="1"/>
    <n v="1"/>
  </r>
  <r>
    <s v="Hope Vale Aboriginal Shire Council"/>
    <n v="2042"/>
    <s v="LEICHHARDT"/>
    <s v="1x3B DH"/>
    <s v="Detached House"/>
    <x v="0"/>
    <m/>
    <n v="2015"/>
    <s v="On Site Construction"/>
    <s v="On Site"/>
    <s v="Hope Vale Aboriginal Shire Council"/>
    <s v="Council"/>
    <n v="1"/>
    <n v="345366.08"/>
    <n v="345366.08"/>
    <n v="178637.62758620692"/>
    <d v="2016-07-01T00:00:00"/>
    <x v="2"/>
    <n v="1"/>
    <n v="1"/>
    <n v="1"/>
  </r>
  <r>
    <s v="Hope Vale Aboriginal Shire Council"/>
    <n v="2042"/>
    <s v="LEICHHARDT"/>
    <s v="1x3B DH"/>
    <s v="Detached House"/>
    <x v="0"/>
    <m/>
    <n v="2015"/>
    <s v="On Site Construction"/>
    <s v="On Site"/>
    <s v="Hope Vale Aboriginal Shire Council"/>
    <s v="Council"/>
    <n v="1"/>
    <n v="345103.21"/>
    <n v="345103.21"/>
    <n v="178501.6603448276"/>
    <d v="2018-07-01T00:00:00"/>
    <x v="2"/>
    <n v="1"/>
    <n v="1"/>
    <n v="1"/>
  </r>
  <r>
    <s v="Doomadgee Aboriginal Shire Council"/>
    <n v="1816"/>
    <s v="KENNEDY"/>
    <s v="1x3B DH"/>
    <s v="Detached House"/>
    <x v="0"/>
    <m/>
    <n v="2015"/>
    <s v="On Site Construction"/>
    <s v="On Site"/>
    <s v="Bryant (Qld) Pty Ltd"/>
    <s v="Private Contractor"/>
    <n v="1"/>
    <n v="412094"/>
    <n v="412094"/>
    <n v="213152.06896551725"/>
    <d v="2018-07-01T00:00:00"/>
    <x v="2"/>
    <n v="1"/>
    <n v="1"/>
    <n v="1"/>
  </r>
  <r>
    <s v="Pormpuraaw Aboriginal Shire Council"/>
    <n v="2335"/>
    <s v="LEICHHARDT"/>
    <s v="1x2B DH"/>
    <s v="Detached House"/>
    <x v="0"/>
    <m/>
    <n v="2024"/>
    <s v="On Site Construction"/>
    <s v="On Site"/>
    <s v="Pormpuraaw Aboriginal Shire Council"/>
    <s v="Council"/>
    <n v="1"/>
    <n v="569216"/>
    <n v="569216"/>
    <n v="569216"/>
    <d v="2017-07-01T00:00:00"/>
    <x v="1"/>
    <m/>
    <m/>
    <m/>
  </r>
  <r>
    <s v="Yarrabah Aboriginal Shire Council"/>
    <n v="1710"/>
    <s v="KENNEDY"/>
    <s v="1x2B PI"/>
    <s v="Extension"/>
    <x v="4"/>
    <m/>
    <n v="2021"/>
    <s v="On Site Construction"/>
    <s v="On Site"/>
    <s v="QBuild"/>
    <s v="Qbuild"/>
    <n v="1"/>
    <n v="282643.33330000006"/>
    <n v="282643.33330000006"/>
    <n v="282643.33330000006"/>
    <d v="2017-07-01T00:00:00"/>
    <x v="1"/>
    <m/>
    <m/>
    <m/>
  </r>
  <r>
    <s v="Yarrabah Aboriginal Shire Council"/>
    <n v="1710"/>
    <s v="KENNEDY"/>
    <s v="1x5B DH"/>
    <s v="Detached House"/>
    <x v="0"/>
    <m/>
    <n v="2021"/>
    <s v="On Site Construction"/>
    <s v="On Site"/>
    <s v="QBuild"/>
    <s v="Qbuild"/>
    <n v="1"/>
    <n v="677578.625"/>
    <n v="677578.625"/>
    <n v="677578.625"/>
    <d v="2016-07-01T00:00:00"/>
    <x v="0"/>
    <m/>
    <m/>
    <m/>
  </r>
  <r>
    <s v="Yarrabah Aboriginal Shire Council"/>
    <n v="1710"/>
    <s v="KENNEDY"/>
    <s v="1x3B DH"/>
    <s v="Detached House"/>
    <x v="0"/>
    <m/>
    <n v="2021"/>
    <s v="On Site Construction"/>
    <s v="On Site"/>
    <s v="QBuild"/>
    <s v="Qbuild"/>
    <n v="1"/>
    <n v="504794.53333333338"/>
    <n v="504794.53333333338"/>
    <n v="504794.53333333338"/>
    <d v="2018-07-01T00:00:00"/>
    <x v="2"/>
    <m/>
    <m/>
    <m/>
  </r>
  <r>
    <s v="Yarrabah Aboriginal Shire Council"/>
    <n v="1710"/>
    <s v="KENNEDY"/>
    <s v="1x3B DU"/>
    <s v="Unit"/>
    <x v="2"/>
    <m/>
    <n v="2021"/>
    <s v="On Site Construction"/>
    <s v="On Site"/>
    <s v="QBuild"/>
    <s v="Qbuild"/>
    <n v="1"/>
    <n v="534270.63333333342"/>
    <n v="534270.63333333342"/>
    <n v="534270.63333333342"/>
    <d v="2018-07-01T00:00:00"/>
    <x v="2"/>
    <m/>
    <m/>
    <m/>
  </r>
  <r>
    <s v="Yarrabah Aboriginal Shire Council"/>
    <n v="1710"/>
    <s v="KENNEDY"/>
    <s v="1x3B DU"/>
    <s v="Unit"/>
    <x v="2"/>
    <m/>
    <n v="2024"/>
    <s v="On Site Construction"/>
    <s v="On Site"/>
    <s v="QBuild"/>
    <s v="Qbuild"/>
    <n v="1"/>
    <n v="534270.63333333342"/>
    <n v="534270.63333333342"/>
    <n v="534270.63333333342"/>
    <d v="2017-07-01T00:00:00"/>
    <x v="2"/>
    <m/>
    <m/>
    <m/>
  </r>
  <r>
    <s v="Yarrabah Aboriginal Shire Council"/>
    <n v="1710"/>
    <s v="KENNEDY"/>
    <s v="1x3B DU"/>
    <s v="Unit"/>
    <x v="2"/>
    <m/>
    <n v="2021"/>
    <s v="On Site Construction"/>
    <s v="On Site"/>
    <s v="QBuild"/>
    <s v="Qbuild"/>
    <n v="1"/>
    <n v="534270.63333333342"/>
    <n v="534270.63333333342"/>
    <n v="534270.63333333342"/>
    <d v="2015-07-01T00:00:00"/>
    <x v="2"/>
    <m/>
    <m/>
    <m/>
  </r>
  <r>
    <s v="Yarrabah Aboriginal Shire Council"/>
    <n v="1710"/>
    <s v="KENNEDY"/>
    <s v="1x3B DU"/>
    <s v="Unit"/>
    <x v="2"/>
    <m/>
    <n v="2024"/>
    <s v="On Site Construction"/>
    <s v="On Site"/>
    <s v="QBuild"/>
    <s v="Qbuild"/>
    <n v="1"/>
    <n v="534270.63333333342"/>
    <n v="534270.63333333342"/>
    <n v="534270.63333333342"/>
    <d v="2018-07-01T00:00:00"/>
    <x v="2"/>
    <m/>
    <m/>
    <m/>
  </r>
  <r>
    <s v="Yarrabah Aboriginal Shire Council"/>
    <n v="1710"/>
    <s v="KENNEDY"/>
    <s v="1x4B DH (OT)"/>
    <s v="Detached House"/>
    <x v="0"/>
    <m/>
    <n v="2021"/>
    <s v="On Site Construction"/>
    <s v="On Site"/>
    <s v="QBuild"/>
    <s v="Qbuild"/>
    <n v="1"/>
    <n v="738516.00433333346"/>
    <n v="738516.00433333346"/>
    <n v="738516.00433333346"/>
    <d v="2018-07-01T00:00:00"/>
    <x v="3"/>
    <m/>
    <m/>
    <m/>
  </r>
  <r>
    <s v="Pormpuraaw Aboriginal Shire Council"/>
    <n v="2335"/>
    <s v="LEICHHARDT"/>
    <s v="1x3B DH"/>
    <s v="Detached House"/>
    <x v="0"/>
    <m/>
    <n v="2024"/>
    <s v="On Site Construction"/>
    <s v="On Site"/>
    <s v="Pormpuraaw Aboriginal Shire Council"/>
    <s v="Council"/>
    <n v="1"/>
    <n v="592825.37"/>
    <n v="592825.37"/>
    <n v="592825.37"/>
    <d v="2018-07-01T00:00:00"/>
    <x v="2"/>
    <m/>
    <m/>
    <m/>
  </r>
  <r>
    <s v="Pormpuraaw Aboriginal Shire Council"/>
    <n v="2335"/>
    <s v="LEICHHARDT"/>
    <s v="1x4B DH"/>
    <s v="Detached House"/>
    <x v="0"/>
    <m/>
    <n v="2024"/>
    <s v="On Site Construction"/>
    <s v="On Site"/>
    <s v="Pormpuraaw Aboriginal Shire Council"/>
    <s v="Council"/>
    <n v="1"/>
    <n v="634353.63"/>
    <n v="634353.63"/>
    <n v="634353.63"/>
    <d v="2018-07-01T00:00:00"/>
    <x v="3"/>
    <m/>
    <m/>
    <m/>
  </r>
  <r>
    <s v="Pormpuraaw Aboriginal Shire Council"/>
    <n v="2335"/>
    <s v="LEICHHARDT"/>
    <s v="1x2B DH"/>
    <s v="Detached House"/>
    <x v="0"/>
    <m/>
    <n v="2024"/>
    <s v="On Site Construction"/>
    <s v="On Site"/>
    <s v="Pormpuraaw Aboriginal Shire Council"/>
    <s v="Council"/>
    <n v="1"/>
    <n v="569216"/>
    <n v="569216"/>
    <n v="569216"/>
    <d v="2018-07-01T00:00:00"/>
    <x v="1"/>
    <m/>
    <m/>
    <m/>
  </r>
  <r>
    <s v="Pormpuraaw Aboriginal Shire Council"/>
    <n v="2335"/>
    <s v="LEICHHARDT"/>
    <s v="1x3B DH"/>
    <s v="Detached House"/>
    <x v="0"/>
    <m/>
    <n v="2024"/>
    <s v="On Site Construction"/>
    <s v="On Site"/>
    <s v="Pormpuraaw Aboriginal Shire Council"/>
    <s v="Council"/>
    <n v="1"/>
    <n v="605596.84"/>
    <n v="605596.84"/>
    <n v="605596.84"/>
    <d v="2018-07-01T00:00:00"/>
    <x v="2"/>
    <m/>
    <m/>
    <m/>
  </r>
  <r>
    <s v="Pormpuraaw Aboriginal Shire Council"/>
    <n v="2335"/>
    <s v="LEICHHARDT"/>
    <s v="1x2B DH"/>
    <s v="Detached House"/>
    <x v="0"/>
    <m/>
    <n v="2024"/>
    <s v="On Site Construction"/>
    <s v="On Site"/>
    <s v="Pormpuraaw Aboriginal Shire Council"/>
    <s v="Council"/>
    <n v="1"/>
    <n v="569216"/>
    <n v="569216"/>
    <n v="569216"/>
    <d v="2015-07-01T00:00:00"/>
    <x v="1"/>
    <m/>
    <m/>
    <m/>
  </r>
  <r>
    <s v="Palm Island Aboriginal Shire Council"/>
    <n v="1531"/>
    <s v="ISLAND"/>
    <s v="1x2B DH"/>
    <s v="Detached House"/>
    <x v="0"/>
    <m/>
    <n v="2025"/>
    <s v="On Site Construction"/>
    <s v="On Site"/>
    <s v="Palm Island Aboriginal Shire Council"/>
    <s v="Council"/>
    <n v="1"/>
    <n v="750000"/>
    <n v="750000"/>
    <n v="750000"/>
    <d v="2017-07-01T00:00:00"/>
    <x v="1"/>
    <m/>
    <m/>
    <m/>
  </r>
  <r>
    <s v="Palm Island Aboriginal Shire Council"/>
    <n v="1531"/>
    <s v="ISLAND"/>
    <s v="1x6B DH"/>
    <s v="Detached House"/>
    <x v="0"/>
    <m/>
    <n v="2025"/>
    <s v="On Site Construction"/>
    <s v="On Site"/>
    <s v="Palm Island Aboriginal Shire Council"/>
    <s v="Council"/>
    <n v="1"/>
    <n v="1290000"/>
    <n v="1290000"/>
    <n v="1290000"/>
    <d v="2015-07-01T00:00:00"/>
    <x v="5"/>
    <m/>
    <m/>
    <m/>
  </r>
  <r>
    <s v="Torres Shire Council"/>
    <n v="2190"/>
    <s v="LEICHHARDT"/>
    <s v="1x2B DH"/>
    <s v="Detached House"/>
    <x v="0"/>
    <m/>
    <n v="2024"/>
    <s v="On Site Construction"/>
    <s v="On Site"/>
    <s v="Torres Shire Council"/>
    <s v="Council"/>
    <n v="1"/>
    <n v="1011834"/>
    <n v="1011834"/>
    <n v="1011834"/>
    <d v="2018-07-01T00:00:00"/>
    <x v="1"/>
    <m/>
    <m/>
    <m/>
  </r>
  <r>
    <s v="Torres Shire Council"/>
    <n v="2190"/>
    <s v="LEICHHARDT"/>
    <s v="1x3B DH"/>
    <s v="Detached House"/>
    <x v="0"/>
    <m/>
    <n v="2024"/>
    <s v="On Site Construction"/>
    <s v="On Site"/>
    <s v="Torres Shire Council"/>
    <s v="Council"/>
    <n v="1"/>
    <n v="1032974"/>
    <n v="1032974"/>
    <n v="1032974"/>
    <d v="2018-07-01T00:00:00"/>
    <x v="2"/>
    <m/>
    <m/>
    <m/>
  </r>
  <r>
    <s v="Torres Shire Council"/>
    <n v="2190"/>
    <s v="LEICHHARDT"/>
    <s v="1x3B DH"/>
    <s v="Detached House"/>
    <x v="0"/>
    <m/>
    <n v="2024"/>
    <s v="On Site Construction"/>
    <s v="On Site"/>
    <s v="Torres Shire Council"/>
    <s v="Council"/>
    <n v="1"/>
    <n v="1032974"/>
    <n v="1032974"/>
    <n v="1032974"/>
    <d v="2018-07-01T00:00:00"/>
    <x v="2"/>
    <m/>
    <m/>
    <m/>
  </r>
  <r>
    <s v="Torres Shire Council"/>
    <n v="2190"/>
    <s v="LEICHHARDT"/>
    <s v="1x2B DH"/>
    <s v="Detached House"/>
    <x v="0"/>
    <m/>
    <n v="2024"/>
    <s v="On Site Construction"/>
    <s v="On Site"/>
    <s v="Torres Shire Council"/>
    <s v="Council"/>
    <n v="1"/>
    <n v="1011834"/>
    <n v="1011834"/>
    <n v="1011834"/>
    <d v="2017-07-01T00:00:00"/>
    <x v="1"/>
    <m/>
    <m/>
    <m/>
  </r>
  <r>
    <s v="Cook Shire Council"/>
    <n v="2000"/>
    <s v="LEICHHARDT"/>
    <s v="1x3B DH"/>
    <s v="Detached House"/>
    <x v="0"/>
    <m/>
    <n v="2022"/>
    <s v="On Site Construction"/>
    <s v="On Site"/>
    <s v="QSQ count by others"/>
    <s v="Private Contractor"/>
    <n v="1"/>
    <n v="1208474"/>
    <n v="1208474"/>
    <n v="1208474"/>
    <d v="2017-07-01T00:00:00"/>
    <x v="2"/>
    <m/>
    <m/>
    <m/>
  </r>
  <r>
    <s v="Yarrabah Aboriginal Shire Council"/>
    <n v="1710"/>
    <s v="KENNEDY"/>
    <s v="1x4B DH"/>
    <s v="Detached House"/>
    <x v="0"/>
    <m/>
    <n v="2022"/>
    <s v="On Site Construction"/>
    <s v="On Site"/>
    <s v="Yarrabah Aboriginal Shire Council"/>
    <s v="Council"/>
    <n v="1"/>
    <n v="486817.17"/>
    <n v="486817.17"/>
    <n v="486817.17"/>
    <d v="2017-07-01T00:00:00"/>
    <x v="3"/>
    <m/>
    <m/>
    <m/>
  </r>
  <r>
    <s v="Yarrabah Aboriginal Shire Council"/>
    <n v="1710"/>
    <s v="KENNEDY"/>
    <s v="1x4B DH"/>
    <s v="Detached House"/>
    <x v="0"/>
    <m/>
    <n v="2022"/>
    <s v="On Site Construction"/>
    <s v="On Site"/>
    <s v="Yarrabah Aboriginal Shire Council"/>
    <s v="Council"/>
    <n v="1"/>
    <n v="452801.97"/>
    <n v="452801.97"/>
    <n v="452801.97"/>
    <d v="2017-07-01T00:00:00"/>
    <x v="3"/>
    <m/>
    <m/>
    <m/>
  </r>
  <r>
    <s v="Yarrabah Aboriginal Shire Council"/>
    <n v="1710"/>
    <s v="KENNEDY"/>
    <s v="1x4B DH"/>
    <s v="Detached House"/>
    <x v="0"/>
    <m/>
    <n v="2022"/>
    <s v="On Site Construction"/>
    <s v="On Site"/>
    <s v="Yarrabah Aboriginal Shire Council"/>
    <s v="Council"/>
    <n v="1"/>
    <n v="595655.98"/>
    <n v="595655.98"/>
    <n v="595655.98"/>
    <d v="2015-07-01T00:00:00"/>
    <x v="3"/>
    <m/>
    <m/>
    <m/>
  </r>
  <r>
    <s v="Yarrabah Aboriginal Shire Council"/>
    <n v="1710"/>
    <s v="KENNEDY"/>
    <s v="1x3B DH"/>
    <s v="Detached House"/>
    <x v="0"/>
    <m/>
    <n v="2022"/>
    <s v="Factory Built"/>
    <s v="Off Site"/>
    <s v="Yarrabah Aboriginal Shire Council"/>
    <s v="Council"/>
    <n v="1"/>
    <n v="533387.63"/>
    <n v="533387.63"/>
    <n v="533387.63"/>
    <d v="2014-07-01T00:00:00"/>
    <x v="2"/>
    <m/>
    <m/>
    <m/>
  </r>
  <r>
    <s v="Yarrabah Aboriginal Shire Council"/>
    <n v="1710"/>
    <s v="KENNEDY"/>
    <s v="1x3B DH"/>
    <s v="Detached House"/>
    <x v="0"/>
    <m/>
    <n v="2022"/>
    <s v="Factory Built"/>
    <s v="Off Site"/>
    <s v="Yarrabah Aboriginal Shire Council"/>
    <s v="Council"/>
    <n v="1"/>
    <n v="571705.51"/>
    <n v="571705.51"/>
    <n v="571705.51"/>
    <d v="2014-07-01T00:00:00"/>
    <x v="2"/>
    <m/>
    <m/>
    <m/>
  </r>
  <r>
    <s v="Yarrabah Aboriginal Shire Council"/>
    <n v="1710"/>
    <s v="KENNEDY"/>
    <s v="Demox1"/>
    <s v="Demollition"/>
    <x v="3"/>
    <m/>
    <n v="2021"/>
    <s v="Factory Built"/>
    <s v="Off Site"/>
    <s v="QBuild"/>
    <s v="Qbuild"/>
    <n v="1"/>
    <n v="78251.3"/>
    <n v="78251.3"/>
    <n v="78251.3"/>
    <d v="2014-07-01T00:00:00"/>
    <x v="4"/>
    <m/>
    <m/>
    <m/>
  </r>
  <r>
    <s v="Northern Peninsula Area Regional Council"/>
    <n v="2669"/>
    <s v="LEICHHARDT"/>
    <s v="1x2B (BU)"/>
    <s v="Extension"/>
    <x v="4"/>
    <m/>
    <n v="2021"/>
    <s v="Demolition"/>
    <s v="Demolish"/>
    <s v="Northern Peninsula Area Regional Council"/>
    <s v="Council"/>
    <n v="1"/>
    <n v="376831.88029100001"/>
    <n v="376831.88029100001"/>
    <n v="376831.88029100001"/>
    <d v="2017-07-01T00:00:00"/>
    <x v="1"/>
    <m/>
    <m/>
    <m/>
  </r>
  <r>
    <s v="Yarrabah Aboriginal Shire Council"/>
    <n v="1710"/>
    <s v="KENNEDY"/>
    <s v="Demox1"/>
    <s v="Demollition"/>
    <x v="3"/>
    <m/>
    <n v="2021"/>
    <s v="On Site Construction"/>
    <s v="On Site"/>
    <s v="QBuild"/>
    <s v="Qbuild"/>
    <n v="1"/>
    <n v="66219.399999999994"/>
    <n v="66219.399999999994"/>
    <n v="66219.399999999994"/>
    <d v="2017-07-01T00:00:00"/>
    <x v="4"/>
    <m/>
    <m/>
    <m/>
  </r>
  <r>
    <s v="Northern Peninsula Area Regional Council"/>
    <n v="2669"/>
    <s v="LEICHHARDT"/>
    <s v="1x2B (BU)"/>
    <s v="Extension"/>
    <x v="4"/>
    <m/>
    <n v="2021"/>
    <s v="Factory Built"/>
    <s v="Off Site"/>
    <s v="Northern Peninsula Area Regional Council"/>
    <s v="Council"/>
    <n v="1"/>
    <n v="235886.83"/>
    <n v="235886.83"/>
    <n v="235886.83"/>
    <d v="2014-07-01T00:00:00"/>
    <x v="1"/>
    <m/>
    <m/>
    <m/>
  </r>
  <r>
    <s v="Northern Peninsula Area Regional Council"/>
    <n v="2669"/>
    <s v="LEICHHARDT"/>
    <s v="1x2B (BU)"/>
    <s v="Extension"/>
    <x v="4"/>
    <m/>
    <n v="2021"/>
    <s v="On Site Construction"/>
    <s v="On Site"/>
    <s v="Northern Peninsula Area Regional Council"/>
    <s v="Council"/>
    <n v="1"/>
    <n v="291657.86"/>
    <n v="291657.86"/>
    <n v="291657.86"/>
    <d v="2018-07-01T00:00:00"/>
    <x v="1"/>
    <m/>
    <m/>
    <m/>
  </r>
  <r>
    <s v="Yarrabah Aboriginal Shire Council"/>
    <n v="1710"/>
    <s v="KENNEDY"/>
    <s v="Demolition"/>
    <s v="Demollition"/>
    <x v="3"/>
    <m/>
    <n v="2021"/>
    <s v="On Site Construction"/>
    <s v="On Site"/>
    <s v="QBuild"/>
    <s v="Qbuild"/>
    <n v="1"/>
    <n v="52025.800000000017"/>
    <n v="52025.800000000017"/>
    <n v="52025.800000000017"/>
    <d v="2016-07-01T00:00:00"/>
    <x v="4"/>
    <m/>
    <m/>
    <m/>
  </r>
  <r>
    <s v="Cherbourg Aboriginal Shire Council"/>
    <n v="362"/>
    <s v="WIDE BAY"/>
    <s v="1x2B DO"/>
    <s v="Other"/>
    <x v="8"/>
    <m/>
    <n v="2021"/>
    <s v="On Site Construction"/>
    <s v="On Site"/>
    <s v="Murphy Builders Pty Ltd"/>
    <s v="Private Contractor"/>
    <n v="1"/>
    <n v="369477.92"/>
    <n v="369477.92"/>
    <n v="369477.92"/>
    <d v="2016-07-01T00:00:00"/>
    <x v="1"/>
    <m/>
    <m/>
    <m/>
  </r>
  <r>
    <s v="Cherbourg Aboriginal Shire Council"/>
    <n v="362"/>
    <s v="WIDE BAY"/>
    <s v="1x2B DO"/>
    <s v="Other"/>
    <x v="8"/>
    <m/>
    <n v="2021"/>
    <s v="On Site Construction"/>
    <s v="On Site"/>
    <s v="Murphy Builders Pty Ltd"/>
    <s v="Private Contractor"/>
    <n v="1"/>
    <n v="367610.86"/>
    <n v="367610.86"/>
    <n v="367610.86"/>
    <d v="2015-07-01T00:00:00"/>
    <x v="1"/>
    <m/>
    <m/>
    <m/>
  </r>
  <r>
    <s v="Cherbourg Aboriginal Shire Council"/>
    <n v="362"/>
    <s v="WIDE BAY"/>
    <s v="1x3B DH"/>
    <s v="Detached House"/>
    <x v="0"/>
    <m/>
    <n v="2021"/>
    <s v="On Site Construction"/>
    <s v="On Site"/>
    <s v="Murphy Builders Pty Ltd"/>
    <s v="Private Contractor"/>
    <n v="1"/>
    <n v="445275.55"/>
    <n v="445275.55"/>
    <n v="445275.55"/>
    <d v="2017-07-01T00:00:00"/>
    <x v="2"/>
    <m/>
    <m/>
    <m/>
  </r>
  <r>
    <s v="Cherbourg Aboriginal Shire Council"/>
    <n v="362"/>
    <s v="WIDE BAY"/>
    <s v="1x2B DH"/>
    <s v="Detached House"/>
    <x v="0"/>
    <m/>
    <n v="2021"/>
    <s v="Demolition"/>
    <s v="Demolish"/>
    <s v="Murphy Builders Pty Ltd"/>
    <s v="Private Contractor"/>
    <n v="1"/>
    <n v="381235.19"/>
    <n v="381235.19"/>
    <n v="381235.19"/>
    <d v="2017-07-01T00:00:00"/>
    <x v="1"/>
    <m/>
    <m/>
    <m/>
  </r>
  <r>
    <s v="Cherbourg Aboriginal Shire Council"/>
    <n v="362"/>
    <s v="WIDE BAY"/>
    <s v="1x3B DH"/>
    <s v="Detached House"/>
    <x v="0"/>
    <m/>
    <n v="2021"/>
    <s v="On Site Construction"/>
    <s v="On Site"/>
    <s v="Murphy Builders Pty Ltd"/>
    <s v="Private Contractor"/>
    <n v="1"/>
    <n v="442745.62"/>
    <n v="442745.62"/>
    <n v="442745.62"/>
    <d v="2017-07-01T00:00:00"/>
    <x v="2"/>
    <m/>
    <m/>
    <m/>
  </r>
  <r>
    <s v="Cherbourg Aboriginal Shire Council"/>
    <n v="362"/>
    <s v="WIDE BAY"/>
    <s v="1x3B DH"/>
    <s v="Detached House"/>
    <x v="0"/>
    <m/>
    <n v="2021"/>
    <s v="On Site Construction"/>
    <s v="On Site"/>
    <s v="Murphy Builders Pty Ltd"/>
    <s v="Private Contractor"/>
    <n v="1"/>
    <n v="483086.86"/>
    <n v="483086.86"/>
    <n v="483086.86"/>
    <d v="2017-07-01T00:00:00"/>
    <x v="2"/>
    <m/>
    <m/>
    <m/>
  </r>
  <r>
    <s v="Northern Peninsula Area Regional Council"/>
    <n v="2669"/>
    <s v="LEICHHARDT"/>
    <s v="1x2B (EXT)"/>
    <s v="Extension"/>
    <x v="4"/>
    <m/>
    <n v="2021"/>
    <s v="On Site Construction"/>
    <s v="On Site"/>
    <s v="Northern Peninsula Area Regional Council"/>
    <s v="Council"/>
    <n v="1"/>
    <n v="507121.64"/>
    <n v="507121.64"/>
    <n v="507121.64"/>
    <d v="2017-07-01T00:00:00"/>
    <x v="1"/>
    <m/>
    <m/>
    <m/>
  </r>
  <r>
    <s v="Northern Peninsula Area Regional Council"/>
    <n v="2669"/>
    <s v="LEICHHARDT"/>
    <s v="1x2B (BU)"/>
    <s v="Extension"/>
    <x v="4"/>
    <m/>
    <n v="2021"/>
    <s v="On Site Construction"/>
    <s v="On Site"/>
    <s v="Northern Peninsula Area Regional Council"/>
    <s v="Council"/>
    <n v="1"/>
    <n v="296132.11"/>
    <n v="296132.11"/>
    <n v="296132.11"/>
    <d v="2016-07-01T00:00:00"/>
    <x v="1"/>
    <m/>
    <m/>
    <m/>
  </r>
  <r>
    <s v="Northern Peninsula Area Regional Council"/>
    <n v="2669"/>
    <s v="LEICHHARDT"/>
    <s v="1x2B (PI)"/>
    <s v="Extension"/>
    <x v="4"/>
    <m/>
    <n v="2021"/>
    <s v="On Site Construction"/>
    <s v="On Site"/>
    <s v="Northern Peninsula Area Regional Council"/>
    <s v="Council"/>
    <n v="1"/>
    <n v="414642.48"/>
    <n v="414642.48"/>
    <n v="414642.48"/>
    <d v="2017-07-01T00:00:00"/>
    <x v="1"/>
    <m/>
    <m/>
    <m/>
  </r>
  <r>
    <s v="Northern Peninsula Area Regional Council"/>
    <n v="2669"/>
    <s v="LEICHHARDT"/>
    <s v="1x2B (EXT)"/>
    <s v="Extension"/>
    <x v="4"/>
    <m/>
    <n v="2021"/>
    <s v="On Site Construction"/>
    <s v="On Site"/>
    <s v="Northern Peninsula Area Regional Council"/>
    <s v="Council"/>
    <n v="1"/>
    <n v="507122.66489999997"/>
    <n v="507122.66489999997"/>
    <n v="507122.66489999997"/>
    <d v="2018-07-01T00:00:00"/>
    <x v="1"/>
    <m/>
    <m/>
    <m/>
  </r>
  <r>
    <s v="Northern Peninsula Area Regional Council"/>
    <n v="2669"/>
    <s v="LEICHHARDT"/>
    <s v="1x2B (PI)"/>
    <s v="Extension"/>
    <x v="4"/>
    <m/>
    <n v="2021"/>
    <s v="On Site Construction"/>
    <s v="On Site"/>
    <s v="Northern Peninsula Area Regional Council"/>
    <s v="Council"/>
    <n v="1"/>
    <n v="435197.99002909998"/>
    <n v="435197.99002909998"/>
    <n v="435197.99002909998"/>
    <d v="2017-07-01T00:00:00"/>
    <x v="1"/>
    <m/>
    <m/>
    <m/>
  </r>
  <r>
    <s v="Northern Peninsula Area Regional Council"/>
    <n v="2669"/>
    <s v="LEICHHARDT"/>
    <s v="1x2B (BU)"/>
    <s v="Extension"/>
    <x v="4"/>
    <m/>
    <n v="2021"/>
    <s v="On Site Construction"/>
    <s v="On Site"/>
    <s v="Northern Peninsula Area Regional Council"/>
    <s v="Council"/>
    <n v="1"/>
    <n v="308661.25002909999"/>
    <n v="308661.25002909999"/>
    <n v="308661.25002909999"/>
    <d v="2016-07-01T00:00:00"/>
    <x v="1"/>
    <m/>
    <m/>
    <m/>
  </r>
  <r>
    <s v="Northern Peninsula Area Regional Council"/>
    <n v="2669"/>
    <s v="LEICHHARDT"/>
    <s v="1x2B (BU)"/>
    <s v="Extension"/>
    <x v="4"/>
    <m/>
    <n v="2021"/>
    <s v="On Site Construction"/>
    <s v="On Site"/>
    <s v="Northern Peninsula Area Regional Council"/>
    <s v="Council"/>
    <n v="1"/>
    <n v="309752.37"/>
    <n v="309752.37"/>
    <n v="309752.37"/>
    <d v="2021-07-01T00:00:00"/>
    <x v="1"/>
    <m/>
    <m/>
    <m/>
  </r>
  <r>
    <s v="Pormpuraaw Aboriginal Shire Council"/>
    <n v="2335"/>
    <s v="LEICHHARDT"/>
    <s v="1x5B WS"/>
    <s v="Other"/>
    <x v="1"/>
    <m/>
    <n v="2019"/>
    <s v="On Site Construction"/>
    <s v="On Site"/>
    <s v="Strategic Builders Pty Ltd"/>
    <s v="Private Contractor"/>
    <n v="1"/>
    <n v="2856218"/>
    <n v="2856218"/>
    <n v="1575844.4137931035"/>
    <d v="2016-07-01T00:00:00"/>
    <x v="0"/>
    <m/>
    <m/>
    <m/>
  </r>
  <r>
    <s v="Townsville City Council"/>
    <n v="1110"/>
    <s v="HERBERT"/>
    <s v="1x2B DU 1x3B DU"/>
    <s v="Unit"/>
    <x v="2"/>
    <m/>
    <n v="2016"/>
    <s v="On Site Construction"/>
    <s v="On Site"/>
    <s v="Purchase of Existing"/>
    <s v="Private Contractor"/>
    <n v="2"/>
    <n v="624606"/>
    <n v="312303"/>
    <n v="139997.89655172414"/>
    <d v="2016-07-01T00:00:00"/>
    <x v="1"/>
    <n v="2"/>
    <n v="2"/>
    <n v="2"/>
  </r>
  <r>
    <s v="Townsville City Council"/>
    <n v="1110"/>
    <s v="HERBERT"/>
    <s v="1x3B DH"/>
    <s v="Detached House"/>
    <x v="0"/>
    <m/>
    <n v="2016"/>
    <s v="On Site Construction"/>
    <s v="On Site"/>
    <s v="Purchase of Existing"/>
    <s v="Private Contractor"/>
    <n v="1"/>
    <n v="329324"/>
    <n v="329324"/>
    <n v="147628"/>
    <d v="2016-07-01T00:00:00"/>
    <x v="2"/>
    <n v="1"/>
    <n v="1"/>
    <n v="1"/>
  </r>
  <r>
    <s v="Townsville City Council"/>
    <n v="1110"/>
    <s v="HERBERT"/>
    <s v="1x3B DH"/>
    <s v="Detached House"/>
    <x v="0"/>
    <m/>
    <n v="2016"/>
    <s v="On Site Construction"/>
    <s v="On Site"/>
    <s v="Purchase of Existing"/>
    <s v="Private Contractor"/>
    <n v="1"/>
    <n v="304466"/>
    <n v="304466"/>
    <n v="136484.75862068965"/>
    <d v="2017-07-01T00:00:00"/>
    <x v="2"/>
    <n v="1"/>
    <n v="1"/>
    <n v="1"/>
  </r>
  <r>
    <s v="Townsville City Council"/>
    <n v="1110"/>
    <s v="HERBERT"/>
    <s v="1x3B DH"/>
    <s v="Detached House"/>
    <x v="0"/>
    <m/>
    <n v="2016"/>
    <s v="Demolition"/>
    <s v="Demolish"/>
    <s v="Purchase of Existing"/>
    <s v="Private Contractor"/>
    <n v="1"/>
    <n v="316898"/>
    <n v="316898"/>
    <n v="142057.72413793104"/>
    <d v="2016-07-01T00:00:00"/>
    <x v="2"/>
    <n v="1"/>
    <n v="1"/>
    <n v="1"/>
  </r>
  <r>
    <s v="Townsville City Council"/>
    <n v="1110"/>
    <s v="HERBERT"/>
    <s v="1x3B DH"/>
    <s v="Detached House"/>
    <x v="0"/>
    <m/>
    <n v="2016"/>
    <s v="On Site Construction"/>
    <s v="On Site"/>
    <s v="Purchase of Existing"/>
    <s v="Private Contractor"/>
    <n v="1"/>
    <n v="319438"/>
    <n v="319438"/>
    <n v="143196.3448275862"/>
    <d v="2016-07-01T00:00:00"/>
    <x v="2"/>
    <n v="1"/>
    <n v="1"/>
    <n v="1"/>
  </r>
  <r>
    <s v="Palm Island Aboriginal Shire Council"/>
    <n v="1531"/>
    <s v="ISLAND"/>
    <s v="2x2B DH (LS)"/>
    <s v="Detached House"/>
    <x v="0"/>
    <s v="Low Set"/>
    <n v="2010"/>
    <s v="On Site Construction"/>
    <s v="On Site"/>
    <s v="Remote Building Solutions (Qld) Pty Ltd"/>
    <s v="Private Contractor"/>
    <n v="2"/>
    <n v="608571.93702496483"/>
    <n v="304285.96851248242"/>
    <n v="304285.96851248242"/>
    <d v="2012-07-01T00:00:00"/>
    <x v="1"/>
    <n v="2"/>
    <n v="1"/>
    <n v="1"/>
  </r>
  <r>
    <s v="Townsville City Council"/>
    <n v="1110"/>
    <s v="HERBERT"/>
    <s v="1x3B DH"/>
    <s v="Detached House"/>
    <x v="0"/>
    <m/>
    <n v="2016"/>
    <s v="Demolition"/>
    <s v="Demolish"/>
    <s v="Purchase of Existing"/>
    <s v="Private Contractor"/>
    <n v="1"/>
    <n v="312387"/>
    <n v="312387"/>
    <n v="140035.55172413794"/>
    <d v="2016-07-01T00:00:00"/>
    <x v="2"/>
    <n v="1"/>
    <n v="1"/>
    <n v="1"/>
  </r>
  <r>
    <s v="Townsville City Council"/>
    <n v="1110"/>
    <s v="HERBERT"/>
    <s v="1x3B DH"/>
    <s v="Detached House"/>
    <x v="0"/>
    <m/>
    <n v="2016"/>
    <s v="On Site Construction"/>
    <s v="On Site"/>
    <s v="Purchase of Existing"/>
    <s v="Private Contractor"/>
    <n v="1"/>
    <n v="322101"/>
    <n v="322101"/>
    <n v="144390.10344827586"/>
    <d v="2016-07-01T00:00:00"/>
    <x v="2"/>
    <n v="1"/>
    <n v="1"/>
    <n v="1"/>
  </r>
  <r>
    <s v="Townsville City Council"/>
    <n v="1110"/>
    <s v="HERBERT"/>
    <s v="1x2B DU, 1x3B DU"/>
    <s v="Unit"/>
    <x v="2"/>
    <m/>
    <n v="2015"/>
    <s v="On Site Construction"/>
    <s v="On Site"/>
    <s v="Purchase of Existing"/>
    <s v="Private Contractor"/>
    <n v="2"/>
    <n v="629665"/>
    <n v="314832.5"/>
    <n v="162844.39655172414"/>
    <d v="2016-07-01T00:00:00"/>
    <x v="1"/>
    <n v="2"/>
    <n v="2"/>
    <n v="2"/>
  </r>
  <r>
    <s v="Kowanyama Aboriginal Shire Council"/>
    <n v="2203"/>
    <s v="LEICHHARDT"/>
    <s v="2x2B DU (SOG)"/>
    <s v="Unit"/>
    <x v="2"/>
    <m/>
    <n v="2010"/>
    <s v="On Site Construction"/>
    <s v="On Site"/>
    <s v="CEC Residential"/>
    <s v="Private Contractor"/>
    <n v="2"/>
    <n v="604442.5"/>
    <n v="302221.25"/>
    <n v="302221.25"/>
    <d v="2012-07-01T00:00:00"/>
    <x v="1"/>
    <n v="2"/>
    <n v="1"/>
    <n v="1"/>
  </r>
  <r>
    <s v="Kowanyama Aboriginal Shire Council"/>
    <n v="2203"/>
    <s v="LEICHHARDT"/>
    <s v="2x2B DU (SOG)"/>
    <s v="Unit"/>
    <x v="2"/>
    <m/>
    <n v="2010"/>
    <s v="On Site Construction"/>
    <s v="On Site"/>
    <s v="CEC Residential"/>
    <s v="Private Contractor"/>
    <n v="2"/>
    <n v="604442.5"/>
    <n v="302221.25"/>
    <n v="302221.25"/>
    <d v="2018-07-01T00:00:00"/>
    <x v="1"/>
    <n v="2"/>
    <n v="1"/>
    <n v="1"/>
  </r>
  <r>
    <s v="Cairns Regional Council"/>
    <n v="1697"/>
    <s v="LEICHHARDT"/>
    <s v="1x3B DH"/>
    <s v="Detached House"/>
    <x v="0"/>
    <m/>
    <n v="2015"/>
    <s v="On Site Construction"/>
    <s v="On Site"/>
    <s v="Purchase of Existing"/>
    <s v="Private Contractor"/>
    <n v="1"/>
    <n v="384841.53"/>
    <n v="384841.53"/>
    <n v="199055.96379310347"/>
    <d v="2017-07-01T00:00:00"/>
    <x v="2"/>
    <n v="1"/>
    <n v="1"/>
    <n v="1"/>
  </r>
  <r>
    <s v="Palm Island Aboriginal Shire Council"/>
    <n v="1531"/>
    <s v="ISLAND"/>
    <s v="2x2B DH (LS)"/>
    <s v="Detached House"/>
    <x v="0"/>
    <s v="Low Set"/>
    <n v="2010"/>
    <s v="On Site Construction"/>
    <s v="On Site"/>
    <s v="QBuild"/>
    <s v="Qbuild"/>
    <n v="2"/>
    <n v="530183.82999999996"/>
    <n v="265091.91499999998"/>
    <n v="265091.91499999998"/>
    <d v="2018-07-01T00:00:00"/>
    <x v="1"/>
    <n v="2"/>
    <n v="1"/>
    <n v="1"/>
  </r>
  <r>
    <s v="Yarrabah Aboriginal Shire Council"/>
    <n v="1710"/>
    <s v="KENNEDY"/>
    <s v="2x2B DH (SOG)"/>
    <s v="Detached House"/>
    <x v="0"/>
    <m/>
    <n v="2010"/>
    <s v="On Site Construction"/>
    <s v="On Site"/>
    <s v="Dawsons Engineering"/>
    <s v="Private Contractor"/>
    <n v="2"/>
    <n v="395791.5"/>
    <n v="197895.75"/>
    <n v="197895.75"/>
    <d v="2018-07-01T00:00:00"/>
    <x v="1"/>
    <n v="2"/>
    <n v="1"/>
    <n v="1"/>
  </r>
  <r>
    <s v="Cairns Regional Council"/>
    <n v="1697"/>
    <s v="LEICHHARDT"/>
    <s v="1x3B DH"/>
    <s v="Detached House"/>
    <x v="0"/>
    <m/>
    <n v="2015"/>
    <s v="On Site Construction"/>
    <s v="On Site"/>
    <s v="Purchase of Existing"/>
    <s v="Private Contractor"/>
    <n v="1"/>
    <n v="344192.53"/>
    <n v="344192.53"/>
    <n v="178030.61896551726"/>
    <d v="2015-07-01T00:00:00"/>
    <x v="2"/>
    <n v="1"/>
    <n v="1"/>
    <n v="1"/>
  </r>
  <r>
    <s v="Cairns Regional Council"/>
    <n v="1697"/>
    <s v="LEICHHARDT"/>
    <s v="1x3B DH"/>
    <s v="Detached House"/>
    <x v="0"/>
    <m/>
    <n v="2015"/>
    <s v="Demolition"/>
    <s v="Demolish"/>
    <s v="Purchase of Existing"/>
    <s v="Private Contractor"/>
    <n v="1"/>
    <n v="327619.63"/>
    <n v="327619.63"/>
    <n v="169458.42931034483"/>
    <d v="2015-07-01T00:00:00"/>
    <x v="2"/>
    <n v="1"/>
    <n v="1"/>
    <n v="1"/>
  </r>
  <r>
    <s v="Cairns Regional Council"/>
    <n v="1697"/>
    <s v="LEICHHARDT"/>
    <s v="1x3B DH"/>
    <s v="Detached House"/>
    <x v="0"/>
    <m/>
    <n v="2015"/>
    <s v="Demolition"/>
    <s v="Demolish"/>
    <s v="Purchase of Existing"/>
    <s v="Private Contractor"/>
    <n v="1"/>
    <n v="339400.59"/>
    <n v="339400.59"/>
    <n v="175552.02931034486"/>
    <d v="2015-07-01T00:00:00"/>
    <x v="2"/>
    <n v="1"/>
    <n v="1"/>
    <n v="1"/>
  </r>
  <r>
    <s v="Cairns Regional Council"/>
    <n v="1697"/>
    <s v="LEICHHARDT"/>
    <s v="1x3B DH"/>
    <s v="Detached House"/>
    <x v="0"/>
    <m/>
    <n v="2015"/>
    <s v="On Site Construction"/>
    <s v="On Site"/>
    <s v="Purchase of Existing"/>
    <s v="Private Contractor"/>
    <n v="1"/>
    <n v="373817.83"/>
    <n v="373817.83"/>
    <n v="193354.05000000002"/>
    <d v="2017-07-01T00:00:00"/>
    <x v="2"/>
    <n v="1"/>
    <n v="1"/>
    <n v="1"/>
  </r>
  <r>
    <s v="Yarrabah Aboriginal Shire Council"/>
    <n v="1710"/>
    <s v="KENNEDY"/>
    <s v="2x2B DH (SOG)"/>
    <s v="Detached House"/>
    <x v="0"/>
    <m/>
    <n v="2010"/>
    <s v="On Site Construction"/>
    <s v="On Site"/>
    <s v="Dawsons Engineering"/>
    <s v="Private Contractor"/>
    <n v="2"/>
    <n v="395791.5"/>
    <n v="197895.75"/>
    <n v="197895.75"/>
    <d v="2017-07-01T00:00:00"/>
    <x v="1"/>
    <n v="2"/>
    <n v="1"/>
    <n v="1"/>
  </r>
  <r>
    <s v="Cairns Regional Council"/>
    <n v="1697"/>
    <s v="LEICHHARDT"/>
    <s v="1x3B DH"/>
    <s v="Detached House"/>
    <x v="0"/>
    <m/>
    <n v="2015"/>
    <s v="On Site Construction"/>
    <s v="On Site"/>
    <s v="Purchase of Existing"/>
    <s v="Private Contractor"/>
    <n v="1"/>
    <n v="304720.46000000002"/>
    <n v="304720.46000000002"/>
    <n v="157614.03103448279"/>
    <d v="2017-07-01T00:00:00"/>
    <x v="2"/>
    <n v="1"/>
    <n v="1"/>
    <n v="1"/>
  </r>
  <r>
    <s v="Cairns Regional Council"/>
    <n v="1697"/>
    <s v="LEICHHARDT"/>
    <s v="1x4B DH"/>
    <s v="Detached House"/>
    <x v="0"/>
    <m/>
    <n v="2015"/>
    <s v="On Site Construction"/>
    <s v="On Site"/>
    <s v="Purchase of Existing"/>
    <s v="Private Contractor"/>
    <n v="1"/>
    <n v="421867.48"/>
    <n v="421867.48"/>
    <n v="218207.31724137932"/>
    <d v="2016-07-01T00:00:00"/>
    <x v="3"/>
    <n v="2"/>
    <n v="1"/>
    <n v="1"/>
  </r>
  <r>
    <s v="Cairns Regional Council"/>
    <n v="1697"/>
    <s v="LEICHHARDT"/>
    <s v="1x3B DH"/>
    <s v="Detached House"/>
    <x v="0"/>
    <m/>
    <n v="2015"/>
    <s v="On Site Construction"/>
    <s v="On Site"/>
    <s v="Purchase of Existing"/>
    <s v="Private Contractor"/>
    <n v="1"/>
    <n v="349930.48"/>
    <n v="349930.48"/>
    <n v="180998.52413793103"/>
    <d v="2016-07-01T00:00:00"/>
    <x v="2"/>
    <n v="1"/>
    <n v="1"/>
    <n v="1"/>
  </r>
  <r>
    <s v="Cairns Regional Council"/>
    <n v="1697"/>
    <s v="LEICHHARDT"/>
    <s v="1x3B DH"/>
    <s v="Detached House"/>
    <x v="0"/>
    <m/>
    <n v="2015"/>
    <s v="On Site Construction"/>
    <s v="On Site"/>
    <s v="Purchase of Existing"/>
    <s v="Private Contractor"/>
    <n v="1"/>
    <n v="355697"/>
    <n v="355697"/>
    <n v="183981.20689655174"/>
    <d v="2016-07-01T00:00:00"/>
    <x v="2"/>
    <n v="1"/>
    <n v="1"/>
    <n v="1"/>
  </r>
  <r>
    <s v="Kowanyama Aboriginal Shire Council"/>
    <n v="2203"/>
    <s v="LEICHHARDT"/>
    <s v="2x2B DU"/>
    <s v="Unit"/>
    <x v="2"/>
    <m/>
    <n v="2013"/>
    <s v="On Site Construction"/>
    <s v="On Site"/>
    <s v="FK Gardner &amp; Sons Pty Ltd"/>
    <s v="Private Contractor"/>
    <n v="2"/>
    <n v="874266"/>
    <n v="437133"/>
    <n v="361765.24137931032"/>
    <d v="2015-07-01T00:00:00"/>
    <x v="1"/>
    <n v="2"/>
    <n v="1"/>
    <n v="1"/>
  </r>
  <r>
    <s v="Kowanyama Aboriginal Shire Council"/>
    <n v="2203"/>
    <s v="LEICHHARDT"/>
    <s v="2x2B DU"/>
    <s v="Unit"/>
    <x v="2"/>
    <m/>
    <n v="2013"/>
    <s v="On Site Construction"/>
    <s v="On Site"/>
    <s v="FK Gardner &amp; Sons Pty Ltd"/>
    <s v="Private Contractor"/>
    <n v="2"/>
    <n v="727316"/>
    <n v="363658"/>
    <n v="300958.3448275862"/>
    <d v="2015-07-01T00:00:00"/>
    <x v="1"/>
    <n v="2"/>
    <n v="1"/>
    <n v="1"/>
  </r>
  <r>
    <s v="Cairns Regional Council"/>
    <n v="1697"/>
    <s v="LEICHHARDT"/>
    <s v="1x3B DH"/>
    <s v="Detached House"/>
    <x v="0"/>
    <m/>
    <n v="2015"/>
    <s v="On Site Construction"/>
    <s v="On Site"/>
    <s v="Purchase of Existing"/>
    <s v="Private Contractor"/>
    <n v="1"/>
    <n v="336709.48"/>
    <n v="336709.48"/>
    <n v="174160.07586206897"/>
    <d v="2021-07-01T00:00:00"/>
    <x v="2"/>
    <n v="1"/>
    <n v="1"/>
    <n v="1"/>
  </r>
  <r>
    <s v="Townsville City Council"/>
    <n v="1110"/>
    <s v="HERBERT"/>
    <s v="1x2B DH"/>
    <s v="Detached House"/>
    <x v="0"/>
    <m/>
    <n v="2015"/>
    <s v="On Site Construction"/>
    <s v="On Site"/>
    <s v="Purchase of Existing"/>
    <s v="Private Contractor"/>
    <n v="1"/>
    <n v="291138.5"/>
    <n v="291138.5"/>
    <n v="150588.87931034484"/>
    <d v="2017-07-01T00:00:00"/>
    <x v="1"/>
    <n v="1"/>
    <n v="1"/>
    <n v="1"/>
  </r>
  <r>
    <s v="Townsville City Council"/>
    <n v="1110"/>
    <s v="HERBERT"/>
    <s v="1x3B DH"/>
    <s v="Detached House"/>
    <x v="0"/>
    <m/>
    <n v="2015"/>
    <s v="On Site Construction"/>
    <s v="On Site"/>
    <s v="Purchase of Existing"/>
    <s v="Private Contractor"/>
    <n v="1"/>
    <n v="280444.5"/>
    <n v="280444.5"/>
    <n v="145057.5"/>
    <d v="2021-07-01T00:00:00"/>
    <x v="2"/>
    <n v="1"/>
    <n v="1"/>
    <n v="1"/>
  </r>
  <r>
    <s v="Townsville City Council"/>
    <n v="1110"/>
    <s v="HERBERT"/>
    <s v="1x2B DH"/>
    <s v="Detached House"/>
    <x v="0"/>
    <m/>
    <n v="2015"/>
    <s v="On Site Construction"/>
    <s v="On Site"/>
    <s v="Purchase of Existing"/>
    <s v="Private Contractor"/>
    <n v="1"/>
    <n v="252301.5"/>
    <n v="252301.5"/>
    <n v="130500.77586206897"/>
    <d v="2018-07-01T00:00:00"/>
    <x v="1"/>
    <n v="1"/>
    <n v="1"/>
    <n v="1"/>
  </r>
  <r>
    <s v="Townsville City Council"/>
    <n v="1110"/>
    <s v="HERBERT"/>
    <s v="1x3B DH"/>
    <s v="Detached House"/>
    <x v="0"/>
    <m/>
    <n v="2015"/>
    <s v="Factory Built"/>
    <s v="Off Site"/>
    <s v="Purchase of Existing"/>
    <s v="Private Contractor"/>
    <n v="1"/>
    <n v="252301.5"/>
    <n v="252301.5"/>
    <n v="130500.77586206897"/>
    <d v="2015-07-01T00:00:00"/>
    <x v="2"/>
    <n v="1"/>
    <n v="1"/>
    <n v="1"/>
  </r>
  <r>
    <s v="Cairns Regional Council"/>
    <n v="1697"/>
    <s v="LEICHHARDT"/>
    <s v="1x3B DH"/>
    <s v="Detached House"/>
    <x v="0"/>
    <m/>
    <n v="2015"/>
    <s v="On Site Construction"/>
    <s v="On Site"/>
    <s v="Purchase of Existing"/>
    <s v="Private Contractor"/>
    <n v="1"/>
    <n v="291671"/>
    <n v="291671"/>
    <n v="150864.31034482759"/>
    <d v="2015-07-01T00:00:00"/>
    <x v="2"/>
    <n v="1"/>
    <n v="1"/>
    <n v="1"/>
  </r>
  <r>
    <s v="Cairns Regional Council"/>
    <n v="1697"/>
    <s v="LEICHHARDT"/>
    <s v="1x3B DH"/>
    <s v="Detached House"/>
    <x v="0"/>
    <m/>
    <n v="2015"/>
    <s v="On Site Construction"/>
    <s v="On Site"/>
    <s v="Purchase of Existing"/>
    <s v="Private Contractor"/>
    <n v="1"/>
    <n v="349080"/>
    <n v="349080"/>
    <n v="180558.62068965519"/>
    <d v="2018-07-01T00:00:00"/>
    <x v="2"/>
    <n v="1"/>
    <n v="1"/>
    <n v="1"/>
  </r>
  <r>
    <s v="Doomadgee Aboriginal Shire Council"/>
    <n v="1816"/>
    <s v="KENNEDY"/>
    <s v="Workers Accom"/>
    <s v="Other"/>
    <x v="1"/>
    <m/>
    <n v="2013"/>
    <s v="On Site Construction"/>
    <s v="On Site"/>
    <s v="Building and Asset Services (BAS)"/>
    <s v="Private Contractor"/>
    <n v="1"/>
    <n v="1514503.5"/>
    <n v="1514503.5"/>
    <n v="1830025.0625"/>
    <d v="2016-07-01T00:00:00"/>
    <x v="4"/>
    <m/>
    <m/>
    <m/>
  </r>
  <r>
    <s v="Hope Vale Aboriginal Shire Council"/>
    <n v="2042"/>
    <s v="LEICHHARDT"/>
    <s v="Demox1"/>
    <s v="Demollition"/>
    <x v="3"/>
    <m/>
    <n v="2013"/>
    <s v="On Site Construction"/>
    <s v="On Site"/>
    <s v="Building and Asset Services (BAS)"/>
    <s v="Private Contractor"/>
    <n v="1"/>
    <n v="55566.64"/>
    <n v="55566.64"/>
    <n v="67143.023333333331"/>
    <d v="2016-07-01T00:00:00"/>
    <x v="4"/>
    <m/>
    <m/>
    <m/>
  </r>
  <r>
    <s v="Kowanyama Aboriginal Shire Council"/>
    <n v="2203"/>
    <s v="LEICHHARDT"/>
    <s v="2x2B DU"/>
    <s v="Unit"/>
    <x v="2"/>
    <m/>
    <n v="2013"/>
    <s v="On Site Construction"/>
    <s v="On Site"/>
    <s v="FK Gardner &amp; Sons Pty Ltd"/>
    <s v="Private Contractor"/>
    <n v="2"/>
    <n v="722129"/>
    <n v="361064.5"/>
    <n v="298812"/>
    <d v="2014-07-01T00:00:00"/>
    <x v="1"/>
    <n v="2"/>
    <n v="1"/>
    <n v="1"/>
  </r>
  <r>
    <s v="Kowanyama Aboriginal Shire Council"/>
    <n v="2203"/>
    <s v="LEICHHARDT"/>
    <s v="2x2B DU"/>
    <s v="Unit"/>
    <x v="2"/>
    <m/>
    <n v="2013"/>
    <s v="On Site Construction"/>
    <s v="On Site"/>
    <s v="FK Gardner &amp; Sons Pty Ltd"/>
    <s v="Private Contractor"/>
    <n v="2"/>
    <n v="717284"/>
    <n v="358642"/>
    <n v="296807.1724137931"/>
    <d v="2013-07-01T00:00:00"/>
    <x v="1"/>
    <n v="2"/>
    <n v="1"/>
    <n v="1"/>
  </r>
  <r>
    <s v="Cherbourg Aboriginal Shire Council"/>
    <n v="362"/>
    <s v="WIDE BAY"/>
    <s v="1x4B DH (LS)"/>
    <s v="Detached House"/>
    <x v="0"/>
    <m/>
    <n v="2012"/>
    <s v="On Site Construction"/>
    <s v="On Site"/>
    <s v="Cherbourg Aboriginal Shire Council"/>
    <s v="Council"/>
    <n v="1"/>
    <n v="308336"/>
    <n v="308336"/>
    <n v="191380.96551724139"/>
    <d v="2016-07-01T00:00:00"/>
    <x v="3"/>
    <n v="2"/>
    <n v="1"/>
    <n v="1"/>
  </r>
  <r>
    <s v="Cherbourg Aboriginal Shire Council"/>
    <n v="362"/>
    <s v="WIDE BAY"/>
    <s v="1x3B DH (LS)"/>
    <s v="Detached House"/>
    <x v="0"/>
    <m/>
    <n v="2011"/>
    <s v="On Site Construction"/>
    <s v="On Site"/>
    <s v="Cherbourg Aboriginal Shire Council"/>
    <s v="Council"/>
    <n v="1"/>
    <n v="237231"/>
    <n v="237231"/>
    <n v="269952.5172413793"/>
    <d v="2016-07-01T00:00:00"/>
    <x v="2"/>
    <n v="1"/>
    <n v="1"/>
    <n v="1"/>
  </r>
  <r>
    <s v="Longreach Regional Council"/>
    <n v="1178"/>
    <s v="MARANOA"/>
    <s v="1x2B DH (SOG)"/>
    <s v="Detached House"/>
    <x v="0"/>
    <m/>
    <n v="2012"/>
    <s v="On Site Construction"/>
    <s v="On Site"/>
    <s v="Taylor Homes"/>
    <s v="Private Contractor"/>
    <n v="1"/>
    <n v="344624"/>
    <n v="344624"/>
    <n v="213904.55172413794"/>
    <d v="2015-07-01T00:00:00"/>
    <x v="1"/>
    <n v="1"/>
    <n v="1"/>
    <n v="1"/>
  </r>
  <r>
    <s v="Longreach Regional Council"/>
    <n v="1178"/>
    <s v="MARANOA"/>
    <s v="1x2B DH (SOG)"/>
    <s v="Detached House"/>
    <x v="0"/>
    <m/>
    <n v="2012"/>
    <s v="Demolition"/>
    <s v="Demolish"/>
    <s v="Taylor Homes"/>
    <s v="Private Contractor"/>
    <n v="1"/>
    <n v="344624"/>
    <n v="344624"/>
    <n v="213904.55172413794"/>
    <d v="2013-07-01T00:00:00"/>
    <x v="1"/>
    <n v="1"/>
    <n v="1"/>
    <n v="1"/>
  </r>
  <r>
    <s v="Cherbourg Aboriginal Shire Council"/>
    <n v="362"/>
    <s v="WIDE BAY"/>
    <s v="1x4B DH (LS)"/>
    <s v="Detached House"/>
    <x v="0"/>
    <m/>
    <n v="2012"/>
    <s v="Demolition"/>
    <s v="Demolish"/>
    <s v="Cherbourg Aboriginal Shire Council"/>
    <s v="Council"/>
    <n v="1"/>
    <n v="428589"/>
    <n v="428589"/>
    <n v="266020.75862068968"/>
    <d v="2013-07-01T00:00:00"/>
    <x v="3"/>
    <n v="2"/>
    <n v="1"/>
    <n v="1"/>
  </r>
  <r>
    <s v="Townsville City Council"/>
    <n v="1110"/>
    <s v="HERBERT"/>
    <s v="2x2B DU"/>
    <s v="Unit"/>
    <x v="2"/>
    <m/>
    <n v="2016"/>
    <s v="Demolition"/>
    <s v="Demolish"/>
    <s v="Purchase of Existing"/>
    <s v="Private Contractor"/>
    <n v="2"/>
    <n v="580477"/>
    <n v="290238.5"/>
    <n v="130106.91379310345"/>
    <d v="2016-07-01T00:00:00"/>
    <x v="1"/>
    <n v="2"/>
    <n v="1"/>
    <n v="1"/>
  </r>
  <r>
    <s v="Cairns Regional Council"/>
    <n v="1697"/>
    <s v="LEICHHARDT"/>
    <s v="2x2B DU"/>
    <s v="Unit"/>
    <x v="2"/>
    <m/>
    <n v="2015"/>
    <s v="On Site Construction"/>
    <s v="On Site"/>
    <s v="Purchase of Existing"/>
    <s v="Private Contractor"/>
    <n v="2"/>
    <n v="522425"/>
    <n v="261212.5"/>
    <n v="135109.91379310345"/>
    <d v="2018-07-01T00:00:00"/>
    <x v="1"/>
    <n v="2"/>
    <n v="1"/>
    <n v="1"/>
  </r>
  <r>
    <s v="Townsville City Council"/>
    <n v="1110"/>
    <s v="HERBERT"/>
    <s v="2x2B DU"/>
    <s v="Unit"/>
    <x v="2"/>
    <m/>
    <n v="2015"/>
    <s v="On Site Construction"/>
    <s v="On Site"/>
    <s v="Purchase of Existing"/>
    <s v="Private Contractor"/>
    <n v="2"/>
    <n v="522898.42"/>
    <n v="261449.21"/>
    <n v="135232.35"/>
    <d v="2015-07-01T00:00:00"/>
    <x v="1"/>
    <n v="2"/>
    <n v="1"/>
    <n v="1"/>
  </r>
  <r>
    <s v="Cherbourg Aboriginal Shire Council"/>
    <n v="362"/>
    <s v="WIDE BAY"/>
    <s v="1x4B DH (LS)"/>
    <s v="Detached House"/>
    <x v="0"/>
    <m/>
    <n v="2012"/>
    <s v="On Site Construction"/>
    <s v="On Site"/>
    <s v="Cherbourg Aboriginal Shire Council"/>
    <s v="Council"/>
    <n v="1"/>
    <n v="417591"/>
    <n v="417591"/>
    <n v="259194.41379310345"/>
    <d v="2017-07-01T00:00:00"/>
    <x v="3"/>
    <n v="2"/>
    <n v="1"/>
    <n v="1"/>
  </r>
  <r>
    <s v="Cairns Regional Council"/>
    <n v="1697"/>
    <s v="LEICHHARDT"/>
    <s v="2x2B DU"/>
    <s v="Unit"/>
    <x v="2"/>
    <m/>
    <n v="2015"/>
    <s v="On Site Construction"/>
    <s v="On Site"/>
    <s v="Purchase of Existing"/>
    <s v="Private Contractor"/>
    <n v="2"/>
    <n v="557422"/>
    <n v="278711"/>
    <n v="144160.86206896554"/>
    <d v="2018-07-01T00:00:00"/>
    <x v="1"/>
    <n v="2"/>
    <n v="1"/>
    <n v="1"/>
  </r>
  <r>
    <s v="Aurukun Shire Council"/>
    <s v="1973 "/>
    <s v="LEICHHARDT"/>
    <s v="1x4B DH"/>
    <s v="Detached House"/>
    <x v="0"/>
    <m/>
    <n v="2012"/>
    <s v="On Site Construction"/>
    <s v="On Site"/>
    <s v="Remote Building Solutions (Qld) Pty Ltd"/>
    <s v="Private Contractor"/>
    <n v="1"/>
    <n v="679849.21"/>
    <n v="679849.21"/>
    <n v="421975.37172413792"/>
    <d v="2017-07-01T00:00:00"/>
    <x v="3"/>
    <n v="2"/>
    <n v="1"/>
    <n v="1"/>
  </r>
  <r>
    <s v="Aurukun Shire Council"/>
    <s v="1973 "/>
    <s v="LEICHHARDT"/>
    <s v="1x4B DH"/>
    <s v="Detached House"/>
    <x v="0"/>
    <m/>
    <n v="2012"/>
    <s v="On Site Construction"/>
    <s v="On Site"/>
    <s v="Remote Building Solutions (Qld) Pty Ltd"/>
    <s v="Private Contractor"/>
    <n v="1"/>
    <n v="632394.71"/>
    <n v="632394.71"/>
    <n v="392520.85448275862"/>
    <d v="2017-07-01T00:00:00"/>
    <x v="3"/>
    <n v="2"/>
    <n v="1"/>
    <n v="1"/>
  </r>
  <r>
    <s v="Aurukun Shire Council"/>
    <s v="1973 "/>
    <s v="LEICHHARDT"/>
    <s v="1x3B DH"/>
    <s v="Detached House"/>
    <x v="0"/>
    <m/>
    <n v="2012"/>
    <s v="On Site Construction"/>
    <s v="On Site"/>
    <s v="Remote Building Solutions (Qld) Pty Ltd"/>
    <s v="Private Contractor"/>
    <n v="1"/>
    <n v="470394.57"/>
    <n v="470394.57"/>
    <n v="291969.04344827589"/>
    <d v="2017-07-01T00:00:00"/>
    <x v="2"/>
    <n v="1"/>
    <n v="1"/>
    <n v="1"/>
  </r>
  <r>
    <s v="Aurukun Shire Council"/>
    <s v="1973 "/>
    <s v="LEICHHARDT"/>
    <s v="1x4B DH"/>
    <s v="Detached House"/>
    <x v="0"/>
    <m/>
    <n v="2012"/>
    <s v="On Site Construction"/>
    <s v="On Site"/>
    <s v="Remote Building Solutions (Qld) Pty Ltd"/>
    <s v="Private Contractor"/>
    <n v="1"/>
    <n v="616804.81000000006"/>
    <n v="616804.81000000006"/>
    <n v="382844.36482758628"/>
    <d v="2012-07-01T00:00:00"/>
    <x v="3"/>
    <n v="2"/>
    <n v="1"/>
    <n v="1"/>
  </r>
  <r>
    <s v="Woorabinda Aboriginal Shire Council"/>
    <n v="700"/>
    <s v="FLYNN"/>
    <s v="1x3B DH"/>
    <s v="Detached House"/>
    <x v="0"/>
    <m/>
    <n v="2012"/>
    <s v="On Site Construction"/>
    <s v="On Site"/>
    <s v="Remote Building Solutions (Qld) Pty Ltd"/>
    <s v="Private Contractor"/>
    <n v="1"/>
    <n v="403304.86"/>
    <n v="403304.86"/>
    <n v="250327.15448275863"/>
    <d v="2012-07-01T00:00:00"/>
    <x v="2"/>
    <n v="1"/>
    <n v="1"/>
    <n v="1"/>
  </r>
  <r>
    <s v="Woorabinda Aboriginal Shire Council"/>
    <n v="700"/>
    <s v="FLYNN"/>
    <s v="1x3B DH"/>
    <s v="Detached House"/>
    <x v="0"/>
    <m/>
    <n v="2012"/>
    <s v="On Site Construction"/>
    <s v="On Site"/>
    <s v="Remote Building Solutions (Qld) Pty Ltd"/>
    <s v="Private Contractor"/>
    <n v="1"/>
    <n v="378744"/>
    <n v="378744"/>
    <n v="235082.4827586207"/>
    <d v="2012-07-01T00:00:00"/>
    <x v="2"/>
    <n v="1"/>
    <n v="1"/>
    <n v="1"/>
  </r>
  <r>
    <s v="Woorabinda Aboriginal Shire Council"/>
    <n v="700"/>
    <s v="FLYNN"/>
    <s v="1x3B DH"/>
    <s v="Detached House"/>
    <x v="0"/>
    <m/>
    <n v="2012"/>
    <s v="On Site Construction"/>
    <s v="On Site"/>
    <s v="Remote Building Solutions (Qld) Pty Ltd"/>
    <s v="Private Contractor"/>
    <n v="1"/>
    <n v="389344.98"/>
    <n v="389344.98"/>
    <n v="241662.40137931035"/>
    <d v="2012-07-01T00:00:00"/>
    <x v="2"/>
    <n v="1"/>
    <n v="1"/>
    <n v="1"/>
  </r>
  <r>
    <s v="Woorabinda Aboriginal Shire Council"/>
    <n v="700"/>
    <s v="FLYNN"/>
    <s v="1x5B DH"/>
    <s v="Detached House"/>
    <x v="0"/>
    <m/>
    <n v="2012"/>
    <s v="On Site Construction"/>
    <s v="On Site"/>
    <s v="Remote Building Solutions (Qld) Pty Ltd"/>
    <s v="Private Contractor"/>
    <n v="1"/>
    <n v="674760"/>
    <n v="674760"/>
    <n v="418816.55172413797"/>
    <d v="2012-07-01T00:00:00"/>
    <x v="0"/>
    <n v="2"/>
    <n v="1"/>
    <n v="1"/>
  </r>
  <r>
    <s v="Palm Island Aboriginal Shire Council"/>
    <n v="1531"/>
    <s v="ISLAND"/>
    <s v="1x3B DH LS"/>
    <s v="Detached House"/>
    <x v="0"/>
    <s v="Low Set"/>
    <n v="2012"/>
    <s v="On Site Construction"/>
    <s v="On Site"/>
    <s v="Richardsons Building Service"/>
    <s v="Private Contractor"/>
    <n v="1"/>
    <n v="486750"/>
    <n v="486750"/>
    <n v="302120.68965517241"/>
    <d v="2012-07-01T00:00:00"/>
    <x v="2"/>
    <n v="1"/>
    <n v="1"/>
    <n v="1"/>
  </r>
  <r>
    <s v="Palm Island Aboriginal Shire Council"/>
    <n v="1531"/>
    <s v="ISLAND"/>
    <s v="1x3B DH SOG"/>
    <s v="Detached House"/>
    <x v="0"/>
    <m/>
    <n v="2012"/>
    <s v="On Site Construction"/>
    <s v="On Site"/>
    <s v="Richardsons Building Service"/>
    <s v="Private Contractor"/>
    <n v="1"/>
    <n v="571853.69999999995"/>
    <n v="571853.69999999995"/>
    <n v="354943.67586206895"/>
    <d v="2022-07-01T00:00:00"/>
    <x v="2"/>
    <n v="1"/>
    <n v="1"/>
    <n v="1"/>
  </r>
  <r>
    <s v="Palm Island Aboriginal Shire Council"/>
    <n v="1531"/>
    <s v="ISLAND"/>
    <s v="1x3B DH LS"/>
    <s v="Detached House"/>
    <x v="0"/>
    <s v="Low Set"/>
    <n v="2012"/>
    <s v="On Site Construction"/>
    <s v="On Site"/>
    <s v="Richardsons Building Service"/>
    <s v="Private Contractor"/>
    <n v="1"/>
    <n v="496618.1"/>
    <n v="496618.1"/>
    <n v="308245.71724137932"/>
    <m/>
    <x v="2"/>
    <n v="1"/>
    <n v="1"/>
    <n v="1"/>
  </r>
  <r>
    <s v="Hope Vale Aboriginal Shire Council"/>
    <n v="2042"/>
    <s v="LEICHHARDT"/>
    <s v="1x2B SU"/>
    <s v="Unit"/>
    <x v="5"/>
    <m/>
    <n v="2012"/>
    <s v="On Site Construction"/>
    <s v="On Site"/>
    <s v="Hope Vale Aboriginal Shire Council"/>
    <s v="Council"/>
    <n v="1"/>
    <n v="527700"/>
    <n v="527700"/>
    <n v="327537.93103448278"/>
    <d v="2017-07-01T00:00:00"/>
    <x v="1"/>
    <n v="1"/>
    <n v="1"/>
    <n v="1"/>
  </r>
  <r>
    <s v="Hope Vale Aboriginal Shire Council"/>
    <n v="2042"/>
    <s v="LEICHHARDT"/>
    <s v="1x2B SU"/>
    <s v="Unit"/>
    <x v="5"/>
    <m/>
    <n v="2012"/>
    <s v="On Site Construction"/>
    <s v="On Site"/>
    <s v="Hope Vale Aboriginal Shire Council"/>
    <s v="Council"/>
    <n v="1"/>
    <n v="527700"/>
    <n v="527700"/>
    <n v="327537.93103448278"/>
    <d v="2017-07-01T00:00:00"/>
    <x v="1"/>
    <n v="1"/>
    <n v="1"/>
    <n v="1"/>
  </r>
  <r>
    <s v="Woorabinda Aboriginal Shire Council"/>
    <n v="700"/>
    <s v="FLYNN"/>
    <s v="1x3B DH"/>
    <s v="Detached House"/>
    <x v="0"/>
    <m/>
    <n v="2012"/>
    <s v="On Site Construction"/>
    <s v="On Site"/>
    <s v="Remote Building Solutions (Qld) Pty Ltd"/>
    <s v="Private Contractor"/>
    <n v="1"/>
    <n v="517791.27"/>
    <n v="517791.27"/>
    <n v="321387.68482758623"/>
    <d v="2017-07-01T00:00:00"/>
    <x v="2"/>
    <n v="1"/>
    <n v="1"/>
    <n v="1"/>
  </r>
  <r>
    <s v="Woorabinda Aboriginal Shire Council"/>
    <n v="700"/>
    <s v="FLYNN"/>
    <s v="1x2B DH"/>
    <s v="Detached House"/>
    <x v="0"/>
    <m/>
    <n v="2012"/>
    <s v="On Site Construction"/>
    <s v="On Site"/>
    <s v="Remote Building Solutions (Qld) Pty Ltd"/>
    <s v="Private Contractor"/>
    <n v="1"/>
    <n v="466647.87"/>
    <n v="466647.87"/>
    <n v="289643.50551724137"/>
    <d v="2017-07-01T00:00:00"/>
    <x v="1"/>
    <n v="1"/>
    <n v="1"/>
    <n v="1"/>
  </r>
  <r>
    <s v="Woorabinda Aboriginal Shire Council"/>
    <n v="700"/>
    <s v="FLYNN"/>
    <s v="1x2B DH"/>
    <s v="Detached House"/>
    <x v="0"/>
    <m/>
    <n v="2012"/>
    <s v="On Site Construction"/>
    <s v="On Site"/>
    <s v="Remote Building Solutions (Qld) Pty Ltd"/>
    <s v="Private Contractor"/>
    <n v="1"/>
    <n v="460810.17"/>
    <n v="460810.17"/>
    <n v="286020.10551724141"/>
    <d v="2017-07-01T00:00:00"/>
    <x v="1"/>
    <n v="1"/>
    <n v="1"/>
    <n v="1"/>
  </r>
  <r>
    <s v="Cook Shire Council"/>
    <n v="2000"/>
    <s v="LEICHHARDT"/>
    <s v="1x3B DH"/>
    <s v="Detached House"/>
    <x v="0"/>
    <m/>
    <n v="2012"/>
    <s v="On Site Construction"/>
    <s v="On Site"/>
    <s v="PURCHASE OF EXISTING"/>
    <s v="Private Contractor"/>
    <n v="1"/>
    <n v="342541.82"/>
    <n v="342541.82"/>
    <n v="212612.16413793105"/>
    <m/>
    <x v="2"/>
    <n v="1"/>
    <n v="1"/>
    <n v="1"/>
  </r>
  <r>
    <s v="Cook Shire Council"/>
    <n v="2000"/>
    <s v="LEICHHARDT"/>
    <s v="1x3B DH"/>
    <s v="Detached House"/>
    <x v="0"/>
    <m/>
    <n v="2012"/>
    <s v="On Site Construction"/>
    <s v="On Site"/>
    <s v="PURCHASE OF EXISTING"/>
    <s v="Private Contractor"/>
    <n v="1"/>
    <n v="412111.56"/>
    <n v="412111.56"/>
    <n v="255793.38206896553"/>
    <m/>
    <x v="2"/>
    <n v="1"/>
    <n v="1"/>
    <n v="1"/>
  </r>
  <r>
    <s v="Murweh Shire Council"/>
    <n v="867"/>
    <s v="MARANOA"/>
    <s v="1x3B DH"/>
    <s v="Detached House"/>
    <x v="0"/>
    <m/>
    <n v="2012"/>
    <s v="On Site Construction"/>
    <s v="On Site"/>
    <s v="PURCHASE OF EXISTING"/>
    <s v="Private Contractor"/>
    <n v="1"/>
    <n v="407004.88"/>
    <n v="407004.88"/>
    <n v="252623.71862068967"/>
    <m/>
    <x v="2"/>
    <n v="1"/>
    <n v="1"/>
    <n v="1"/>
  </r>
  <r>
    <s v="Cook Shire Council"/>
    <n v="2000"/>
    <s v="LEICHHARDT"/>
    <s v="1x3B DH"/>
    <s v="Detached House"/>
    <x v="0"/>
    <m/>
    <n v="2012"/>
    <s v="On Site Construction"/>
    <s v="On Site"/>
    <s v="PURCHASE OF EXISTING"/>
    <s v="Private Contractor"/>
    <n v="1"/>
    <n v="345548.05"/>
    <n v="345548.05"/>
    <n v="214478.1"/>
    <m/>
    <x v="2"/>
    <n v="1"/>
    <n v="1"/>
    <n v="1"/>
  </r>
  <r>
    <s v="Napranum Aboriginal Shire Council"/>
    <n v="2465"/>
    <s v="LEICHHARDT"/>
    <s v="1x2B DH"/>
    <s v="Detached House"/>
    <x v="0"/>
    <m/>
    <n v="2012"/>
    <s v="On Site Construction"/>
    <s v="On Site"/>
    <s v="Napranum Aboriginal Shire Council"/>
    <s v="Council"/>
    <n v="1"/>
    <n v="328076.09999999998"/>
    <n v="328076.09999999998"/>
    <n v="203633.44137931033"/>
    <d v="2017-07-01T00:00:00"/>
    <x v="1"/>
    <n v="1"/>
    <n v="1"/>
    <n v="1"/>
  </r>
  <r>
    <s v="Napranum Aboriginal Shire Council"/>
    <n v="2465"/>
    <s v="LEICHHARDT"/>
    <s v="1x2B DH"/>
    <s v="Detached House"/>
    <x v="0"/>
    <m/>
    <n v="2012"/>
    <s v="On Site Construction"/>
    <s v="On Site"/>
    <s v="Napranum Aboriginal Shire Council"/>
    <s v="Council"/>
    <n v="1"/>
    <n v="328076.09999999998"/>
    <n v="328076.09999999998"/>
    <n v="203633.44137931033"/>
    <m/>
    <x v="1"/>
    <n v="1"/>
    <n v="1"/>
    <n v="1"/>
  </r>
  <r>
    <s v="Napranum Aboriginal Shire Council"/>
    <n v="2465"/>
    <s v="LEICHHARDT"/>
    <s v="1x2B DH"/>
    <s v="Detached House"/>
    <x v="0"/>
    <m/>
    <n v="2012"/>
    <s v="On Site Construction"/>
    <s v="On Site"/>
    <s v="Napranum Aboriginal Shire Council"/>
    <s v="Council"/>
    <n v="1"/>
    <n v="328076.09999999998"/>
    <n v="328076.09999999998"/>
    <n v="203633.44137931033"/>
    <m/>
    <x v="1"/>
    <n v="1"/>
    <n v="1"/>
    <n v="1"/>
  </r>
  <r>
    <s v="Napranum Aboriginal Shire Council"/>
    <n v="2465"/>
    <s v="LEICHHARDT"/>
    <s v="1x2B DH"/>
    <s v="Detached House"/>
    <x v="0"/>
    <m/>
    <n v="2012"/>
    <s v="Other Works"/>
    <s v="Other"/>
    <s v="Napranum Aboriginal Shire Council"/>
    <s v="Council"/>
    <n v="1"/>
    <n v="328076.09999999998"/>
    <n v="328076.09999999998"/>
    <n v="203633.44137931033"/>
    <m/>
    <x v="1"/>
    <n v="1"/>
    <n v="1"/>
    <n v="1"/>
  </r>
  <r>
    <s v="Cook Shire Council"/>
    <n v="2000"/>
    <s v="LEICHHARDT"/>
    <s v="1x3B DH"/>
    <s v="Detached House"/>
    <x v="0"/>
    <m/>
    <n v="2012"/>
    <s v="Other Works"/>
    <s v="Other"/>
    <s v="PURCHASE OF EXISTING"/>
    <s v="Private Contractor"/>
    <n v="1"/>
    <n v="333343.78999999998"/>
    <n v="333343.78999999998"/>
    <n v="206903.0420689655"/>
    <m/>
    <x v="2"/>
    <n v="1"/>
    <n v="1"/>
    <n v="1"/>
  </r>
  <r>
    <s v="Cook Shire Council"/>
    <n v="2000"/>
    <s v="LEICHHARDT"/>
    <s v="1x3B DH"/>
    <s v="Detached House"/>
    <x v="0"/>
    <m/>
    <n v="2012"/>
    <s v="Other Works"/>
    <s v="Other"/>
    <s v="PURCHASE OF EXISTING"/>
    <s v="Private Contractor"/>
    <n v="1"/>
    <n v="385614.92000000004"/>
    <n v="385614.92000000004"/>
    <n v="239347.19172413796"/>
    <m/>
    <x v="2"/>
    <n v="1"/>
    <n v="1"/>
    <n v="1"/>
  </r>
  <r>
    <s v="Cook Shire Council"/>
    <n v="2000"/>
    <s v="LEICHHARDT"/>
    <s v="1x3B DH"/>
    <s v="Detached House"/>
    <x v="0"/>
    <m/>
    <n v="2012"/>
    <s v="On Site Construction"/>
    <s v="On Site"/>
    <s v="PURCHASE OF EXISTING"/>
    <s v="Private Contractor"/>
    <n v="1"/>
    <n v="359312.93"/>
    <n v="359312.93"/>
    <n v="223021.81862068965"/>
    <m/>
    <x v="2"/>
    <n v="1"/>
    <n v="1"/>
    <n v="1"/>
  </r>
  <r>
    <s v="Maranoa Regional Council"/>
    <n v="575"/>
    <s v="MARANOA"/>
    <s v="1x4B DH"/>
    <s v="Detached House"/>
    <x v="0"/>
    <m/>
    <n v="2012"/>
    <s v="On Site Construction"/>
    <s v="On Site"/>
    <s v="PURCHASE OF EXISTING"/>
    <s v="Private Contractor"/>
    <n v="1"/>
    <n v="331047.11"/>
    <n v="331047.11"/>
    <n v="205477.51655172414"/>
    <d v="2017-07-01T00:00:00"/>
    <x v="3"/>
    <n v="2"/>
    <n v="1"/>
    <n v="1"/>
  </r>
  <r>
    <s v="Aurukun Shire Council"/>
    <s v="1973 "/>
    <s v="LEICHHARDT"/>
    <s v="1x2B DH"/>
    <s v="Detached House"/>
    <x v="0"/>
    <m/>
    <n v="2012"/>
    <s v="On Site Construction"/>
    <s v="On Site"/>
    <s v="Remote Building Solutions (Qld) Pty Ltd"/>
    <s v="Private Contractor"/>
    <n v="1"/>
    <n v="514555.61"/>
    <n v="514555.61"/>
    <n v="319379.34413793101"/>
    <d v="2017-07-01T00:00:00"/>
    <x v="1"/>
    <n v="1"/>
    <n v="1"/>
    <n v="1"/>
  </r>
  <r>
    <s v="Aurukun Shire Council"/>
    <s v="1973 "/>
    <s v="LEICHHARDT"/>
    <s v="1x2B DH"/>
    <s v="Detached House"/>
    <x v="0"/>
    <m/>
    <n v="2012"/>
    <s v="On Site Construction"/>
    <s v="On Site"/>
    <s v="Remote Building Solutions (Qld) Pty Ltd"/>
    <s v="Private Contractor"/>
    <n v="1"/>
    <n v="447111.37"/>
    <n v="447111.37"/>
    <n v="277517.40206896554"/>
    <d v="2016-07-01T00:00:00"/>
    <x v="1"/>
    <n v="1"/>
    <n v="1"/>
    <n v="1"/>
  </r>
  <r>
    <s v="Aurukun Shire Council"/>
    <s v="1973 "/>
    <s v="LEICHHARDT"/>
    <s v="1x3B DH"/>
    <s v="Detached House"/>
    <x v="0"/>
    <m/>
    <n v="2012"/>
    <s v="On Site Construction"/>
    <s v="On Site"/>
    <s v="Remote Building Solutions (Qld) Pty Ltd"/>
    <s v="Private Contractor"/>
    <n v="1"/>
    <n v="517501.32"/>
    <n v="517501.32"/>
    <n v="321207.71586206899"/>
    <d v="2016-07-01T00:00:00"/>
    <x v="2"/>
    <n v="1"/>
    <n v="1"/>
    <n v="1"/>
  </r>
  <r>
    <s v="Aurukun Shire Council"/>
    <s v="1973 "/>
    <s v="LEICHHARDT"/>
    <s v="1x3B DH"/>
    <s v="Detached House"/>
    <x v="0"/>
    <m/>
    <n v="2012"/>
    <s v="On Site Construction"/>
    <s v="On Site"/>
    <s v="Remote Building Solutions (Qld) Pty Ltd"/>
    <s v="Private Contractor"/>
    <n v="1"/>
    <n v="502771.7"/>
    <n v="502771.7"/>
    <n v="312065.19310344831"/>
    <d v="2016-07-01T00:00:00"/>
    <x v="2"/>
    <n v="1"/>
    <n v="1"/>
    <n v="1"/>
  </r>
  <r>
    <s v="Aurukun Shire Council"/>
    <s v="1973 "/>
    <s v="LEICHHARDT"/>
    <s v="1x2B DH"/>
    <s v="Detached House"/>
    <x v="0"/>
    <m/>
    <n v="2012"/>
    <s v="On Site Construction"/>
    <s v="On Site"/>
    <s v="Remote Building Solutions (Qld) Pty Ltd"/>
    <s v="Private Contractor"/>
    <n v="1"/>
    <n v="453002.79"/>
    <n v="453002.79"/>
    <n v="281174.14551724138"/>
    <d v="2018-07-01T00:00:00"/>
    <x v="1"/>
    <n v="1"/>
    <n v="1"/>
    <n v="1"/>
  </r>
  <r>
    <s v="Aurukun Shire Council"/>
    <s v="1973 "/>
    <s v="LEICHHARDT"/>
    <s v="1x3B DH"/>
    <s v="Detached House"/>
    <x v="0"/>
    <m/>
    <n v="2012"/>
    <s v="On Site Construction"/>
    <s v="On Site"/>
    <s v="Remote Building Solutions (Qld) Pty Ltd"/>
    <s v="Private Contractor"/>
    <n v="1"/>
    <n v="508664.19"/>
    <n v="508664.19"/>
    <n v="315722.60068965517"/>
    <d v="2016-07-01T00:00:00"/>
    <x v="2"/>
    <n v="1"/>
    <n v="1"/>
    <n v="1"/>
  </r>
  <r>
    <s v="Woorabinda Aboriginal Shire Council"/>
    <n v="700"/>
    <s v="FLYNN"/>
    <s v="1x4B DH"/>
    <s v="Detached House"/>
    <x v="0"/>
    <m/>
    <n v="2012"/>
    <s v="On Site Construction"/>
    <s v="On Site"/>
    <s v="Remote Building Solutions (Qld) Pty Ltd"/>
    <s v="Private Contractor"/>
    <n v="1"/>
    <n v="557915"/>
    <n v="557915"/>
    <n v="346292.06896551728"/>
    <d v="2018-07-01T00:00:00"/>
    <x v="3"/>
    <n v="2"/>
    <n v="1"/>
    <n v="1"/>
  </r>
  <r>
    <s v="Yarrabah Aboriginal Shire Council"/>
    <n v="1710"/>
    <s v="KENNEDY"/>
    <s v="1x4B DH (SOG)"/>
    <s v="Detached House"/>
    <x v="0"/>
    <m/>
    <n v="2012"/>
    <s v="On Site Construction"/>
    <s v="On Site"/>
    <s v="Metrobuild Constructions Pty Ltd"/>
    <s v="Private Contractor"/>
    <n v="1"/>
    <n v="309252"/>
    <n v="309252"/>
    <n v="191949.5172413793"/>
    <d v="2009-07-01T00:00:00"/>
    <x v="3"/>
    <n v="2"/>
    <n v="1"/>
    <n v="1"/>
  </r>
  <r>
    <s v="Yarrabah Aboriginal Shire Council"/>
    <n v="1710"/>
    <s v="KENNEDY"/>
    <s v="1x4B DH (SOG)"/>
    <s v="Detached House"/>
    <x v="0"/>
    <m/>
    <n v="2012"/>
    <s v="On Site Construction"/>
    <s v="On Site"/>
    <s v="Metrobuild Constructions Pty Ltd"/>
    <s v="Private Contractor"/>
    <n v="1"/>
    <n v="309251.5"/>
    <n v="309251.5"/>
    <n v="191949.20689655174"/>
    <d v="2009-07-01T00:00:00"/>
    <x v="3"/>
    <n v="2"/>
    <n v="1"/>
    <n v="1"/>
  </r>
  <r>
    <s v="Yarrabah Aboriginal Shire Council"/>
    <n v="1710"/>
    <s v="KENNEDY"/>
    <s v="1x4B DH (SOG)"/>
    <s v="Detached House"/>
    <x v="0"/>
    <m/>
    <n v="2012"/>
    <s v="On Site Construction"/>
    <s v="On Site"/>
    <s v="Metrobuild Constructions Pty Ltd"/>
    <s v="Private Contractor"/>
    <n v="1"/>
    <n v="309251.5"/>
    <n v="309251.5"/>
    <n v="191949.20689655174"/>
    <d v="2009-07-01T00:00:00"/>
    <x v="3"/>
    <n v="2"/>
    <n v="1"/>
    <n v="1"/>
  </r>
  <r>
    <s v="Yarrabah Aboriginal Shire Council"/>
    <n v="1710"/>
    <s v="KENNEDY"/>
    <s v="1x4B DH (SOG)"/>
    <s v="Detached House"/>
    <x v="0"/>
    <m/>
    <n v="2012"/>
    <s v="On Site Construction"/>
    <s v="On Site"/>
    <s v="Metrobuild Constructions Pty Ltd"/>
    <s v="Private Contractor"/>
    <n v="1"/>
    <n v="309251.5"/>
    <n v="309251.5"/>
    <n v="191949.20689655174"/>
    <d v="2009-07-01T00:00:00"/>
    <x v="3"/>
    <n v="2"/>
    <n v="1"/>
    <n v="1"/>
  </r>
  <r>
    <s v="Yarrabah Aboriginal Shire Council"/>
    <n v="1710"/>
    <s v="KENNEDY"/>
    <s v="1x4B DH (SOG)"/>
    <s v="Detached House"/>
    <x v="0"/>
    <m/>
    <n v="2012"/>
    <s v="On Site Construction"/>
    <s v="On Site"/>
    <s v="Metrobuild Constructions Pty Ltd"/>
    <s v="Private Contractor"/>
    <n v="1"/>
    <n v="309251.5"/>
    <n v="309251.5"/>
    <n v="191949.20689655174"/>
    <d v="2009-07-01T00:00:00"/>
    <x v="3"/>
    <n v="2"/>
    <n v="1"/>
    <n v="1"/>
  </r>
  <r>
    <s v="Yarrabah Aboriginal Shire Council"/>
    <n v="1710"/>
    <s v="KENNEDY"/>
    <s v="1x4B DH (SOG)"/>
    <s v="Detached House"/>
    <x v="0"/>
    <m/>
    <n v="2012"/>
    <s v="On Site Construction"/>
    <s v="On Site"/>
    <s v="Metrobuild Constructions Pty Ltd"/>
    <s v="Private Contractor"/>
    <n v="1"/>
    <n v="309251.5"/>
    <n v="309251.5"/>
    <n v="191949.20689655174"/>
    <d v="2009-07-01T00:00:00"/>
    <x v="3"/>
    <n v="2"/>
    <n v="1"/>
    <n v="1"/>
  </r>
  <r>
    <s v="Yarrabah Aboriginal Shire Council"/>
    <n v="1710"/>
    <s v="KENNEDY"/>
    <s v="1x4B DH (SOG)"/>
    <s v="Detached House"/>
    <x v="0"/>
    <m/>
    <n v="2012"/>
    <s v="On Site Construction"/>
    <s v="On Site"/>
    <s v="Metrobuild Constructions Pty Ltd"/>
    <s v="Private Contractor"/>
    <n v="1"/>
    <n v="309251.5"/>
    <n v="309251.5"/>
    <n v="191949.20689655174"/>
    <d v="2009-07-01T00:00:00"/>
    <x v="3"/>
    <n v="2"/>
    <n v="1"/>
    <n v="1"/>
  </r>
  <r>
    <s v="Napranum Aboriginal Shire Council"/>
    <n v="2465"/>
    <s v="LEICHHARDT"/>
    <s v="1x4B DH"/>
    <s v="Detached House"/>
    <x v="0"/>
    <m/>
    <n v="2012"/>
    <s v="On Site Construction"/>
    <s v="On Site"/>
    <s v="Napranum Aboriginal Shire Council"/>
    <s v="Council"/>
    <n v="1"/>
    <n v="532097.5"/>
    <n v="532097.5"/>
    <n v="330267.41379310348"/>
    <d v="2009-07-01T00:00:00"/>
    <x v="3"/>
    <n v="2"/>
    <n v="1"/>
    <n v="1"/>
  </r>
  <r>
    <s v="Napranum Aboriginal Shire Council"/>
    <n v="2465"/>
    <s v="LEICHHARDT"/>
    <s v="1x3B DH"/>
    <s v="Detached House"/>
    <x v="0"/>
    <m/>
    <n v="2011"/>
    <s v="On Site Construction"/>
    <s v="On Site"/>
    <s v="Napranum Aboriginal Shire Council"/>
    <s v="Council"/>
    <n v="1"/>
    <n v="450502"/>
    <n v="450502"/>
    <n v="512640.20689655177"/>
    <d v="2009-07-01T00:00:00"/>
    <x v="2"/>
    <n v="1"/>
    <n v="1"/>
    <n v="1"/>
  </r>
  <r>
    <s v="Woorabinda Aboriginal Shire Council"/>
    <n v="700"/>
    <s v="FLYNN"/>
    <s v="1x3B DH"/>
    <s v="Detached House"/>
    <x v="0"/>
    <m/>
    <n v="2012"/>
    <s v="On Site Construction"/>
    <s v="On Site"/>
    <s v="Remote Building Solutions (Qld) Pty Ltd"/>
    <s v="Private Contractor"/>
    <n v="1"/>
    <n v="495997"/>
    <n v="495997"/>
    <n v="307860.20689655171"/>
    <d v="2008-07-01T00:00:00"/>
    <x v="2"/>
    <n v="1"/>
    <n v="1"/>
    <n v="1"/>
  </r>
  <r>
    <s v="Woorabinda Aboriginal Shire Council"/>
    <n v="700"/>
    <s v="FLYNN"/>
    <s v="1x3B DH"/>
    <s v="Detached House"/>
    <x v="0"/>
    <m/>
    <n v="2012"/>
    <s v="On Site Construction"/>
    <s v="On Site"/>
    <s v="Remote Building Solutions (Qld) Pty Ltd"/>
    <s v="Private Contractor"/>
    <n v="1"/>
    <n v="495997"/>
    <n v="495997"/>
    <n v="307860.20689655171"/>
    <d v="2017-07-01T00:00:00"/>
    <x v="2"/>
    <n v="1"/>
    <n v="1"/>
    <n v="1"/>
  </r>
  <r>
    <s v="Yarrabah Aboriginal Shire Council"/>
    <n v="1710"/>
    <s v="KENNEDY"/>
    <s v="2x2B DH (SOG)"/>
    <s v="Detached House"/>
    <x v="0"/>
    <m/>
    <n v="2012"/>
    <s v="On Site Construction"/>
    <s v="On Site"/>
    <s v="Metrobuild Constructions Pty Ltd"/>
    <s v="Private Contractor"/>
    <n v="2"/>
    <n v="503786"/>
    <n v="251893"/>
    <n v="156347.37931034484"/>
    <d v="2015-07-01T00:00:00"/>
    <x v="1"/>
    <n v="2"/>
    <n v="1"/>
    <n v="1"/>
  </r>
  <r>
    <s v="Northern Peninsula Area Regional Council"/>
    <n v="2669"/>
    <s v="LEICHHARDT"/>
    <s v="1x4B DH (HS)"/>
    <s v="Detached House"/>
    <x v="0"/>
    <m/>
    <n v="2011"/>
    <s v="On Site Construction"/>
    <s v="On Site"/>
    <s v="Remote Building Solutions (Qld) Pty Ltd"/>
    <s v="Private Contractor"/>
    <n v="1"/>
    <n v="650240.5"/>
    <n v="650240.5"/>
    <n v="739928.8448275862"/>
    <d v="2017-07-01T00:00:00"/>
    <x v="3"/>
    <n v="2"/>
    <n v="1"/>
    <n v="1"/>
  </r>
  <r>
    <s v="Palm Island Aboriginal Shire Council"/>
    <n v="1531"/>
    <s v="ISLAND"/>
    <s v="1x4B DH (LS)"/>
    <s v="Detached House"/>
    <x v="0"/>
    <s v="Low Set"/>
    <n v="2012"/>
    <s v="On Site Construction"/>
    <s v="On Site"/>
    <s v="Djarragun Enterprisess"/>
    <s v="Private Contractor"/>
    <n v="1"/>
    <n v="413422.35"/>
    <n v="413422.35"/>
    <n v="256606.97586206897"/>
    <d v="2017-07-01T00:00:00"/>
    <x v="3"/>
    <n v="2"/>
    <n v="1"/>
    <n v="1"/>
  </r>
  <r>
    <s v="Yarrabah Aboriginal Shire Council"/>
    <n v="1710"/>
    <s v="KENNEDY"/>
    <s v="2x2B DH (SOG)"/>
    <s v="Detached House"/>
    <x v="0"/>
    <m/>
    <n v="2012"/>
    <s v="On Site Construction"/>
    <s v="On Site"/>
    <s v="Metrobuild Constructions Pty Ltd"/>
    <s v="Private Contractor"/>
    <n v="2"/>
    <n v="503786"/>
    <n v="251893"/>
    <n v="156347.37931034484"/>
    <d v="2017-07-01T00:00:00"/>
    <x v="1"/>
    <n v="2"/>
    <n v="1"/>
    <n v="1"/>
  </r>
  <r>
    <s v="Cherbourg Aboriginal Shire Council"/>
    <n v="362"/>
    <s v="WIDE BAY"/>
    <s v="1x2B DH (SOG)"/>
    <s v="Detached House"/>
    <x v="0"/>
    <m/>
    <n v="2012"/>
    <s v="On Site Construction"/>
    <s v="On Site"/>
    <s v="QBuild"/>
    <s v="Qbuild"/>
    <n v="1"/>
    <n v="432588"/>
    <n v="432588"/>
    <n v="268502.89655172417"/>
    <d v="2018-07-01T00:00:00"/>
    <x v="1"/>
    <n v="1"/>
    <n v="1"/>
    <n v="1"/>
  </r>
  <r>
    <s v="Cherbourg Aboriginal Shire Council"/>
    <n v="362"/>
    <s v="WIDE BAY"/>
    <s v="3x2B DH (SOG)"/>
    <s v="Detached House"/>
    <x v="0"/>
    <m/>
    <n v="2012"/>
    <s v="On Site Construction"/>
    <s v="On Site"/>
    <s v="Remote Building Solutions (Qld) Pty Ltd"/>
    <s v="Private Contractor"/>
    <n v="3"/>
    <n v="1158193"/>
    <n v="386064.33333333331"/>
    <n v="239626.13793103446"/>
    <d v="2015-07-01T00:00:00"/>
    <x v="1"/>
    <n v="3"/>
    <n v="1"/>
    <n v="1"/>
  </r>
  <r>
    <s v="Northern Peninsula Area Regional Council"/>
    <n v="2669"/>
    <s v="LEICHHARDT"/>
    <s v="1x4B DH (HS)"/>
    <s v="Detached House"/>
    <x v="0"/>
    <m/>
    <n v="2011"/>
    <s v="On Site Construction"/>
    <s v="On Site"/>
    <s v="Remote Building Solutions (Qld) Pty Ltd"/>
    <s v="Private Contractor"/>
    <n v="1"/>
    <n v="650240.5"/>
    <n v="650240.5"/>
    <n v="739928.8448275862"/>
    <d v="2017-07-01T00:00:00"/>
    <x v="3"/>
    <n v="2"/>
    <n v="1"/>
    <n v="1"/>
  </r>
  <r>
    <s v="Mornington Shire Council"/>
    <n v="1855"/>
    <s v="ISLAND"/>
    <s v="1x4B DH"/>
    <s v="Detached House"/>
    <x v="0"/>
    <m/>
    <n v="2011"/>
    <s v="On Site Construction"/>
    <s v="On Site"/>
    <s v="Remote Building Solutions (Qld) Pty Ltd"/>
    <s v="Private Contractor"/>
    <n v="1"/>
    <n v="531460"/>
    <n v="531460"/>
    <n v="604764.82758620696"/>
    <m/>
    <x v="3"/>
    <n v="2"/>
    <n v="1"/>
    <n v="1"/>
  </r>
  <r>
    <s v="Mornington Shire Council"/>
    <n v="1855"/>
    <s v="ISLAND"/>
    <s v="1x3B DH"/>
    <s v="Detached House"/>
    <x v="0"/>
    <m/>
    <n v="2011"/>
    <s v="On Site Construction"/>
    <s v="On Site"/>
    <s v="Remote Building Solutions (Qld) Pty Ltd"/>
    <s v="Private Contractor"/>
    <n v="1"/>
    <n v="482806"/>
    <n v="482806"/>
    <n v="549399.93103448278"/>
    <m/>
    <x v="2"/>
    <n v="1"/>
    <n v="1"/>
    <n v="1"/>
  </r>
  <r>
    <s v="Mornington Shire Council"/>
    <n v="1855"/>
    <s v="ISLAND"/>
    <s v="1x4B DH"/>
    <s v="Detached House"/>
    <x v="0"/>
    <m/>
    <n v="2011"/>
    <s v="On Site Construction"/>
    <s v="On Site"/>
    <s v="Remote Building Solutions (Qld) Pty Ltd"/>
    <s v="Private Contractor"/>
    <n v="1"/>
    <n v="531460"/>
    <n v="531460"/>
    <n v="604764.82758620696"/>
    <d v="2018-07-01T00:00:00"/>
    <x v="3"/>
    <n v="2"/>
    <n v="1"/>
    <n v="1"/>
  </r>
  <r>
    <s v="Mornington Shire Council"/>
    <n v="1855"/>
    <s v="ISLAND"/>
    <s v="1x4B DH"/>
    <s v="Detached House"/>
    <x v="0"/>
    <m/>
    <n v="2011"/>
    <s v="On Site Construction"/>
    <s v="On Site"/>
    <s v="Remote Building Solutions (Qld) Pty Ltd"/>
    <s v="Private Contractor"/>
    <n v="1"/>
    <n v="531460"/>
    <n v="531460"/>
    <n v="604764.82758620696"/>
    <d v="2017-07-01T00:00:00"/>
    <x v="3"/>
    <n v="2"/>
    <n v="1"/>
    <n v="1"/>
  </r>
  <r>
    <s v="Mornington Shire Council"/>
    <n v="1855"/>
    <s v="ISLAND"/>
    <s v="1x3B DH"/>
    <s v="Detached House"/>
    <x v="0"/>
    <m/>
    <n v="2011"/>
    <s v="On Site Construction"/>
    <s v="On Site"/>
    <s v="Remote Building Solutions (Qld) Pty Ltd"/>
    <s v="Private Contractor"/>
    <n v="1"/>
    <n v="482806"/>
    <n v="482806"/>
    <n v="549399.93103448278"/>
    <d v="2017-07-01T00:00:00"/>
    <x v="2"/>
    <n v="1"/>
    <n v="1"/>
    <n v="1"/>
  </r>
  <r>
    <s v="Napranum Aboriginal Shire Council"/>
    <n v="2465"/>
    <s v="LEICHHARDT"/>
    <s v="2x2B DH"/>
    <s v="Detached House"/>
    <x v="0"/>
    <m/>
    <n v="2011"/>
    <s v="On Site Construction"/>
    <s v="On Site"/>
    <s v="Napranum Aboriginal Shire Council"/>
    <s v="Council"/>
    <n v="2"/>
    <n v="843812.2"/>
    <n v="421906.1"/>
    <n v="480100.04482758621"/>
    <d v="2009-07-01T00:00:00"/>
    <x v="1"/>
    <n v="2"/>
    <n v="1"/>
    <n v="1"/>
  </r>
  <r>
    <s v="Mornington Shire Council"/>
    <n v="1855"/>
    <s v="ISLAND"/>
    <s v="1x3B DH LS"/>
    <s v="Detached House"/>
    <x v="0"/>
    <s v="Low Set"/>
    <n v="2010"/>
    <s v="On Site Construction"/>
    <s v="On Site"/>
    <s v="CEC Residential"/>
    <s v="Private Contractor"/>
    <n v="1"/>
    <n v="391351.44"/>
    <n v="391351.44"/>
    <n v="391351.44"/>
    <d v="2021-07-01T00:00:00"/>
    <x v="2"/>
    <n v="1"/>
    <n v="1"/>
    <n v="1"/>
  </r>
  <r>
    <s v="Mornington Shire Council"/>
    <n v="1855"/>
    <s v="ISLAND"/>
    <s v="1x3B DH LS"/>
    <s v="Detached House"/>
    <x v="0"/>
    <s v="Low Set"/>
    <n v="2010"/>
    <s v="On Site Construction"/>
    <s v="On Site"/>
    <s v="CEC Residential"/>
    <s v="Private Contractor"/>
    <n v="1"/>
    <n v="391351.44"/>
    <n v="391351.44"/>
    <n v="391351.44"/>
    <d v="2018-07-01T00:00:00"/>
    <x v="2"/>
    <n v="1"/>
    <n v="1"/>
    <n v="1"/>
  </r>
  <r>
    <s v="Mornington Shire Council"/>
    <n v="1855"/>
    <s v="ISLAND"/>
    <s v="1x3B DH LS"/>
    <s v="Detached House"/>
    <x v="0"/>
    <s v="Low Set"/>
    <n v="2010"/>
    <s v="On Site Construction"/>
    <s v="On Site"/>
    <s v="CEC Residential"/>
    <s v="Private Contractor"/>
    <n v="1"/>
    <n v="391351.44"/>
    <n v="391351.44"/>
    <n v="391351.44"/>
    <d v="2017-07-01T00:00:00"/>
    <x v="2"/>
    <n v="1"/>
    <n v="1"/>
    <n v="1"/>
  </r>
  <r>
    <s v="Mornington Shire Council"/>
    <n v="1855"/>
    <s v="ISLAND"/>
    <s v="1x3B DH LS"/>
    <s v="Detached House"/>
    <x v="0"/>
    <s v="Low Set"/>
    <n v="2010"/>
    <s v="On Site Construction"/>
    <s v="On Site"/>
    <s v="CEC Residential"/>
    <s v="Private Contractor"/>
    <n v="1"/>
    <n v="391351.44"/>
    <n v="391351.44"/>
    <n v="391351.44"/>
    <d v="2017-07-01T00:00:00"/>
    <x v="2"/>
    <n v="1"/>
    <n v="1"/>
    <n v="1"/>
  </r>
  <r>
    <s v="Mornington Shire Council"/>
    <n v="1855"/>
    <s v="ISLAND"/>
    <s v="1x3B DH LS"/>
    <s v="Detached House"/>
    <x v="0"/>
    <s v="Low Set"/>
    <n v="2010"/>
    <s v="On Site Construction"/>
    <s v="On Site"/>
    <s v="CEC Residential"/>
    <s v="Private Contractor"/>
    <n v="1"/>
    <n v="391351.44"/>
    <n v="391351.44"/>
    <n v="391351.44"/>
    <d v="2018-07-01T00:00:00"/>
    <x v="2"/>
    <n v="1"/>
    <n v="1"/>
    <n v="1"/>
  </r>
  <r>
    <s v="Mornington Shire Council"/>
    <n v="1855"/>
    <s v="ISLAND"/>
    <s v="1x3B DH LS"/>
    <s v="Detached House"/>
    <x v="0"/>
    <s v="Low Set"/>
    <n v="2010"/>
    <s v="Purchase of Existing"/>
    <s v="Other"/>
    <s v="CEC Residential"/>
    <s v="Private Contractor"/>
    <n v="1"/>
    <n v="391351.44"/>
    <n v="391351.44"/>
    <n v="391351.44"/>
    <d v="2015-07-01T00:00:00"/>
    <x v="2"/>
    <n v="1"/>
    <n v="1"/>
    <n v="1"/>
  </r>
  <r>
    <s v="Mornington Shire Council"/>
    <n v="1855"/>
    <s v="ISLAND"/>
    <s v="1x3B DH LS"/>
    <s v="Detached House"/>
    <x v="0"/>
    <s v="Low Set"/>
    <n v="2010"/>
    <s v="Purchase of Existing"/>
    <s v="Other"/>
    <s v="CEC Residential"/>
    <s v="Private Contractor"/>
    <n v="1"/>
    <n v="391351.44"/>
    <n v="391351.44"/>
    <n v="391351.44"/>
    <d v="2015-07-01T00:00:00"/>
    <x v="2"/>
    <n v="1"/>
    <n v="1"/>
    <n v="1"/>
  </r>
  <r>
    <s v="Mornington Shire Council"/>
    <n v="1855"/>
    <s v="ISLAND"/>
    <s v="1x4B DH LS"/>
    <s v="Detached House"/>
    <x v="0"/>
    <s v="Low Set"/>
    <n v="2010"/>
    <s v="Purchase of Existing"/>
    <s v="Other"/>
    <s v="CEC Residential"/>
    <s v="Private Contractor"/>
    <n v="1"/>
    <n v="411101.59"/>
    <n v="411101.59"/>
    <n v="411101.59"/>
    <d v="2015-07-01T00:00:00"/>
    <x v="3"/>
    <n v="2"/>
    <n v="1"/>
    <n v="1"/>
  </r>
  <r>
    <s v="Mornington Shire Council"/>
    <n v="1855"/>
    <s v="ISLAND"/>
    <s v="1x4B DH LS"/>
    <s v="Detached House"/>
    <x v="0"/>
    <s v="Low Set"/>
    <n v="2010"/>
    <s v="Purchase of Existing"/>
    <s v="Other"/>
    <s v="CEC Residential"/>
    <s v="Private Contractor"/>
    <n v="1"/>
    <n v="411101.59"/>
    <n v="411101.59"/>
    <n v="411101.59"/>
    <d v="2015-07-01T00:00:00"/>
    <x v="3"/>
    <n v="2"/>
    <n v="1"/>
    <n v="1"/>
  </r>
  <r>
    <s v="Mornington Shire Council"/>
    <n v="1855"/>
    <s v="ISLAND"/>
    <s v="1x4B DH LS"/>
    <s v="Detached House"/>
    <x v="0"/>
    <s v="Low Set"/>
    <n v="2010"/>
    <s v="Purchase of Existing"/>
    <s v="Other"/>
    <s v="CEC Residential"/>
    <s v="Private Contractor"/>
    <n v="1"/>
    <n v="411101.59"/>
    <n v="411101.59"/>
    <n v="411101.59"/>
    <d v="2015-07-01T00:00:00"/>
    <x v="3"/>
    <n v="2"/>
    <n v="1"/>
    <n v="1"/>
  </r>
  <r>
    <s v="Mornington Shire Council"/>
    <n v="1855"/>
    <s v="ISLAND"/>
    <s v="1x4B DH LS"/>
    <s v="Detached House"/>
    <x v="0"/>
    <s v="Low Set"/>
    <n v="2010"/>
    <s v="Purchase of Existing"/>
    <s v="Other"/>
    <s v="CEC Residential"/>
    <s v="Private Contractor"/>
    <n v="1"/>
    <n v="411101.59"/>
    <n v="411101.59"/>
    <n v="411101.59"/>
    <d v="2014-07-01T00:00:00"/>
    <x v="3"/>
    <n v="2"/>
    <n v="1"/>
    <n v="1"/>
  </r>
  <r>
    <s v="Diamantina Shire Council"/>
    <n v="1608"/>
    <s v="MARANOA"/>
    <s v="3x2B DH (LS)"/>
    <s v="Detached House"/>
    <x v="0"/>
    <m/>
    <n v="2010"/>
    <s v="On Site Construction"/>
    <s v="On Site"/>
    <s v="Ace Relocators + Council"/>
    <s v="Council"/>
    <n v="3"/>
    <n v="488062"/>
    <n v="162687.33333333334"/>
    <n v="162687.33333333334"/>
    <d v="2017-07-01T00:00:00"/>
    <x v="1"/>
    <n v="3"/>
    <n v="1"/>
    <n v="1"/>
  </r>
  <r>
    <s v="Lockhart River Aboriginal Shire Council"/>
    <n v="2437"/>
    <s v="LEICHHARDT"/>
    <s v="1x3B DH"/>
    <s v="Detached House"/>
    <x v="0"/>
    <m/>
    <n v="2011"/>
    <s v="Purchase of Existing"/>
    <s v="Other"/>
    <s v="Remote Building Solutions (Qld) Pty Ltd"/>
    <s v="Private Contractor"/>
    <n v="1"/>
    <n v="438794.4"/>
    <n v="438794.4"/>
    <n v="499317.76551724144"/>
    <d v="2014-07-01T00:00:00"/>
    <x v="2"/>
    <n v="1"/>
    <n v="1"/>
    <n v="1"/>
  </r>
  <r>
    <s v="Woorabinda Aboriginal Shire Council"/>
    <n v="700"/>
    <s v="FLYNN"/>
    <s v="2x2B DO"/>
    <s v="Other"/>
    <x v="8"/>
    <m/>
    <n v="2012"/>
    <s v="On Site Construction"/>
    <s v="On Site"/>
    <s v="Remote Building Solutions (Qld) Pty Ltd"/>
    <s v="Private Contractor"/>
    <n v="2"/>
    <n v="438476"/>
    <n v="219238"/>
    <n v="136078.75862068965"/>
    <d v="2017-07-01T00:00:00"/>
    <x v="1"/>
    <n v="2"/>
    <n v="1"/>
    <n v="1"/>
  </r>
  <r>
    <s v="Napranum Aboriginal Shire Council"/>
    <n v="2465"/>
    <s v="LEICHHARDT"/>
    <s v="2x2B DH"/>
    <s v="Detached House"/>
    <x v="0"/>
    <m/>
    <n v="2011"/>
    <s v="On Site Construction"/>
    <s v="On Site"/>
    <s v="Napranum Aboriginal Shire Council"/>
    <s v="Council"/>
    <n v="2"/>
    <n v="813587.5"/>
    <n v="406793.75"/>
    <n v="462903.2327586207"/>
    <d v="2018-07-01T00:00:00"/>
    <x v="1"/>
    <n v="2"/>
    <n v="1"/>
    <n v="1"/>
  </r>
  <r>
    <s v="Lockhart River Aboriginal Shire Council"/>
    <n v="2437"/>
    <s v="LEICHHARDT"/>
    <s v="3x2B CL"/>
    <s v="Other"/>
    <x v="9"/>
    <m/>
    <n v="2011"/>
    <s v="Purchase of Existing"/>
    <s v="Other"/>
    <s v="Remote Building Solutions (Qld) Pty Ltd"/>
    <s v="Private Contractor"/>
    <n v="3"/>
    <n v="1125669.6000000001"/>
    <n v="375223.2"/>
    <n v="426978.1241379311"/>
    <d v="2014-07-01T00:00:00"/>
    <x v="1"/>
    <n v="3"/>
    <n v="1"/>
    <n v="1"/>
  </r>
  <r>
    <s v="Napranum Aboriginal Shire Council"/>
    <n v="2465"/>
    <s v="LEICHHARDT"/>
    <s v="1x4B DH"/>
    <s v="Detached House"/>
    <x v="0"/>
    <m/>
    <n v="2011"/>
    <s v="Purchase of Existing"/>
    <s v="Other"/>
    <s v="Napranum Aboriginal Shire Council"/>
    <s v="Council"/>
    <n v="1"/>
    <n v="496713.8"/>
    <n v="496713.8"/>
    <n v="565226.04827586212"/>
    <d v="2014-07-01T00:00:00"/>
    <x v="3"/>
    <n v="2"/>
    <n v="1"/>
    <n v="1"/>
  </r>
  <r>
    <s v="Torres Shire Council"/>
    <n v="2190"/>
    <s v="LEICHHARDT"/>
    <s v="1x2B DH LS"/>
    <s v="Detached House"/>
    <x v="0"/>
    <m/>
    <n v="2011"/>
    <s v="Purchase of Existing"/>
    <s v="Other"/>
    <s v="Robert Clarke Builder's Pty Ltd"/>
    <s v="Private Contractor"/>
    <n v="1"/>
    <n v="379860.5"/>
    <n v="379860.5"/>
    <n v="432255.05172413797"/>
    <d v="2014-07-01T00:00:00"/>
    <x v="1"/>
    <n v="1"/>
    <n v="1"/>
    <n v="1"/>
  </r>
  <r>
    <s v="Torres Shire Council"/>
    <n v="2190"/>
    <s v="LEICHHARDT"/>
    <s v="1x3B DH LS"/>
    <s v="Detached House"/>
    <x v="0"/>
    <m/>
    <n v="2011"/>
    <s v="Purchase of Existing"/>
    <s v="Other"/>
    <s v="Robert Clarke Builder's Pty Ltd"/>
    <s v="Private Contractor"/>
    <n v="1"/>
    <n v="379860.5"/>
    <n v="379860.5"/>
    <n v="432255.05172413797"/>
    <d v="2014-07-01T00:00:00"/>
    <x v="2"/>
    <n v="1"/>
    <n v="1"/>
    <n v="1"/>
  </r>
  <r>
    <s v="Pormpuraaw Aboriginal Shire Council"/>
    <n v="2335"/>
    <s v="LEICHHARDT"/>
    <s v="1x3B DH SOG"/>
    <s v="Detached House"/>
    <x v="0"/>
    <m/>
    <n v="2011"/>
    <s v="On Site Construction"/>
    <s v="On Site"/>
    <s v="KL Bartlett"/>
    <s v="Private Contractor"/>
    <n v="1"/>
    <n v="559796.6"/>
    <n v="559796.6"/>
    <n v="637009.92413793108"/>
    <d v="2011-07-01T00:00:00"/>
    <x v="2"/>
    <n v="1"/>
    <n v="1"/>
    <n v="1"/>
  </r>
  <r>
    <s v="Napranum Aboriginal Shire Council"/>
    <n v="2465"/>
    <s v="LEICHHARDT"/>
    <s v="1x3B DH"/>
    <s v="Detached House"/>
    <x v="0"/>
    <m/>
    <n v="2011"/>
    <s v="On Site Construction"/>
    <s v="On Site"/>
    <s v="Napranum Aboriginal Shire Council"/>
    <s v="Council"/>
    <n v="1"/>
    <n v="441428.9"/>
    <n v="441428.9"/>
    <n v="502315.64482758625"/>
    <d v="2015-07-01T00:00:00"/>
    <x v="2"/>
    <n v="1"/>
    <n v="1"/>
    <n v="1"/>
  </r>
  <r>
    <s v="Lockhart River Aboriginal Shire Council"/>
    <n v="2437"/>
    <s v="LEICHHARDT"/>
    <s v="3x2B CL"/>
    <s v="Other"/>
    <x v="9"/>
    <m/>
    <n v="2011"/>
    <s v="Purchase of Existing"/>
    <s v="Other"/>
    <s v="Remote Building Solutions (Qld) Pty Ltd"/>
    <s v="Private Contractor"/>
    <n v="3"/>
    <n v="1090270.5"/>
    <n v="363423.5"/>
    <n v="413550.87931034487"/>
    <d v="2014-07-01T00:00:00"/>
    <x v="1"/>
    <n v="3"/>
    <n v="1"/>
    <n v="1"/>
  </r>
  <r>
    <s v="Hope Vale Aboriginal Shire Council"/>
    <n v="2042"/>
    <s v="LEICHHARDT"/>
    <s v="3x2B DH"/>
    <s v="Detached House"/>
    <x v="0"/>
    <m/>
    <n v="2011"/>
    <s v="Purchase of Existing"/>
    <s v="Other"/>
    <s v="Hope Vale Aboriginal Shire Council"/>
    <s v="Council"/>
    <n v="3"/>
    <n v="1341934.8599999999"/>
    <n v="447311.61999999994"/>
    <n v="509009.7744827586"/>
    <d v="2014-07-01T00:00:00"/>
    <x v="1"/>
    <n v="3"/>
    <n v="1"/>
    <n v="1"/>
  </r>
  <r>
    <s v="Napranum Aboriginal Shire Council"/>
    <n v="2465"/>
    <s v="LEICHHARDT"/>
    <s v="1x2B DH"/>
    <s v="Detached House"/>
    <x v="0"/>
    <m/>
    <n v="2011"/>
    <s v="On Site Construction"/>
    <s v="On Site"/>
    <s v="Napranum Aboriginal Shire Council"/>
    <s v="Council"/>
    <n v="1"/>
    <n v="349707.6"/>
    <n v="349707.6"/>
    <n v="397943.13103448274"/>
    <d v="2015-07-01T00:00:00"/>
    <x v="1"/>
    <n v="1"/>
    <n v="1"/>
    <n v="1"/>
  </r>
  <r>
    <s v="Doomadgee Aboriginal Shire Council"/>
    <n v="1816"/>
    <s v="KENNEDY"/>
    <s v="2x2B DH"/>
    <s v="Detached House"/>
    <x v="0"/>
    <m/>
    <n v="2011"/>
    <s v="On Site Construction"/>
    <s v="On Site"/>
    <s v="Remote Building Solutions (Qld) Pty Ltd"/>
    <s v="Private Contractor"/>
    <n v="2"/>
    <n v="698624.76"/>
    <n v="349312.38"/>
    <n v="397493.3979310345"/>
    <d v="2009-07-01T00:00:00"/>
    <x v="1"/>
    <n v="2"/>
    <n v="1"/>
    <n v="1"/>
  </r>
  <r>
    <s v="Napranum Aboriginal Shire Council"/>
    <n v="2465"/>
    <s v="LEICHHARDT"/>
    <s v="2x2B DO"/>
    <s v="Other"/>
    <x v="8"/>
    <m/>
    <n v="2011"/>
    <s v="On Site Construction"/>
    <s v="On Site"/>
    <s v="Napranum Aboriginal Shire Council"/>
    <s v="Council"/>
    <n v="2"/>
    <n v="787385.5"/>
    <n v="393692.75"/>
    <n v="447995.19827586209"/>
    <d v="2013-07-01T00:00:00"/>
    <x v="1"/>
    <n v="2"/>
    <n v="1"/>
    <n v="1"/>
  </r>
  <r>
    <s v="Doomadgee Aboriginal Shire Council"/>
    <n v="1816"/>
    <s v="KENNEDY"/>
    <s v="2x2B DO"/>
    <s v="Other"/>
    <x v="8"/>
    <m/>
    <n v="2011"/>
    <s v="On Site Construction"/>
    <s v="On Site"/>
    <s v="Remote Building Solutions (Qld) Pty Ltd"/>
    <s v="Private Contractor"/>
    <n v="2"/>
    <n v="638871.56000000006"/>
    <n v="319435.78000000003"/>
    <n v="363495.88758620695"/>
    <d v="2011-07-01T00:00:00"/>
    <x v="1"/>
    <n v="2"/>
    <n v="1"/>
    <n v="1"/>
  </r>
  <r>
    <s v="Hope Vale Aboriginal Shire Council"/>
    <n v="2042"/>
    <s v="LEICHHARDT"/>
    <s v="1x3B DH"/>
    <s v="Detached House"/>
    <x v="0"/>
    <m/>
    <n v="2010"/>
    <s v="On Site Construction"/>
    <s v="On Site"/>
    <s v="Hope Vale Aboriginal Shire Council"/>
    <s v="Council"/>
    <n v="1"/>
    <n v="481736.99"/>
    <n v="481736.99"/>
    <n v="481736.99"/>
    <d v="2015-07-01T00:00:00"/>
    <x v="2"/>
    <n v="1"/>
    <n v="1"/>
    <n v="1"/>
  </r>
  <r>
    <s v="Hope Vale Aboriginal Shire Council"/>
    <n v="2042"/>
    <s v="LEICHHARDT"/>
    <s v="2x2B DH"/>
    <s v="Detached House"/>
    <x v="0"/>
    <m/>
    <n v="2010"/>
    <s v="On Site Construction"/>
    <s v="On Site"/>
    <s v="Hope Vale Aboriginal Shire Council"/>
    <s v="Council"/>
    <n v="2"/>
    <n v="783302.58"/>
    <n v="391651.29"/>
    <n v="391651.29"/>
    <d v="2011-07-01T00:00:00"/>
    <x v="1"/>
    <n v="2"/>
    <n v="1"/>
    <n v="1"/>
  </r>
  <r>
    <s v="Isaac Regional Council"/>
    <n v="1039"/>
    <s v="CAPRICORNIA"/>
    <s v="1x3B DH (LS)"/>
    <s v="Detached House"/>
    <x v="0"/>
    <m/>
    <n v="2010"/>
    <s v="Flat Pack - House"/>
    <s v="Off Site"/>
    <s v="Halley Homes"/>
    <s v="Private Contractor"/>
    <n v="1"/>
    <n v="378800"/>
    <n v="378800"/>
    <n v="378800"/>
    <d v="2012-07-01T00:00:00"/>
    <x v="2"/>
    <n v="1"/>
    <n v="1"/>
    <n v="1"/>
  </r>
  <r>
    <s v="Aurukun Shire Council"/>
    <s v="1973 "/>
    <s v="LEICHHARDT"/>
    <s v="2x2B DO"/>
    <s v="Other"/>
    <x v="8"/>
    <m/>
    <n v="2010"/>
    <s v="Flat Pack - House"/>
    <s v="Off Site"/>
    <s v="Ausco Modular"/>
    <s v="Private Contractor"/>
    <n v="2"/>
    <n v="859554.08"/>
    <n v="429777.04"/>
    <n v="429777.04"/>
    <d v="2012-07-01T00:00:00"/>
    <x v="1"/>
    <n v="2"/>
    <n v="1"/>
    <n v="1"/>
  </r>
  <r>
    <s v="Aurukun Shire Council"/>
    <s v="1973 "/>
    <s v="LEICHHARDT"/>
    <s v="2x2B DO"/>
    <s v="Other"/>
    <x v="8"/>
    <m/>
    <n v="2010"/>
    <s v="On Site Construction"/>
    <s v="On Site"/>
    <s v="Ausco Modular"/>
    <s v="Private Contractor"/>
    <n v="2"/>
    <n v="859554.08"/>
    <n v="429777.04"/>
    <n v="429777.04"/>
    <m/>
    <x v="1"/>
    <n v="2"/>
    <n v="1"/>
    <n v="1"/>
  </r>
  <r>
    <s v="Aurukun Shire Council"/>
    <s v="1973 "/>
    <s v="LEICHHARDT"/>
    <s v="2x2B DH LS"/>
    <s v="Detached House"/>
    <x v="0"/>
    <m/>
    <n v="2010"/>
    <s v="On Site Construction"/>
    <s v="On Site"/>
    <s v="Ausco Modular"/>
    <s v="Private Contractor"/>
    <n v="2"/>
    <n v="859554.08"/>
    <n v="429777.04"/>
    <n v="429777.04"/>
    <m/>
    <x v="1"/>
    <n v="2"/>
    <n v="1"/>
    <n v="1"/>
  </r>
  <r>
    <s v="Kowanyama Aboriginal Shire Council"/>
    <n v="2203"/>
    <s v="LEICHHARDT"/>
    <s v="2x2B DO"/>
    <s v="Other"/>
    <x v="8"/>
    <m/>
    <n v="2010"/>
    <s v="Flat Pack - House"/>
    <s v="Off Site"/>
    <s v="Bryant (Qld) Pty Ltd"/>
    <s v="Private Contractor"/>
    <n v="2"/>
    <n v="902850.3"/>
    <n v="451425.15"/>
    <n v="451425.15"/>
    <d v="2012-07-01T00:00:00"/>
    <x v="1"/>
    <n v="2"/>
    <n v="1"/>
    <n v="1"/>
  </r>
  <r>
    <s v="Kowanyama Aboriginal Shire Council"/>
    <n v="2203"/>
    <s v="LEICHHARDT"/>
    <s v="2x2B DO"/>
    <s v="Other"/>
    <x v="8"/>
    <m/>
    <n v="2010"/>
    <s v="On Site Construction"/>
    <s v="On Site"/>
    <s v="Bryant (Qld) Pty Ltd"/>
    <s v="Private Contractor"/>
    <n v="2"/>
    <n v="902850.3"/>
    <n v="451425.15"/>
    <n v="451425.15"/>
    <d v="2011-07-01T00:00:00"/>
    <x v="1"/>
    <n v="2"/>
    <n v="1"/>
    <n v="1"/>
  </r>
  <r>
    <s v="Kowanyama Aboriginal Shire Council"/>
    <n v="2203"/>
    <s v="LEICHHARDT"/>
    <s v="2x2B DO"/>
    <s v="Other"/>
    <x v="8"/>
    <m/>
    <n v="2010"/>
    <s v="On Site Construction"/>
    <s v="On Site"/>
    <s v="Bryant (Qld) Pty Ltd"/>
    <s v="Private Contractor"/>
    <n v="2"/>
    <n v="902850.3"/>
    <n v="451425.15"/>
    <n v="451425.15"/>
    <d v="2011-07-01T00:00:00"/>
    <x v="1"/>
    <n v="2"/>
    <n v="1"/>
    <n v="1"/>
  </r>
  <r>
    <s v="Doomadgee Aboriginal Shire Council"/>
    <n v="1816"/>
    <s v="KENNEDY"/>
    <s v="2x2B DO"/>
    <s v="Other"/>
    <x v="8"/>
    <m/>
    <n v="2011"/>
    <s v="On Site Construction"/>
    <s v="On Site"/>
    <s v="Remote Building Solutions (Qld) Pty Ltd"/>
    <s v="Private Contractor"/>
    <n v="2"/>
    <n v="638230.4"/>
    <n v="319115.2"/>
    <n v="363131.08965517243"/>
    <d v="2016-07-01T00:00:00"/>
    <x v="1"/>
    <n v="2"/>
    <n v="1"/>
    <n v="1"/>
  </r>
  <r>
    <s v="Doomadgee Aboriginal Shire Council"/>
    <n v="1816"/>
    <s v="KENNEDY"/>
    <s v="2x2B DO"/>
    <s v="Other"/>
    <x v="8"/>
    <m/>
    <n v="2011"/>
    <s v="On Site Construction"/>
    <s v="On Site"/>
    <s v="Remote Building Solutions (Qld) Pty Ltd"/>
    <s v="Private Contractor"/>
    <n v="2"/>
    <n v="638230.4"/>
    <n v="319115.2"/>
    <n v="363131.08965517243"/>
    <d v="2016-07-01T00:00:00"/>
    <x v="1"/>
    <n v="2"/>
    <n v="1"/>
    <n v="1"/>
  </r>
  <r>
    <s v="Woorabinda Aboriginal Shire Council"/>
    <n v="700"/>
    <s v="FLYNN"/>
    <s v="1x4B DH"/>
    <s v="Detached House"/>
    <x v="0"/>
    <m/>
    <n v="2010"/>
    <s v="On Site Construction"/>
    <s v="On Site"/>
    <s v="Remote Building Solutions (Qld) Pty Ltd"/>
    <s v="Private Contractor"/>
    <n v="1"/>
    <n v="440308"/>
    <n v="440308"/>
    <n v="440308"/>
    <d v="2022-07-01T00:00:00"/>
    <x v="3"/>
    <n v="2"/>
    <n v="1"/>
    <n v="1"/>
  </r>
  <r>
    <s v="Woorabinda Aboriginal Shire Council"/>
    <n v="700"/>
    <s v="FLYNN"/>
    <s v="1x4B DH"/>
    <s v="Detached House"/>
    <x v="0"/>
    <m/>
    <n v="2010"/>
    <s v="On Site Construction"/>
    <s v="On Site"/>
    <s v="Remote Building Solutions (Qld) Pty Ltd"/>
    <s v="Private Contractor"/>
    <n v="1"/>
    <n v="440308"/>
    <n v="440308"/>
    <n v="440308"/>
    <d v="2022-07-01T00:00:00"/>
    <x v="3"/>
    <n v="2"/>
    <n v="1"/>
    <n v="1"/>
  </r>
  <r>
    <s v="Woorabinda Aboriginal Shire Council"/>
    <n v="700"/>
    <s v="FLYNN"/>
    <s v="1x4B DH"/>
    <s v="Detached House"/>
    <x v="0"/>
    <m/>
    <n v="2010"/>
    <s v="On Site Construction"/>
    <s v="On Site"/>
    <s v="Remote Building Solutions (Qld) Pty Ltd"/>
    <s v="Private Contractor"/>
    <n v="1"/>
    <n v="440308"/>
    <n v="440308"/>
    <n v="440308"/>
    <d v="2011-07-01T00:00:00"/>
    <x v="3"/>
    <n v="2"/>
    <n v="1"/>
    <n v="1"/>
  </r>
  <r>
    <s v="Woorabinda Aboriginal Shire Council"/>
    <n v="700"/>
    <s v="FLYNN"/>
    <s v="1x4B DH"/>
    <s v="Detached House"/>
    <x v="0"/>
    <m/>
    <n v="2010"/>
    <s v="On Site Construction"/>
    <s v="On Site"/>
    <s v="Remote Building Solutions (Qld) Pty Ltd"/>
    <s v="Private Contractor"/>
    <n v="1"/>
    <n v="440308"/>
    <n v="440308"/>
    <n v="440308"/>
    <d v="2011-07-01T00:00:00"/>
    <x v="3"/>
    <n v="2"/>
    <n v="1"/>
    <n v="1"/>
  </r>
  <r>
    <s v="Mount Isa City Council"/>
    <e v="#N/A"/>
    <s v="KENNEDY"/>
    <s v="2x2B DO LS"/>
    <s v="Other"/>
    <x v="8"/>
    <m/>
    <n v="2010"/>
    <s v="On Site Construction"/>
    <s v="On Site"/>
    <s v="Bryant (Qld) Pty Ltd"/>
    <s v="Private Contractor"/>
    <n v="2"/>
    <n v="885491"/>
    <n v="442745.5"/>
    <n v="442745.5"/>
    <d v="2022-07-01T00:00:00"/>
    <x v="1"/>
    <n v="2"/>
    <n v="1"/>
    <n v="1"/>
  </r>
  <r>
    <s v="Mount Isa City Council"/>
    <e v="#N/A"/>
    <s v="KENNEDY"/>
    <s v="2x2B DO LS"/>
    <s v="Other"/>
    <x v="8"/>
    <m/>
    <n v="2010"/>
    <s v="On Site Construction"/>
    <s v="On Site"/>
    <s v="Bryant (Qld) Pty Ltd"/>
    <s v="Private Contractor"/>
    <n v="2"/>
    <n v="885491"/>
    <n v="442745.5"/>
    <n v="442745.5"/>
    <d v="2013-07-01T00:00:00"/>
    <x v="1"/>
    <n v="2"/>
    <n v="1"/>
    <n v="1"/>
  </r>
  <r>
    <s v="Woorabinda Aboriginal Shire Council"/>
    <n v="700"/>
    <s v="FLYNN"/>
    <s v="1x4B DH"/>
    <s v="Detached House"/>
    <x v="0"/>
    <m/>
    <n v="2010"/>
    <s v="On Site Construction"/>
    <s v="On Site"/>
    <s v="Remote Building Solutions (Qld) Pty Ltd"/>
    <s v="Private Contractor"/>
    <n v="1"/>
    <n v="440308"/>
    <n v="440308"/>
    <n v="440308"/>
    <d v="2013-07-01T00:00:00"/>
    <x v="3"/>
    <n v="2"/>
    <n v="1"/>
    <n v="1"/>
  </r>
  <r>
    <s v="Woorabinda Aboriginal Shire Council"/>
    <n v="700"/>
    <s v="FLYNN"/>
    <s v="1x2B DH"/>
    <s v="Detached House"/>
    <x v="0"/>
    <m/>
    <n v="2010"/>
    <s v="On Site Construction"/>
    <s v="On Site"/>
    <s v="Remote Building Solutions (Qld) Pty Ltd"/>
    <s v="Private Contractor"/>
    <n v="1"/>
    <n v="340125"/>
    <n v="340125"/>
    <n v="340125"/>
    <d v="2013-07-01T00:00:00"/>
    <x v="1"/>
    <n v="1"/>
    <n v="1"/>
    <n v="1"/>
  </r>
  <r>
    <s v="Woorabinda Aboriginal Shire Council"/>
    <n v="700"/>
    <s v="FLYNN"/>
    <s v="1x4B DH"/>
    <s v="Detached House"/>
    <x v="0"/>
    <m/>
    <n v="2010"/>
    <s v="On Site Construction"/>
    <s v="On Site"/>
    <s v="Remote Building Solutions (Qld) Pty Ltd"/>
    <s v="Private Contractor"/>
    <n v="1"/>
    <n v="440308"/>
    <n v="440308"/>
    <n v="440308"/>
    <d v="2015-07-01T00:00:00"/>
    <x v="3"/>
    <n v="2"/>
    <n v="1"/>
    <n v="1"/>
  </r>
  <r>
    <s v="Woorabinda Aboriginal Shire Council"/>
    <n v="700"/>
    <s v="FLYNN"/>
    <s v="1x2B DH"/>
    <s v="Detached House"/>
    <x v="0"/>
    <m/>
    <n v="2010"/>
    <s v="On Site Construction"/>
    <s v="On Site"/>
    <s v="Remote Building Solutions (Qld) Pty Ltd"/>
    <s v="Private Contractor"/>
    <n v="1"/>
    <n v="340125"/>
    <n v="340125"/>
    <n v="340125"/>
    <d v="2015-07-01T00:00:00"/>
    <x v="1"/>
    <n v="1"/>
    <n v="1"/>
    <n v="1"/>
  </r>
  <r>
    <s v="Woorabinda Aboriginal Shire Council"/>
    <n v="700"/>
    <s v="FLYNN"/>
    <s v="1x2B DH"/>
    <s v="Detached House"/>
    <x v="0"/>
    <m/>
    <n v="2010"/>
    <s v="On Site Construction"/>
    <s v="On Site"/>
    <s v="Remote Building Solutions (Qld) Pty Ltd"/>
    <s v="Private Contractor"/>
    <n v="1"/>
    <n v="340125"/>
    <n v="340125"/>
    <n v="340125"/>
    <d v="2013-07-01T00:00:00"/>
    <x v="1"/>
    <n v="1"/>
    <n v="1"/>
    <n v="1"/>
  </r>
  <r>
    <s v="Woorabinda Aboriginal Shire Council"/>
    <n v="700"/>
    <s v="FLYNN"/>
    <s v="1x4B DH"/>
    <s v="Detached House"/>
    <x v="0"/>
    <m/>
    <n v="2010"/>
    <s v="On Site Construction"/>
    <s v="On Site"/>
    <s v="Remote Building Solutions (Qld) Pty Ltd"/>
    <s v="Private Contractor"/>
    <n v="1"/>
    <n v="440308"/>
    <n v="440308"/>
    <n v="440308"/>
    <d v="2013-07-01T00:00:00"/>
    <x v="3"/>
    <n v="2"/>
    <n v="1"/>
    <n v="1"/>
  </r>
  <r>
    <s v="Woorabinda Aboriginal Shire Council"/>
    <n v="700"/>
    <s v="FLYNN"/>
    <s v="1x3B DH"/>
    <s v="Detached House"/>
    <x v="0"/>
    <m/>
    <n v="2010"/>
    <s v="Flat Pack - House"/>
    <s v="Off Site"/>
    <s v="Remote Building Solutions (Qld) Pty Ltd"/>
    <s v="Private Contractor"/>
    <n v="1"/>
    <n v="396791"/>
    <n v="396791"/>
    <n v="396791"/>
    <d v="2012-07-01T00:00:00"/>
    <x v="2"/>
    <n v="1"/>
    <n v="1"/>
    <n v="1"/>
  </r>
  <r>
    <s v="Woorabinda Aboriginal Shire Council"/>
    <n v="700"/>
    <s v="FLYNN"/>
    <s v="1x3B DH"/>
    <s v="Detached House"/>
    <x v="0"/>
    <m/>
    <n v="2010"/>
    <s v="On Site Construction"/>
    <s v="On Site"/>
    <s v="Remote Building Solutions (Qld) Pty Ltd"/>
    <s v="Private Contractor"/>
    <n v="1"/>
    <n v="396791"/>
    <n v="396791"/>
    <n v="396791"/>
    <d v="2013-07-01T00:00:00"/>
    <x v="2"/>
    <n v="1"/>
    <n v="1"/>
    <n v="1"/>
  </r>
  <r>
    <s v="Napranum Aboriginal Shire Council"/>
    <n v="2465"/>
    <s v="LEICHHARDT"/>
    <s v="1x3B DH"/>
    <s v="Detached House"/>
    <x v="0"/>
    <m/>
    <n v="2010"/>
    <s v="On Site Construction"/>
    <s v="On Site"/>
    <s v="Bryant (Qld) Pty Ltd"/>
    <s v="Private Contractor"/>
    <n v="1"/>
    <n v="444527.6"/>
    <n v="444527.6"/>
    <n v="444527.6"/>
    <d v="2013-07-01T00:00:00"/>
    <x v="2"/>
    <n v="1"/>
    <n v="1"/>
    <n v="1"/>
  </r>
  <r>
    <s v="Napranum Aboriginal Shire Council"/>
    <n v="2465"/>
    <s v="LEICHHARDT"/>
    <s v="1x3B DH"/>
    <s v="Detached House"/>
    <x v="0"/>
    <m/>
    <n v="2010"/>
    <s v="On Site Construction"/>
    <s v="On Site"/>
    <s v="Bryant (Qld) Pty Ltd"/>
    <s v="Private Contractor"/>
    <n v="1"/>
    <n v="444527.6"/>
    <n v="444527.6"/>
    <n v="444527.6"/>
    <d v="2010-07-01T00:00:00"/>
    <x v="2"/>
    <n v="1"/>
    <n v="1"/>
    <n v="1"/>
  </r>
  <r>
    <s v="Napranum Aboriginal Shire Council"/>
    <n v="2465"/>
    <s v="LEICHHARDT"/>
    <s v="1x3B DH"/>
    <s v="Detached House"/>
    <x v="0"/>
    <m/>
    <n v="2010"/>
    <s v="On Site Construction"/>
    <s v="On Site"/>
    <s v="Bryant (Qld) Pty Ltd"/>
    <s v="Private Contractor"/>
    <n v="1"/>
    <n v="444527.6"/>
    <n v="444527.6"/>
    <n v="444527.6"/>
    <d v="2010-07-01T00:00:00"/>
    <x v="2"/>
    <n v="1"/>
    <n v="1"/>
    <n v="1"/>
  </r>
  <r>
    <s v="Palm Island Aboriginal Shire Council"/>
    <n v="1531"/>
    <s v="ISLAND"/>
    <s v="2x2B DH LS"/>
    <s v="Detached House"/>
    <x v="0"/>
    <s v="Low Set"/>
    <n v="2010"/>
    <s v="On Site Construction"/>
    <s v="On Site"/>
    <s v="Halley Homes / QBuild"/>
    <s v="Private Contractor"/>
    <n v="2"/>
    <n v="486613.6"/>
    <n v="243306.8"/>
    <n v="243306.8"/>
    <d v="2010-07-01T00:00:00"/>
    <x v="1"/>
    <n v="2"/>
    <n v="1"/>
    <n v="1"/>
  </r>
  <r>
    <s v="Palm Island Aboriginal Shire Council"/>
    <n v="1531"/>
    <s v="ISLAND"/>
    <s v="2x2B DH LS"/>
    <s v="Detached House"/>
    <x v="0"/>
    <s v="Low Set"/>
    <n v="2010"/>
    <s v="On Site Construction"/>
    <s v="On Site"/>
    <s v="Halley Homes / QBuild"/>
    <s v="Private Contractor"/>
    <n v="2"/>
    <n v="514725.6"/>
    <n v="257362.8"/>
    <n v="257362.8"/>
    <d v="2010-07-01T00:00:00"/>
    <x v="1"/>
    <n v="2"/>
    <n v="1"/>
    <n v="1"/>
  </r>
  <r>
    <s v="Palm Island Aboriginal Shire Council"/>
    <n v="1531"/>
    <s v="ISLAND"/>
    <s v="2x2B DH LS"/>
    <s v="Detached House"/>
    <x v="0"/>
    <s v="Low Set"/>
    <n v="2010"/>
    <s v="On Site Construction"/>
    <s v="On Site"/>
    <s v="Halley Homes / QBuild"/>
    <s v="Private Contractor"/>
    <n v="2"/>
    <n v="510648.8"/>
    <n v="255324.4"/>
    <n v="255324.4"/>
    <d v="2010-07-01T00:00:00"/>
    <x v="1"/>
    <n v="2"/>
    <n v="1"/>
    <n v="1"/>
  </r>
  <r>
    <s v="Torres Shire Council"/>
    <n v="2190"/>
    <s v="LEICHHARDT"/>
    <s v="1x2B DH LS"/>
    <s v="Detached House"/>
    <x v="0"/>
    <m/>
    <n v="2010"/>
    <s v="On Site Construction"/>
    <s v="On Site"/>
    <s v="Torres Strait Island Homes Pty Ltd"/>
    <s v="Private Contractor"/>
    <n v="1"/>
    <n v="493110.89500000002"/>
    <n v="493110.89500000002"/>
    <n v="493110.89500000002"/>
    <d v="2010-07-01T00:00:00"/>
    <x v="1"/>
    <n v="1"/>
    <n v="1"/>
    <n v="1"/>
  </r>
  <r>
    <s v="Torres Shire Council"/>
    <n v="2190"/>
    <s v="LEICHHARDT"/>
    <s v="1x3B DH LS"/>
    <s v="Detached House"/>
    <x v="0"/>
    <m/>
    <n v="2010"/>
    <s v="On Site Construction"/>
    <s v="On Site"/>
    <s v="Torres Strait Island Homes Pty Ltd"/>
    <s v="Private Contractor"/>
    <n v="1"/>
    <n v="493110.89500000002"/>
    <n v="493110.89500000002"/>
    <n v="493110.89500000002"/>
    <d v="2010-07-01T00:00:00"/>
    <x v="2"/>
    <n v="1"/>
    <n v="1"/>
    <n v="1"/>
  </r>
  <r>
    <s v="Aurukun Shire Council"/>
    <s v="1973 "/>
    <s v="LEICHHARDT"/>
    <s v="1x3B DH LS"/>
    <s v="Detached House"/>
    <x v="0"/>
    <m/>
    <n v="2010"/>
    <s v="Flat Pack - House"/>
    <s v="Off Site"/>
    <s v="Ausco Modular"/>
    <s v="Private Contractor"/>
    <n v="1"/>
    <n v="498954.42"/>
    <n v="498954.42"/>
    <n v="498954.42"/>
    <d v="2012-07-01T00:00:00"/>
    <x v="2"/>
    <n v="1"/>
    <n v="1"/>
    <n v="1"/>
  </r>
  <r>
    <s v="Aurukun Shire Council"/>
    <s v="1973 "/>
    <s v="LEICHHARDT"/>
    <s v="1x3B DH LS"/>
    <s v="Detached House"/>
    <x v="0"/>
    <m/>
    <n v="2010"/>
    <s v="On Site Construction"/>
    <s v="On Site"/>
    <s v="Ausco Modular"/>
    <s v="Private Contractor"/>
    <n v="1"/>
    <n v="498954.42"/>
    <n v="498954.42"/>
    <n v="498954.42"/>
    <d v="2017-07-01T00:00:00"/>
    <x v="2"/>
    <n v="1"/>
    <n v="1"/>
    <n v="1"/>
  </r>
  <r>
    <s v="Aurukun Shire Council"/>
    <s v="1973 "/>
    <s v="LEICHHARDT"/>
    <s v="1x3B DH LS"/>
    <s v="Detached House"/>
    <x v="0"/>
    <m/>
    <n v="2010"/>
    <s v="Flat Pack - House"/>
    <s v="Off Site"/>
    <s v="Ausco Modular"/>
    <s v="Private Contractor"/>
    <n v="1"/>
    <n v="498954.42"/>
    <n v="498954.42"/>
    <n v="498954.42"/>
    <d v="2012-07-01T00:00:00"/>
    <x v="2"/>
    <n v="1"/>
    <n v="1"/>
    <n v="1"/>
  </r>
  <r>
    <s v="Aurukun Shire Council"/>
    <s v="1973 "/>
    <s v="LEICHHARDT"/>
    <s v="1x3B DH LS"/>
    <s v="Detached House"/>
    <x v="0"/>
    <m/>
    <n v="2010"/>
    <s v="On Site Construction"/>
    <s v="On Site"/>
    <s v="Ausco Modular"/>
    <s v="Private Contractor"/>
    <n v="1"/>
    <n v="498954.42"/>
    <n v="498954.42"/>
    <n v="498954.42"/>
    <d v="2013-07-01T00:00:00"/>
    <x v="2"/>
    <n v="1"/>
    <n v="1"/>
    <n v="1"/>
  </r>
  <r>
    <s v="Napranum Aboriginal Shire Council"/>
    <n v="2465"/>
    <s v="LEICHHARDT"/>
    <s v="2x2B DO"/>
    <s v="Other"/>
    <x v="8"/>
    <m/>
    <n v="2010"/>
    <s v="On Site Construction"/>
    <s v="On Site"/>
    <s v="Bryant (Qld) Pty Ltd"/>
    <s v="Private Contractor"/>
    <n v="2"/>
    <n v="712718.6"/>
    <n v="356359.3"/>
    <n v="356359.3"/>
    <d v="2014-07-01T00:00:00"/>
    <x v="1"/>
    <n v="2"/>
    <n v="1"/>
    <n v="1"/>
  </r>
  <r>
    <s v="Napranum Aboriginal Shire Council"/>
    <n v="2465"/>
    <s v="LEICHHARDT"/>
    <s v="2x2B DO"/>
    <s v="Other"/>
    <x v="8"/>
    <m/>
    <n v="2010"/>
    <s v="On Site Construction"/>
    <s v="On Site"/>
    <s v="Bryant (Qld) Pty Ltd"/>
    <s v="Private Contractor"/>
    <n v="2"/>
    <n v="712718.6"/>
    <n v="356359.3"/>
    <n v="356359.3"/>
    <d v="2011-07-01T00:00:00"/>
    <x v="1"/>
    <n v="2"/>
    <n v="1"/>
    <n v="1"/>
  </r>
  <r>
    <s v="Napranum Aboriginal Shire Council"/>
    <n v="2465"/>
    <s v="LEICHHARDT"/>
    <s v="1x2B DH"/>
    <s v="Detached House"/>
    <x v="0"/>
    <m/>
    <n v="2010"/>
    <s v="On Site Construction"/>
    <s v="On Site"/>
    <s v="Bryant (Qld) Pty Ltd"/>
    <s v="Private Contractor"/>
    <n v="1"/>
    <n v="392857.3"/>
    <n v="392857.3"/>
    <n v="392857.3"/>
    <d v="2014-07-01T00:00:00"/>
    <x v="1"/>
    <n v="1"/>
    <n v="1"/>
    <n v="1"/>
  </r>
  <r>
    <s v="Napranum Aboriginal Shire Council"/>
    <n v="2465"/>
    <s v="LEICHHARDT"/>
    <s v="1x3B DH"/>
    <s v="Detached House"/>
    <x v="0"/>
    <m/>
    <n v="2010"/>
    <s v="On Site Construction"/>
    <s v="On Site"/>
    <s v="Bryant (Qld) Pty Ltd"/>
    <s v="Private Contractor"/>
    <n v="1"/>
    <n v="444527.6"/>
    <n v="444527.6"/>
    <n v="444527.6"/>
    <d v="2011-07-01T00:00:00"/>
    <x v="2"/>
    <n v="1"/>
    <n v="1"/>
    <n v="1"/>
  </r>
  <r>
    <s v="Napranum Aboriginal Shire Council"/>
    <n v="2465"/>
    <s v="LEICHHARDT"/>
    <s v="2x2B DO"/>
    <s v="Other"/>
    <x v="8"/>
    <m/>
    <n v="2010"/>
    <s v="On Site Construction"/>
    <s v="On Site"/>
    <s v="Bryant (Qld) Pty Ltd"/>
    <s v="Private Contractor"/>
    <n v="2"/>
    <n v="712718.6"/>
    <n v="356359.3"/>
    <n v="356359.3"/>
    <d v="2022-07-01T00:00:00"/>
    <x v="1"/>
    <n v="2"/>
    <n v="1"/>
    <n v="1"/>
  </r>
  <r>
    <s v="Napranum Aboriginal Shire Council"/>
    <n v="2465"/>
    <s v="LEICHHARDT"/>
    <s v="1x3B DH"/>
    <s v="Detached House"/>
    <x v="0"/>
    <m/>
    <n v="2010"/>
    <s v="On Site Construction"/>
    <s v="On Site"/>
    <s v="Bryant (Qld) Pty Ltd"/>
    <s v="Private Contractor"/>
    <n v="1"/>
    <n v="444527.6"/>
    <n v="444527.6"/>
    <n v="444527.6"/>
    <d v="2022-07-01T00:00:00"/>
    <x v="2"/>
    <n v="1"/>
    <n v="1"/>
    <n v="1"/>
  </r>
  <r>
    <s v="Napranum Aboriginal Shire Council"/>
    <n v="2465"/>
    <s v="LEICHHARDT"/>
    <s v="1x3B DH"/>
    <s v="Detached House"/>
    <x v="0"/>
    <m/>
    <n v="2010"/>
    <s v="On Site Construction"/>
    <s v="On Site"/>
    <s v="Bryant (Qld) Pty Ltd"/>
    <s v="Private Contractor"/>
    <n v="1"/>
    <n v="444527.6"/>
    <n v="444527.6"/>
    <n v="444527.6"/>
    <d v="2011-07-01T00:00:00"/>
    <x v="2"/>
    <n v="1"/>
    <n v="1"/>
    <n v="1"/>
  </r>
  <r>
    <s v="Doomadgee Aboriginal Shire Council"/>
    <n v="1816"/>
    <s v="KENNEDY"/>
    <s v="1x3B DH LS"/>
    <s v="Detached House"/>
    <x v="0"/>
    <m/>
    <n v="2010"/>
    <s v="On Site Construction"/>
    <s v="On Site"/>
    <s v="Remote Building Solutions (Qld) Pty Ltd"/>
    <s v="Private Contractor"/>
    <n v="1"/>
    <n v="408845.12"/>
    <n v="408845.12"/>
    <n v="408845.12"/>
    <d v="2010-07-01T00:00:00"/>
    <x v="2"/>
    <n v="1"/>
    <n v="1"/>
    <n v="1"/>
  </r>
  <r>
    <s v="Doomadgee Aboriginal Shire Council"/>
    <n v="1816"/>
    <s v="KENNEDY"/>
    <s v="1x5B DH LS"/>
    <s v="Detached House"/>
    <x v="0"/>
    <m/>
    <n v="2010"/>
    <s v="On Site Construction"/>
    <s v="On Site"/>
    <s v="Remote Building Solutions (Qld) Pty Ltd"/>
    <s v="Private Contractor"/>
    <n v="1"/>
    <n v="759283.8"/>
    <n v="759283.8"/>
    <n v="759283.8"/>
    <d v="2010-07-01T00:00:00"/>
    <x v="0"/>
    <n v="2"/>
    <n v="1"/>
    <n v="1"/>
  </r>
  <r>
    <s v="Doomadgee Aboriginal Shire Council"/>
    <n v="1816"/>
    <s v="KENNEDY"/>
    <s v="1x2B DH LS"/>
    <s v="Detached House"/>
    <x v="0"/>
    <m/>
    <n v="2010"/>
    <s v="On Site Construction"/>
    <s v="On Site"/>
    <s v="Remote Building Solutions (Qld) Pty Ltd"/>
    <s v="Private Contractor"/>
    <n v="1"/>
    <n v="368577"/>
    <n v="368577"/>
    <n v="368577"/>
    <d v="2017-07-01T00:00:00"/>
    <x v="1"/>
    <n v="1"/>
    <n v="1"/>
    <n v="1"/>
  </r>
  <r>
    <s v="Doomadgee Aboriginal Shire Council"/>
    <n v="1816"/>
    <s v="KENNEDY"/>
    <s v="1x4B DH LS"/>
    <s v="Detached House"/>
    <x v="0"/>
    <m/>
    <n v="2010"/>
    <s v="On Site Construction"/>
    <s v="On Site"/>
    <s v="Remote Building Solutions (Qld) Pty Ltd"/>
    <s v="Private Contractor"/>
    <n v="1"/>
    <n v="664125.4"/>
    <n v="664125.4"/>
    <n v="664125.4"/>
    <d v="2015-07-01T00:00:00"/>
    <x v="3"/>
    <n v="2"/>
    <n v="1"/>
    <n v="1"/>
  </r>
  <r>
    <s v="Doomadgee Aboriginal Shire Council"/>
    <n v="1816"/>
    <s v="KENNEDY"/>
    <s v="1x2B DH LS"/>
    <s v="Detached House"/>
    <x v="0"/>
    <m/>
    <n v="2010"/>
    <s v="On Site Construction"/>
    <s v="On Site"/>
    <s v="Remote Building Solutions (Qld) Pty Ltd"/>
    <s v="Private Contractor"/>
    <n v="1"/>
    <n v="357605.98"/>
    <n v="357605.98"/>
    <n v="357605.98"/>
    <d v="2014-07-01T00:00:00"/>
    <x v="1"/>
    <n v="1"/>
    <n v="1"/>
    <n v="1"/>
  </r>
  <r>
    <s v="Doomadgee Aboriginal Shire Council"/>
    <n v="1816"/>
    <s v="KENNEDY"/>
    <s v="1x4B DH"/>
    <s v="Detached House"/>
    <x v="0"/>
    <m/>
    <n v="2010"/>
    <s v="On Site Construction"/>
    <s v="On Site"/>
    <s v="Remote Building Solutions (Qld) Pty Ltd"/>
    <s v="Private Contractor"/>
    <n v="1"/>
    <n v="587732.21"/>
    <n v="587732.21"/>
    <n v="587732.21"/>
    <d v="2010-07-01T00:00:00"/>
    <x v="3"/>
    <n v="2"/>
    <n v="1"/>
    <n v="1"/>
  </r>
  <r>
    <s v="Doomadgee Aboriginal Shire Council"/>
    <n v="1816"/>
    <s v="KENNEDY"/>
    <s v="1x3B DH LS"/>
    <s v="Detached House"/>
    <x v="0"/>
    <m/>
    <n v="2010"/>
    <s v="On Site Construction"/>
    <s v="On Site"/>
    <s v="Remote Building Solutions (Qld) Pty Ltd"/>
    <s v="Private Contractor"/>
    <n v="1"/>
    <n v="530400.72"/>
    <n v="530400.72"/>
    <n v="530400.72"/>
    <d v="2010-07-01T00:00:00"/>
    <x v="2"/>
    <n v="1"/>
    <n v="1"/>
    <n v="1"/>
  </r>
  <r>
    <s v="Doomadgee Aboriginal Shire Council"/>
    <n v="1816"/>
    <s v="KENNEDY"/>
    <s v="3x2B DH LS"/>
    <s v="Detached House"/>
    <x v="0"/>
    <m/>
    <n v="2010"/>
    <s v="On Site Construction"/>
    <s v="On Site"/>
    <s v="Remote Building Solutions (Qld) Pty Ltd"/>
    <s v="Private Contractor"/>
    <n v="3"/>
    <n v="1160241.51"/>
    <n v="386747.17"/>
    <n v="386747.17"/>
    <d v="2010-07-01T00:00:00"/>
    <x v="1"/>
    <n v="3"/>
    <n v="1"/>
    <n v="1"/>
  </r>
  <r>
    <s v="Doomadgee Aboriginal Shire Council"/>
    <n v="1816"/>
    <s v="KENNEDY"/>
    <s v="1x2B DH LS"/>
    <s v="Detached House"/>
    <x v="0"/>
    <m/>
    <n v="2010"/>
    <s v="On Site Construction"/>
    <s v="On Site"/>
    <s v="Remote Building Solutions (Qld) Pty Ltd"/>
    <s v="Private Contractor"/>
    <n v="1"/>
    <n v="445978.17"/>
    <n v="445978.17"/>
    <n v="445978.17"/>
    <d v="2018-07-01T00:00:00"/>
    <x v="1"/>
    <n v="1"/>
    <n v="1"/>
    <n v="1"/>
  </r>
  <r>
    <s v="Doomadgee Aboriginal Shire Council"/>
    <n v="1816"/>
    <s v="KENNEDY"/>
    <s v="1x4B DH LS"/>
    <s v="Detached House"/>
    <x v="0"/>
    <m/>
    <n v="2010"/>
    <s v="On Site Construction"/>
    <s v="On Site"/>
    <s v="Remote Building Solutions (Qld) Pty Ltd"/>
    <s v="Private Contractor"/>
    <n v="1"/>
    <n v="649707.19999999995"/>
    <n v="649707.19999999995"/>
    <n v="649707.19999999995"/>
    <d v="2018-07-01T00:00:00"/>
    <x v="3"/>
    <n v="2"/>
    <n v="1"/>
    <n v="1"/>
  </r>
  <r>
    <s v="Longreach Regional Council"/>
    <n v="1178"/>
    <s v="MARANOA"/>
    <s v="1x3B DH LS"/>
    <s v="Detached House"/>
    <x v="0"/>
    <m/>
    <n v="2010"/>
    <s v="On Site Construction"/>
    <s v="On Site"/>
    <s v="Halley Homes"/>
    <s v="Private Contractor"/>
    <n v="1"/>
    <n v="398687"/>
    <n v="398687"/>
    <n v="398687"/>
    <d v="2013-07-01T00:00:00"/>
    <x v="2"/>
    <n v="1"/>
    <n v="1"/>
    <n v="1"/>
  </r>
  <r>
    <s v="Cook Shire Council"/>
    <n v="2000"/>
    <s v="LEICHHARDT"/>
    <s v="1x4B DH LS"/>
    <s v="Detached House"/>
    <x v="0"/>
    <m/>
    <n v="2010"/>
    <s v="On Site Construction"/>
    <s v="On Site"/>
    <s v="Dawsons Engineering"/>
    <s v="Private Contractor"/>
    <n v="1"/>
    <n v="520389.86"/>
    <n v="520389.86"/>
    <n v="520389.86"/>
    <d v="2019-07-01T00:00:00"/>
    <x v="3"/>
    <n v="2"/>
    <n v="1"/>
    <n v="1"/>
  </r>
  <r>
    <s v="Cook Shire Council"/>
    <n v="2000"/>
    <s v="LEICHHARDT"/>
    <s v="1x4B DH LS"/>
    <s v="Detached House"/>
    <x v="0"/>
    <m/>
    <n v="2010"/>
    <s v="Demolition"/>
    <s v="Demolish"/>
    <s v="Dawsons Engineering"/>
    <s v="Private Contractor"/>
    <n v="1"/>
    <n v="520389.86"/>
    <n v="520389.86"/>
    <n v="520389.86"/>
    <d v="2011-07-01T00:00:00"/>
    <x v="3"/>
    <n v="2"/>
    <n v="1"/>
    <n v="1"/>
  </r>
  <r>
    <s v="Cook Shire Council"/>
    <n v="2000"/>
    <s v="LEICHHARDT"/>
    <s v="1x3B DH LS"/>
    <s v="Detached House"/>
    <x v="0"/>
    <m/>
    <n v="2010"/>
    <s v="Demolition"/>
    <s v="Demolish"/>
    <s v="Dawsons Engineering"/>
    <s v="Private Contractor"/>
    <n v="1"/>
    <n v="475694.29"/>
    <n v="475694.29"/>
    <n v="475694.29"/>
    <d v="2011-07-01T00:00:00"/>
    <x v="2"/>
    <n v="1"/>
    <n v="1"/>
    <n v="1"/>
  </r>
  <r>
    <s v="Maranoa Regional Council"/>
    <n v="575"/>
    <s v="MARANOA"/>
    <s v="1x3B DH LS"/>
    <s v="Detached House"/>
    <x v="0"/>
    <m/>
    <n v="2010"/>
    <s v="Demolition"/>
    <s v="Demolish"/>
    <s v="Glendale Homes"/>
    <s v="Private Contractor"/>
    <n v="1"/>
    <n v="478349.89"/>
    <n v="478349.89"/>
    <n v="478349.89"/>
    <d v="2011-07-01T00:00:00"/>
    <x v="2"/>
    <n v="1"/>
    <n v="1"/>
    <n v="1"/>
  </r>
  <r>
    <s v="Maranoa Regional Council"/>
    <n v="575"/>
    <s v="MARANOA"/>
    <s v="2x2B DH LS"/>
    <s v="Detached House"/>
    <x v="0"/>
    <m/>
    <n v="2010"/>
    <s v="Demolition"/>
    <s v="Demolish"/>
    <s v="Glendale Homes"/>
    <s v="Private Contractor"/>
    <n v="2"/>
    <n v="752712.11"/>
    <n v="376356.05499999999"/>
    <n v="376356.05499999999"/>
    <d v="2011-07-01T00:00:00"/>
    <x v="1"/>
    <n v="2"/>
    <n v="1"/>
    <n v="1"/>
  </r>
  <r>
    <s v="Balonne Shire Council"/>
    <n v="596"/>
    <s v="MARANOA"/>
    <s v="1x3B DH LS"/>
    <s v="Detached House"/>
    <x v="0"/>
    <m/>
    <n v="2010"/>
    <s v="Demolition"/>
    <s v="Demolish"/>
    <s v="Glendale Homes"/>
    <s v="Private Contractor"/>
    <n v="1"/>
    <n v="442540"/>
    <n v="442540"/>
    <n v="442540"/>
    <d v="2011-07-01T00:00:00"/>
    <x v="2"/>
    <n v="1"/>
    <n v="1"/>
    <n v="1"/>
  </r>
  <r>
    <s v="Torres Shire Council"/>
    <n v="2190"/>
    <s v="LEICHHARDT"/>
    <s v="3x2B DH LS"/>
    <s v="Detached House"/>
    <x v="0"/>
    <m/>
    <n v="2010"/>
    <s v="Demolition"/>
    <s v="Demolish"/>
    <s v="Robert Clarke Builder's Pty Ltd"/>
    <s v="Private Contractor"/>
    <n v="3"/>
    <n v="1247283.2"/>
    <n v="415761.06666666665"/>
    <n v="415761.06666666665"/>
    <d v="2011-07-01T00:00:00"/>
    <x v="1"/>
    <n v="3"/>
    <n v="1"/>
    <n v="1"/>
  </r>
  <r>
    <s v="Woorabinda Aboriginal Shire Council"/>
    <n v="700"/>
    <s v="FLYNN"/>
    <s v="1x4 B DH"/>
    <s v="Detached House"/>
    <x v="0"/>
    <m/>
    <n v="2010"/>
    <s v="On Site Construction"/>
    <s v="On Site"/>
    <s v="QBuild"/>
    <s v="Qbuild"/>
    <n v="1"/>
    <n v="664210"/>
    <n v="664210"/>
    <n v="664210"/>
    <d v="2011-07-01T00:00:00"/>
    <x v="3"/>
    <n v="2"/>
    <n v="1"/>
    <n v="1"/>
  </r>
  <r>
    <s v="Pormpuraaw Aboriginal Shire Council"/>
    <n v="2335"/>
    <s v="LEICHHARDT"/>
    <s v="1x2B PI"/>
    <s v="Extension"/>
    <x v="4"/>
    <m/>
    <n v="2009"/>
    <s v="On Site Construction"/>
    <s v="On Site"/>
    <s v="Australian Portable Buildings"/>
    <s v="Private Contractor"/>
    <n v="1"/>
    <n v="170417.96"/>
    <n v="170417.96"/>
    <n v="105776.66482758621"/>
    <d v="2017-07-01T00:00:00"/>
    <x v="1"/>
    <n v="1"/>
    <n v="1"/>
    <n v="1"/>
  </r>
  <r>
    <s v="Pormpuraaw Aboriginal Shire Council"/>
    <n v="2335"/>
    <s v="LEICHHARDT"/>
    <s v="1x2B PI"/>
    <s v="Extension"/>
    <x v="4"/>
    <m/>
    <n v="2009"/>
    <s v="On Site Construction"/>
    <s v="On Site"/>
    <s v="Australian Portable Buildings"/>
    <s v="Private Contractor"/>
    <n v="1"/>
    <n v="189155.36"/>
    <n v="189155.36"/>
    <n v="117406.77517241379"/>
    <d v="2018-07-01T00:00:00"/>
    <x v="1"/>
    <n v="1"/>
    <n v="1"/>
    <n v="1"/>
  </r>
  <r>
    <s v="Pormpuraaw Aboriginal Shire Council"/>
    <n v="2335"/>
    <s v="LEICHHARDT"/>
    <s v="1x2B PI"/>
    <s v="Extension"/>
    <x v="4"/>
    <m/>
    <n v="2009"/>
    <s v="On Site Construction"/>
    <s v="On Site"/>
    <s v="Australian Portable Buildings"/>
    <s v="Private Contractor"/>
    <n v="1"/>
    <n v="186195.26"/>
    <n v="186195.26"/>
    <n v="115569.47172413794"/>
    <d v="2016-07-01T00:00:00"/>
    <x v="1"/>
    <n v="1"/>
    <n v="1"/>
    <n v="1"/>
  </r>
  <r>
    <s v="Pormpuraaw Aboriginal Shire Council"/>
    <n v="2335"/>
    <s v="LEICHHARDT"/>
    <s v="1x2B PI"/>
    <s v="Extension"/>
    <x v="4"/>
    <m/>
    <n v="2009"/>
    <s v="On Site Construction"/>
    <s v="On Site"/>
    <s v="Australian Portable Buildings"/>
    <s v="Private Contractor"/>
    <n v="1"/>
    <n v="191740.36"/>
    <n v="191740.36"/>
    <n v="119011.25793103447"/>
    <d v="2016-07-01T00:00:00"/>
    <x v="1"/>
    <n v="1"/>
    <n v="1"/>
    <n v="1"/>
  </r>
  <r>
    <s v="Pormpuraaw Aboriginal Shire Council"/>
    <n v="2335"/>
    <s v="LEICHHARDT"/>
    <s v="1x2B PI"/>
    <s v="Extension"/>
    <x v="4"/>
    <m/>
    <n v="2009"/>
    <s v="On Site Construction"/>
    <s v="On Site"/>
    <s v="Australian Portable Buildings"/>
    <s v="Private Contractor"/>
    <n v="1"/>
    <n v="186155.66"/>
    <n v="186155.66"/>
    <n v="115544.8924137931"/>
    <d v="2017-07-01T00:00:00"/>
    <x v="1"/>
    <n v="1"/>
    <n v="1"/>
    <n v="1"/>
  </r>
  <r>
    <s v="Pormpuraaw Aboriginal Shire Council"/>
    <n v="2335"/>
    <s v="LEICHHARDT"/>
    <s v="1x2B PI"/>
    <s v="Extension"/>
    <x v="4"/>
    <m/>
    <n v="2009"/>
    <s v="On Site Construction"/>
    <s v="On Site"/>
    <s v="Australian Portable Buildings"/>
    <s v="Private Contractor"/>
    <n v="1"/>
    <n v="198064.26"/>
    <n v="198064.26"/>
    <n v="122936.43724137932"/>
    <d v="2017-07-01T00:00:00"/>
    <x v="1"/>
    <n v="1"/>
    <n v="1"/>
    <n v="1"/>
  </r>
  <r>
    <s v="Pormpuraaw Aboriginal Shire Council"/>
    <n v="2335"/>
    <s v="LEICHHARDT"/>
    <s v="1x2B PI"/>
    <s v="Extension"/>
    <x v="4"/>
    <m/>
    <n v="2009"/>
    <s v="On Site Construction"/>
    <s v="On Site"/>
    <s v="Australian Portable Buildings"/>
    <s v="Private Contractor"/>
    <n v="1"/>
    <n v="194174.66"/>
    <n v="194174.66"/>
    <n v="120522.2027586207"/>
    <d v="2017-07-01T00:00:00"/>
    <x v="1"/>
    <n v="1"/>
    <n v="1"/>
    <n v="1"/>
  </r>
  <r>
    <s v="Pormpuraaw Aboriginal Shire Council"/>
    <n v="2335"/>
    <s v="LEICHHARDT"/>
    <s v="1x2B PI"/>
    <s v="Extension"/>
    <x v="4"/>
    <m/>
    <n v="2009"/>
    <s v="On Site Construction"/>
    <s v="On Site"/>
    <s v="Australian Portable Buildings"/>
    <s v="Private Contractor"/>
    <n v="1"/>
    <n v="182072.46"/>
    <n v="182072.46"/>
    <n v="113010.49241379311"/>
    <d v="2017-07-01T00:00:00"/>
    <x v="1"/>
    <n v="1"/>
    <n v="1"/>
    <n v="1"/>
  </r>
  <r>
    <s v="Torres Strait Island Regional Council"/>
    <n v="2600"/>
    <s v="ISLAND"/>
    <s v="1x2B PI"/>
    <s v="Extension"/>
    <x v="4"/>
    <m/>
    <n v="2009"/>
    <s v="On Site Construction"/>
    <s v="On Site"/>
    <s v="New Image Homes"/>
    <s v="Private Contractor"/>
    <n v="1"/>
    <n v="227598.45"/>
    <n v="227598.45"/>
    <n v="141268.00344827588"/>
    <d v="2020-07-01T00:00:00"/>
    <x v="1"/>
    <n v="1"/>
    <n v="1"/>
    <n v="1"/>
  </r>
  <r>
    <s v="Cook Shire Council"/>
    <n v="2000"/>
    <s v="LEICHHARDT"/>
    <s v="3x2B DH (LS)"/>
    <s v="Detached House"/>
    <x v="0"/>
    <m/>
    <n v="2010"/>
    <s v="On Site Construction"/>
    <s v="On Site"/>
    <s v="Halley Homes + QBuild"/>
    <s v="Private Contractor"/>
    <n v="3"/>
    <n v="604897"/>
    <n v="201632.33333333334"/>
    <n v="201632.33333333334"/>
    <d v="2018-07-01T00:00:00"/>
    <x v="1"/>
    <n v="3"/>
    <n v="1"/>
    <n v="1"/>
  </r>
  <r>
    <s v="Torres Strait Island Regional Council"/>
    <n v="2600"/>
    <s v="ISLAND"/>
    <s v="1x2B PI"/>
    <s v="Extension"/>
    <x v="4"/>
    <m/>
    <n v="2009"/>
    <s v="On Site Construction"/>
    <s v="On Site"/>
    <s v="New Image Homes"/>
    <s v="Private Contractor"/>
    <n v="1"/>
    <n v="219725.25"/>
    <n v="219725.25"/>
    <n v="136381.18965517241"/>
    <d v="2015-07-01T00:00:00"/>
    <x v="1"/>
    <n v="1"/>
    <n v="1"/>
    <n v="1"/>
  </r>
  <r>
    <s v="Torres Strait Island Regional Council"/>
    <n v="2600"/>
    <s v="ISLAND"/>
    <s v="1x2B PI"/>
    <s v="Extension"/>
    <x v="4"/>
    <m/>
    <n v="2009"/>
    <s v="Factory Built"/>
    <s v="Off Site"/>
    <s v="New Image Homes"/>
    <s v="Private Contractor"/>
    <n v="1"/>
    <n v="220159.75"/>
    <n v="220159.75"/>
    <n v="136650.87931034484"/>
    <d v="2012-07-01T00:00:00"/>
    <x v="1"/>
    <n v="1"/>
    <n v="1"/>
    <n v="1"/>
  </r>
  <r>
    <s v="Aurukun Shire Council"/>
    <s v="1973 "/>
    <s v="LEICHHARDT"/>
    <s v="1x2B PI"/>
    <s v="Extension"/>
    <x v="4"/>
    <m/>
    <n v="2009"/>
    <s v="Factory Built"/>
    <s v="Off Site"/>
    <s v="Australian Portable Buildings"/>
    <s v="Private Contractor"/>
    <n v="1"/>
    <n v="180061.65"/>
    <n v="180061.65"/>
    <n v="111762.40344827586"/>
    <d v="2012-07-01T00:00:00"/>
    <x v="1"/>
    <n v="1"/>
    <n v="1"/>
    <n v="1"/>
  </r>
  <r>
    <s v="Aurukun Shire Council"/>
    <s v="1973 "/>
    <s v="LEICHHARDT"/>
    <s v="1x2B PI"/>
    <s v="Extension"/>
    <x v="4"/>
    <m/>
    <n v="2009"/>
    <s v="Factory Built"/>
    <s v="Off Site"/>
    <s v="Australian Portable Buildings"/>
    <s v="Private Contractor"/>
    <n v="1"/>
    <n v="180061.65"/>
    <n v="180061.65"/>
    <n v="111762.40344827586"/>
    <d v="2012-07-01T00:00:00"/>
    <x v="1"/>
    <n v="1"/>
    <n v="1"/>
    <n v="1"/>
  </r>
  <r>
    <s v="Aurukun Shire Council"/>
    <s v="1973 "/>
    <s v="LEICHHARDT"/>
    <s v="1x2B PI"/>
    <s v="Extension"/>
    <x v="4"/>
    <m/>
    <n v="2009"/>
    <s v="On Site Construction"/>
    <s v="On Site"/>
    <s v="Australian Portable Buildings"/>
    <s v="Private Contractor"/>
    <n v="1"/>
    <n v="186062.15"/>
    <n v="186062.15"/>
    <n v="115486.85172413793"/>
    <d v="2022-07-01T00:00:00"/>
    <x v="1"/>
    <n v="1"/>
    <n v="1"/>
    <n v="1"/>
  </r>
  <r>
    <s v="Aurukun Shire Council"/>
    <s v="1973 "/>
    <s v="LEICHHARDT"/>
    <s v="1x2B PI"/>
    <s v="Extension"/>
    <x v="4"/>
    <m/>
    <n v="2009"/>
    <s v="On Site Construction"/>
    <s v="On Site"/>
    <s v="Australian Portable Buildings"/>
    <s v="Private Contractor"/>
    <n v="1"/>
    <n v="198318.35"/>
    <n v="198318.35"/>
    <n v="123094.14827586207"/>
    <d v="2015-07-01T00:00:00"/>
    <x v="1"/>
    <n v="1"/>
    <n v="1"/>
    <n v="1"/>
  </r>
  <r>
    <s v="Aurukun Shire Council"/>
    <s v="1973 "/>
    <s v="LEICHHARDT"/>
    <s v="1x2B PI"/>
    <s v="Extension"/>
    <x v="4"/>
    <m/>
    <n v="2009"/>
    <s v="On Site Construction"/>
    <s v="On Site"/>
    <s v="Australian Portable Buildings"/>
    <s v="Private Contractor"/>
    <n v="1"/>
    <n v="179494.05"/>
    <n v="179494.05"/>
    <n v="111410.09999999999"/>
    <d v="2022-07-01T00:00:00"/>
    <x v="1"/>
    <n v="1"/>
    <n v="1"/>
    <n v="1"/>
  </r>
  <r>
    <s v="Aurukun Shire Council"/>
    <s v="1973 "/>
    <s v="LEICHHARDT"/>
    <s v="1x2B PI"/>
    <s v="Extension"/>
    <x v="4"/>
    <m/>
    <n v="2009"/>
    <s v="On Site Construction"/>
    <s v="On Site"/>
    <s v="Australian Portable Buildings"/>
    <s v="Private Contractor"/>
    <n v="1"/>
    <n v="187668.15"/>
    <n v="187668.15"/>
    <n v="116483.67931034483"/>
    <d v="2022-07-01T00:00:00"/>
    <x v="1"/>
    <n v="1"/>
    <n v="1"/>
    <n v="1"/>
  </r>
  <r>
    <s v="Napranum Aboriginal Shire Council"/>
    <n v="2465"/>
    <s v="LEICHHARDT"/>
    <s v="1x2B PI"/>
    <s v="Extension"/>
    <x v="4"/>
    <m/>
    <n v="2009"/>
    <s v="On Site Construction"/>
    <s v="On Site"/>
    <s v="Australian Portable Buildings"/>
    <s v="Private Contractor"/>
    <n v="1"/>
    <n v="184901.78"/>
    <n v="184901.78"/>
    <n v="114766.62206896552"/>
    <d v="2022-07-01T00:00:00"/>
    <x v="1"/>
    <n v="1"/>
    <n v="1"/>
    <n v="1"/>
  </r>
  <r>
    <s v="Napranum Aboriginal Shire Council"/>
    <n v="2465"/>
    <s v="LEICHHARDT"/>
    <s v="1x2B PI"/>
    <s v="Extension"/>
    <x v="4"/>
    <m/>
    <n v="2009"/>
    <s v="On Site Construction"/>
    <s v="On Site"/>
    <s v="Australian Portable Buildings"/>
    <s v="Private Contractor"/>
    <n v="1"/>
    <n v="178863.88"/>
    <n v="178863.88"/>
    <n v="111018.96"/>
    <d v="2022-07-01T00:00:00"/>
    <x v="1"/>
    <n v="1"/>
    <n v="1"/>
    <n v="1"/>
  </r>
  <r>
    <s v="Napranum Aboriginal Shire Council"/>
    <n v="2465"/>
    <s v="LEICHHARDT"/>
    <s v="1x2B PI"/>
    <s v="Extension"/>
    <x v="4"/>
    <m/>
    <n v="2009"/>
    <s v="On Site Construction"/>
    <s v="On Site"/>
    <s v="Australian Portable Buildings"/>
    <s v="Private Contractor"/>
    <n v="1"/>
    <n v="178586.68"/>
    <n v="178586.68"/>
    <n v="110846.9048275862"/>
    <d v="2017-07-01T00:00:00"/>
    <x v="1"/>
    <n v="1"/>
    <n v="1"/>
    <n v="1"/>
  </r>
  <r>
    <s v="Napranum Aboriginal Shire Council"/>
    <n v="2465"/>
    <s v="LEICHHARDT"/>
    <s v="1x2B PI"/>
    <s v="Extension"/>
    <x v="4"/>
    <m/>
    <n v="2009"/>
    <s v="On Site Construction"/>
    <s v="On Site"/>
    <s v="Australian Portable Buildings"/>
    <s v="Private Contractor"/>
    <n v="1"/>
    <n v="184150.48"/>
    <n v="184150.48"/>
    <n v="114300.2979310345"/>
    <d v="2014-07-01T00:00:00"/>
    <x v="1"/>
    <n v="1"/>
    <n v="1"/>
    <n v="1"/>
  </r>
  <r>
    <s v="Napranum Aboriginal Shire Council"/>
    <n v="2465"/>
    <s v="LEICHHARDT"/>
    <s v="1x2B PI"/>
    <s v="Extension"/>
    <x v="4"/>
    <m/>
    <n v="2009"/>
    <s v="On Site Construction"/>
    <s v="On Site"/>
    <s v="Australian Portable Buildings"/>
    <s v="Private Contractor"/>
    <n v="1"/>
    <n v="185558.48"/>
    <n v="185558.48"/>
    <n v="115174.22896551725"/>
    <d v="2018-07-01T00:00:00"/>
    <x v="1"/>
    <n v="1"/>
    <n v="1"/>
    <n v="1"/>
  </r>
  <r>
    <s v="Napranum Aboriginal Shire Council"/>
    <n v="2465"/>
    <s v="LEICHHARDT"/>
    <s v="1x2B PI"/>
    <s v="Extension"/>
    <x v="4"/>
    <m/>
    <n v="2009"/>
    <s v="On Site Construction"/>
    <s v="On Site"/>
    <s v="Australian Portable Buildings"/>
    <s v="Private Contractor"/>
    <n v="1"/>
    <n v="181831.67999999999"/>
    <n v="181831.67999999999"/>
    <n v="112861.04275862069"/>
    <d v="2018-07-01T00:00:00"/>
    <x v="1"/>
    <n v="1"/>
    <n v="1"/>
    <n v="1"/>
  </r>
  <r>
    <s v="Napranum Aboriginal Shire Council"/>
    <n v="2465"/>
    <s v="LEICHHARDT"/>
    <s v="1x2B PI"/>
    <s v="Extension"/>
    <x v="4"/>
    <m/>
    <n v="2009"/>
    <s v="On Site Construction"/>
    <s v="On Site"/>
    <s v="Australian Portable Buildings"/>
    <s v="Private Contractor"/>
    <n v="1"/>
    <n v="169511.67999999999"/>
    <n v="169511.67999999999"/>
    <n v="105214.14620689655"/>
    <d v="2015-07-01T00:00:00"/>
    <x v="1"/>
    <n v="1"/>
    <n v="1"/>
    <n v="1"/>
  </r>
  <r>
    <s v="Napranum Aboriginal Shire Council"/>
    <n v="2465"/>
    <s v="LEICHHARDT"/>
    <s v="1x2B PI"/>
    <s v="Extension"/>
    <x v="4"/>
    <m/>
    <n v="2009"/>
    <s v="On Site Construction"/>
    <s v="On Site"/>
    <s v="Australian Portable Buildings"/>
    <s v="Private Contractor"/>
    <n v="1"/>
    <n v="204109.98"/>
    <n v="204109.98"/>
    <n v="126688.95310344829"/>
    <d v="2015-07-01T00:00:00"/>
    <x v="1"/>
    <n v="1"/>
    <n v="1"/>
    <n v="1"/>
  </r>
  <r>
    <s v="Napranum Aboriginal Shire Council"/>
    <n v="2465"/>
    <s v="LEICHHARDT"/>
    <s v="1x2B PI"/>
    <s v="Extension"/>
    <x v="4"/>
    <m/>
    <n v="2009"/>
    <s v="On Site Construction"/>
    <s v="On Site"/>
    <s v="Australian Portable Buildings"/>
    <s v="Private Contractor"/>
    <n v="1"/>
    <n v="182411.38"/>
    <n v="182411.38"/>
    <n v="113220.85655172415"/>
    <d v="2014-07-01T00:00:00"/>
    <x v="1"/>
    <n v="1"/>
    <n v="1"/>
    <n v="1"/>
  </r>
  <r>
    <s v="Northern Peninsula Area Regional Council"/>
    <n v="2669"/>
    <s v="LEICHHARDT"/>
    <s v="1x4B DH (HS)"/>
    <s v="Detached House"/>
    <x v="0"/>
    <m/>
    <n v="2008"/>
    <s v="On Site Construction"/>
    <s v="On Site"/>
    <s v="Ark Homes"/>
    <s v="Private Contractor"/>
    <n v="1"/>
    <n v="507636"/>
    <n v="507636"/>
    <n v="770206.34482758632"/>
    <d v="2017-07-01T00:00:00"/>
    <x v="3"/>
    <n v="2"/>
    <n v="1"/>
    <n v="1"/>
  </r>
  <r>
    <s v="Torres Strait Island Regional Council"/>
    <n v="2600"/>
    <s v="ISLAND"/>
    <s v="1x4B DH (HS)"/>
    <s v="Detached House"/>
    <x v="0"/>
    <s v="High Set"/>
    <n v="2008"/>
    <s v="On Site Construction"/>
    <s v="On Site"/>
    <s v="Ark Homes"/>
    <s v="Private Contractor"/>
    <n v="1"/>
    <n v="650928"/>
    <n v="650928"/>
    <n v="987614.89655172429"/>
    <d v="2017-07-01T00:00:00"/>
    <x v="3"/>
    <n v="2"/>
    <n v="1"/>
    <n v="1"/>
  </r>
  <r>
    <s v="Aurukun Shire Council"/>
    <s v="1973 "/>
    <s v="LEICHHARDT"/>
    <s v="1x3B DH (LS)"/>
    <s v="Detached House"/>
    <x v="0"/>
    <m/>
    <n v="2010"/>
    <s v="Demolition"/>
    <s v="Demolish"/>
    <s v="QBuild"/>
    <s v="Qbuild"/>
    <n v="1"/>
    <n v="327575"/>
    <n v="327575"/>
    <n v="327575"/>
    <d v="2011-07-01T00:00:00"/>
    <x v="2"/>
    <n v="1"/>
    <n v="1"/>
    <n v="1"/>
  </r>
  <r>
    <s v="Torres Strait Island Regional Council"/>
    <n v="2600"/>
    <s v="ISLAND"/>
    <s v="1x2B PI"/>
    <s v="Extension"/>
    <x v="4"/>
    <m/>
    <n v="2009"/>
    <s v="On Site Construction"/>
    <s v="On Site"/>
    <s v="New Image Homes"/>
    <s v="Private Contractor"/>
    <n v="1"/>
    <n v="203616.25"/>
    <n v="203616.25"/>
    <n v="126382.5"/>
    <d v="2022-07-01T00:00:00"/>
    <x v="1"/>
    <n v="1"/>
    <n v="1"/>
    <n v="1"/>
  </r>
  <r>
    <s v="Torres Strait Island Regional Council"/>
    <n v="2600"/>
    <s v="ISLAND"/>
    <s v="1x2B PI"/>
    <s v="Extension"/>
    <x v="4"/>
    <m/>
    <n v="2009"/>
    <s v="On Site Construction"/>
    <s v="On Site"/>
    <s v="New Image Homes"/>
    <s v="Private Contractor"/>
    <n v="1"/>
    <n v="223879.35"/>
    <n v="223879.35"/>
    <n v="138959.59655172416"/>
    <d v="2008-07-01T00:00:00"/>
    <x v="1"/>
    <n v="1"/>
    <n v="1"/>
    <n v="1"/>
  </r>
  <r>
    <s v="Torres Strait Island Regional Council"/>
    <n v="2600"/>
    <s v="ISLAND"/>
    <s v="1x2B PI"/>
    <s v="Extension"/>
    <x v="4"/>
    <m/>
    <n v="2009"/>
    <s v="On Site Construction"/>
    <s v="On Site"/>
    <s v="New Image Homes"/>
    <s v="Private Contractor"/>
    <n v="1"/>
    <n v="225422.65"/>
    <n v="225422.65"/>
    <n v="139917.50689655173"/>
    <d v="2016-07-01T00:00:00"/>
    <x v="1"/>
    <n v="1"/>
    <n v="1"/>
    <n v="1"/>
  </r>
  <r>
    <s v="Torres Strait Island Regional Council"/>
    <n v="2600"/>
    <s v="ISLAND"/>
    <s v="1x2B PI"/>
    <s v="Extension"/>
    <x v="4"/>
    <m/>
    <n v="2009"/>
    <s v="On Site Construction"/>
    <s v="On Site"/>
    <s v="New Image Homes"/>
    <s v="Private Contractor"/>
    <n v="1"/>
    <n v="204165.15"/>
    <n v="204165.15"/>
    <n v="126723.19655172413"/>
    <d v="2022-07-01T00:00:00"/>
    <x v="1"/>
    <n v="1"/>
    <n v="1"/>
    <n v="1"/>
  </r>
  <r>
    <s v="Torres Strait Island Regional Council"/>
    <n v="2600"/>
    <s v="ISLAND"/>
    <s v="1x2B PI"/>
    <s v="Extension"/>
    <x v="4"/>
    <m/>
    <n v="2009"/>
    <s v="On Site Construction"/>
    <s v="On Site"/>
    <s v="New Image Homes"/>
    <s v="Private Contractor"/>
    <n v="1"/>
    <n v="229938.15"/>
    <n v="229938.15"/>
    <n v="142720.23103448277"/>
    <d v="2022-07-01T00:00:00"/>
    <x v="1"/>
    <n v="1"/>
    <n v="1"/>
    <n v="1"/>
  </r>
  <r>
    <s v="Torres Strait Island Regional Council"/>
    <n v="2600"/>
    <s v="ISLAND"/>
    <s v="1x2B PI"/>
    <s v="Extension"/>
    <x v="4"/>
    <m/>
    <n v="2009"/>
    <s v="On Site Construction"/>
    <s v="On Site"/>
    <s v="New Image Homes"/>
    <s v="Private Contractor"/>
    <n v="1"/>
    <n v="206828.25"/>
    <n v="206828.25"/>
    <n v="128376.1551724138"/>
    <d v="2022-07-01T00:00:00"/>
    <x v="1"/>
    <n v="1"/>
    <n v="1"/>
    <n v="1"/>
  </r>
  <r>
    <s v="Torres Strait Island Regional Council"/>
    <n v="2600"/>
    <s v="ISLAND"/>
    <s v="1x2B PI"/>
    <s v="Extension"/>
    <x v="4"/>
    <m/>
    <n v="2009"/>
    <s v="On Site Construction"/>
    <s v="On Site"/>
    <s v="New Image Homes"/>
    <s v="Private Contractor"/>
    <n v="1"/>
    <n v="198594.75"/>
    <n v="198594.75"/>
    <n v="123265.70689655172"/>
    <d v="2016-07-01T00:00:00"/>
    <x v="1"/>
    <n v="1"/>
    <n v="1"/>
    <n v="1"/>
  </r>
  <r>
    <s v="Mapoon Aboriginal Shire Council"/>
    <n v="2572"/>
    <s v="LEICHHARDT"/>
    <s v="1x4B DH (LS)"/>
    <s v="Detached House"/>
    <x v="0"/>
    <m/>
    <n v="2008"/>
    <s v="On Site Construction"/>
    <s v="On Site"/>
    <s v="Ark Homes"/>
    <s v="Private Contractor"/>
    <n v="1"/>
    <n v="498192"/>
    <n v="498192"/>
    <n v="755877.51724137936"/>
    <d v="2016-07-01T00:00:00"/>
    <x v="3"/>
    <n v="2"/>
    <n v="1"/>
    <n v="1"/>
  </r>
  <r>
    <s v="Cook Shire Council"/>
    <n v="2000"/>
    <s v="LEICHHARDT"/>
    <s v="6x2B DH (LS)"/>
    <s v="Detached House"/>
    <x v="0"/>
    <m/>
    <n v="2009"/>
    <s v="On Site Construction"/>
    <s v="On Site"/>
    <s v="Halley Homes"/>
    <s v="Private Contractor"/>
    <n v="6"/>
    <n v="1674714.97"/>
    <n v="279119.16166666668"/>
    <n v="173246.37620689656"/>
    <d v="2016-07-01T00:00:00"/>
    <x v="1"/>
    <n v="2"/>
    <n v="1"/>
    <n v="1"/>
  </r>
  <r>
    <s v="Yarrabah Aboriginal Shire Council"/>
    <n v="1710"/>
    <s v="KENNEDY"/>
    <s v="1x2B PI"/>
    <s v="Extension"/>
    <x v="4"/>
    <m/>
    <n v="2009"/>
    <s v="On Site Construction"/>
    <s v="On Site"/>
    <s v="Bryant (Qld) Pty Ltd"/>
    <s v="Private Contractor"/>
    <n v="1"/>
    <n v="126852.02"/>
    <n v="126852.02"/>
    <n v="78735.736551724141"/>
    <d v="2022-07-01T00:00:00"/>
    <x v="1"/>
    <n v="1"/>
    <n v="1"/>
    <n v="1"/>
  </r>
  <r>
    <s v="Yarrabah Aboriginal Shire Council"/>
    <n v="1710"/>
    <s v="KENNEDY"/>
    <s v="1x2B PI"/>
    <s v="Extension"/>
    <x v="4"/>
    <m/>
    <n v="2009"/>
    <s v="On Site Construction"/>
    <s v="On Site"/>
    <s v="Bryant (Qld) Pty Ltd"/>
    <s v="Private Contractor"/>
    <n v="1"/>
    <n v="124892.92"/>
    <n v="124892.92"/>
    <n v="77519.743448275869"/>
    <m/>
    <x v="1"/>
    <n v="1"/>
    <n v="1"/>
    <n v="1"/>
  </r>
  <r>
    <s v="Yarrabah Aboriginal Shire Council"/>
    <n v="1710"/>
    <s v="KENNEDY"/>
    <s v="1x2B PI"/>
    <s v="Extension"/>
    <x v="4"/>
    <m/>
    <n v="2009"/>
    <s v="On Site Construction"/>
    <s v="On Site"/>
    <s v="Bryant (Qld) Pty Ltd"/>
    <s v="Private Contractor"/>
    <n v="1"/>
    <n v="137792.62"/>
    <n v="137792.62"/>
    <n v="85526.453793103443"/>
    <m/>
    <x v="1"/>
    <n v="1"/>
    <n v="1"/>
    <n v="1"/>
  </r>
  <r>
    <s v="Yarrabah Aboriginal Shire Council"/>
    <n v="1710"/>
    <s v="KENNEDY"/>
    <s v="1x2B PI"/>
    <s v="Extension"/>
    <x v="4"/>
    <m/>
    <n v="2009"/>
    <s v="On Site Construction"/>
    <s v="On Site"/>
    <s v="Bryant (Qld) Pty Ltd"/>
    <s v="Private Contractor"/>
    <n v="1"/>
    <n v="134652.12"/>
    <n v="134652.12"/>
    <n v="83577.177931034486"/>
    <m/>
    <x v="1"/>
    <n v="1"/>
    <n v="1"/>
    <n v="1"/>
  </r>
  <r>
    <s v="Yarrabah Aboriginal Shire Council"/>
    <n v="1710"/>
    <s v="KENNEDY"/>
    <s v="1x2B PI"/>
    <s v="Extension"/>
    <x v="4"/>
    <m/>
    <n v="2009"/>
    <s v="On Site Construction"/>
    <s v="On Site"/>
    <s v="Bryant (Qld) Pty Ltd"/>
    <s v="Private Contractor"/>
    <n v="1"/>
    <n v="134652.12"/>
    <n v="134652.12"/>
    <n v="83577.177931034486"/>
    <m/>
    <x v="1"/>
    <n v="1"/>
    <n v="1"/>
    <n v="1"/>
  </r>
  <r>
    <s v="Yarrabah Aboriginal Shire Council"/>
    <n v="1710"/>
    <s v="KENNEDY"/>
    <s v="1x2B PI"/>
    <s v="Extension"/>
    <x v="4"/>
    <m/>
    <n v="2009"/>
    <s v="On Site Construction"/>
    <s v="On Site"/>
    <s v="Bryant (Qld) Pty Ltd"/>
    <s v="Private Contractor"/>
    <n v="1"/>
    <n v="141475.42000000001"/>
    <n v="141475.42000000001"/>
    <n v="87812.32965517242"/>
    <m/>
    <x v="1"/>
    <n v="1"/>
    <n v="1"/>
    <n v="1"/>
  </r>
  <r>
    <s v="Yarrabah Aboriginal Shire Council"/>
    <n v="1710"/>
    <s v="KENNEDY"/>
    <s v="1x2B PI"/>
    <s v="Extension"/>
    <x v="4"/>
    <m/>
    <n v="2009"/>
    <s v="On Site Construction"/>
    <s v="On Site"/>
    <s v="Bryant (Qld) Pty Ltd"/>
    <s v="Private Contractor"/>
    <n v="1"/>
    <n v="126249.22"/>
    <n v="126249.22"/>
    <n v="78361.584827586208"/>
    <m/>
    <x v="1"/>
    <n v="1"/>
    <n v="1"/>
    <n v="1"/>
  </r>
  <r>
    <s v="Yarrabah Aboriginal Shire Council"/>
    <n v="1710"/>
    <s v="KENNEDY"/>
    <s v="1x2B PI"/>
    <s v="Extension"/>
    <x v="4"/>
    <m/>
    <n v="2009"/>
    <s v="On Site Construction"/>
    <s v="On Site"/>
    <s v="Bryant (Qld) Pty Ltd"/>
    <s v="Private Contractor"/>
    <n v="1"/>
    <n v="131974.72"/>
    <n v="131974.72"/>
    <n v="81915.34344827586"/>
    <m/>
    <x v="1"/>
    <n v="1"/>
    <n v="1"/>
    <n v="1"/>
  </r>
  <r>
    <s v="Yarrabah Aboriginal Shire Council"/>
    <n v="1710"/>
    <s v="KENNEDY"/>
    <s v="1x2B PI"/>
    <s v="Extension"/>
    <x v="4"/>
    <m/>
    <n v="2009"/>
    <s v="On Site Construction"/>
    <s v="On Site"/>
    <s v="Bryant (Qld) Pty Ltd"/>
    <s v="Private Contractor"/>
    <n v="1"/>
    <n v="130017.82"/>
    <n v="130017.82"/>
    <n v="80700.715862068973"/>
    <m/>
    <x v="1"/>
    <n v="1"/>
    <n v="1"/>
    <n v="1"/>
  </r>
  <r>
    <s v="Mornington Shire Council"/>
    <n v="1855"/>
    <s v="ISLAND"/>
    <s v="1x2B PI"/>
    <s v="Extension"/>
    <x v="4"/>
    <m/>
    <n v="2009"/>
    <s v="On Site Construction"/>
    <s v="On Site"/>
    <s v="Bryant (Qld) Pty Ltd"/>
    <s v="Private Contractor"/>
    <n v="1"/>
    <n v="204520.53"/>
    <n v="204520.53"/>
    <n v="126943.77724137931"/>
    <m/>
    <x v="1"/>
    <n v="1"/>
    <n v="1"/>
    <n v="1"/>
  </r>
  <r>
    <s v="Mornington Shire Council"/>
    <n v="1855"/>
    <s v="ISLAND"/>
    <s v="1x2B PI"/>
    <s v="Extension"/>
    <x v="4"/>
    <m/>
    <n v="2009"/>
    <s v="On Site Construction"/>
    <s v="On Site"/>
    <s v="Bryant (Qld) Pty Ltd"/>
    <s v="Private Contractor"/>
    <n v="1"/>
    <n v="189382.33"/>
    <n v="189382.33"/>
    <n v="117547.65310344828"/>
    <m/>
    <x v="1"/>
    <n v="1"/>
    <n v="1"/>
    <n v="1"/>
  </r>
  <r>
    <s v="Mornington Shire Council"/>
    <n v="1855"/>
    <s v="ISLAND"/>
    <s v="1x2B PI"/>
    <s v="Extension"/>
    <x v="4"/>
    <m/>
    <n v="2009"/>
    <s v="On Site Construction"/>
    <s v="On Site"/>
    <s v="Bryant (Qld) Pty Ltd"/>
    <s v="Private Contractor"/>
    <n v="1"/>
    <n v="200877.33"/>
    <n v="200877.33"/>
    <n v="124682.48068965517"/>
    <m/>
    <x v="1"/>
    <n v="1"/>
    <n v="1"/>
    <n v="1"/>
  </r>
  <r>
    <s v="Mornington Shire Council"/>
    <n v="1855"/>
    <s v="ISLAND"/>
    <s v="1x2B PI"/>
    <s v="Extension"/>
    <x v="4"/>
    <m/>
    <n v="2009"/>
    <s v="On Site Construction"/>
    <s v="On Site"/>
    <s v="Bryant (Qld) Pty Ltd"/>
    <s v="Private Contractor"/>
    <n v="1"/>
    <n v="199661.83"/>
    <n v="199661.83"/>
    <n v="123928.0324137931"/>
    <m/>
    <x v="1"/>
    <n v="1"/>
    <n v="1"/>
    <n v="1"/>
  </r>
  <r>
    <s v="Northern Peninsula Area Regional Council"/>
    <n v="2669"/>
    <s v="LEICHHARDT"/>
    <s v="1x4B DH (LS)"/>
    <s v="Detached House"/>
    <x v="0"/>
    <m/>
    <n v="2008"/>
    <s v="On Site Construction"/>
    <s v="On Site"/>
    <s v="Ark Homes"/>
    <s v="Private Contractor"/>
    <n v="1"/>
    <n v="448506"/>
    <n v="448506"/>
    <n v="680491.86206896557"/>
    <m/>
    <x v="3"/>
    <n v="2"/>
    <n v="1"/>
    <n v="1"/>
  </r>
  <r>
    <s v="Northern Peninsula Area Regional Council"/>
    <n v="2669"/>
    <s v="LEICHHARDT"/>
    <s v="1x4B DH (HS)"/>
    <s v="Detached House"/>
    <x v="0"/>
    <m/>
    <n v="2008"/>
    <s v="On Site Construction"/>
    <s v="On Site"/>
    <s v="Ark Homes"/>
    <s v="Private Contractor"/>
    <n v="1"/>
    <n v="530254"/>
    <n v="530254"/>
    <n v="804523.31034482771"/>
    <d v="2022-07-01T00:00:00"/>
    <x v="3"/>
    <n v="2"/>
    <n v="1"/>
    <n v="1"/>
  </r>
  <r>
    <s v="Cassowary Coast Regional Council"/>
    <e v="#N/A"/>
    <s v="KENNEDY"/>
    <s v="2x2B DU (SOG)"/>
    <s v="Unit"/>
    <x v="2"/>
    <m/>
    <n v="2009"/>
    <s v="On Site Construction"/>
    <s v="On Site"/>
    <s v="QBuild"/>
    <s v="Qbuild"/>
    <n v="2"/>
    <n v="542891"/>
    <n v="271445.5"/>
    <n v="168483.41379310345"/>
    <d v="2022-07-01T00:00:00"/>
    <x v="1"/>
    <n v="2"/>
    <n v="1"/>
    <n v="1"/>
  </r>
  <r>
    <s v="Torres Strait Island Regional Council"/>
    <n v="2600"/>
    <s v="ISLAND"/>
    <s v="1x4B DH (LS)"/>
    <s v="Detached House"/>
    <x v="0"/>
    <s v="Low Set"/>
    <n v="2008"/>
    <s v="On Site Construction"/>
    <s v="On Site"/>
    <s v="Ark Homes"/>
    <s v="Private Contractor"/>
    <n v="1"/>
    <n v="582872"/>
    <n v="582872"/>
    <n v="884357.51724137936"/>
    <d v="2018-07-01T00:00:00"/>
    <x v="3"/>
    <n v="2"/>
    <n v="1"/>
    <n v="1"/>
  </r>
  <r>
    <s v="Wujal Wujal Aboriginal Shire Council"/>
    <n v="2000"/>
    <s v="LEICHHARDT"/>
    <s v="1x3B DH (HS)"/>
    <s v="Detached House"/>
    <x v="0"/>
    <m/>
    <n v="2008"/>
    <s v="On Site Construction"/>
    <s v="On Site"/>
    <s v="Ark Homes"/>
    <s v="Private Contractor"/>
    <n v="1"/>
    <n v="462844"/>
    <n v="462844"/>
    <n v="702246.06896551733"/>
    <d v="2022-07-01T00:00:00"/>
    <x v="2"/>
    <n v="1"/>
    <n v="1"/>
    <n v="1"/>
  </r>
  <r>
    <s v="Cook Shire Council"/>
    <n v="2000"/>
    <s v="LEICHHARDT"/>
    <s v="2x2B DU (LS)"/>
    <s v="Unit"/>
    <x v="2"/>
    <m/>
    <n v="2008"/>
    <s v="On Site Construction"/>
    <s v="On Site"/>
    <s v="Ark Homes"/>
    <s v="Private Contractor"/>
    <n v="1"/>
    <n v="472521"/>
    <n v="472521"/>
    <n v="716928.41379310354"/>
    <d v="2014-07-01T00:00:00"/>
    <x v="1"/>
    <n v="2"/>
    <n v="1"/>
    <n v="1"/>
  </r>
  <r>
    <s v="Torres Shire Council"/>
    <n v="2190"/>
    <s v="LEICHHARDT"/>
    <s v="1x4B DH (HS)"/>
    <s v="Detached House"/>
    <x v="0"/>
    <m/>
    <n v="2008"/>
    <s v="On Site Construction"/>
    <s v="On Site"/>
    <s v="QBuild"/>
    <s v="Qbuild"/>
    <n v="1"/>
    <n v="662208"/>
    <n v="662208"/>
    <n v="1004729.3793103449"/>
    <d v="2013-07-01T00:00:00"/>
    <x v="3"/>
    <n v="2"/>
    <n v="1"/>
    <n v="1"/>
  </r>
  <r>
    <s v="Torres Shire Council"/>
    <n v="2190"/>
    <s v="LEICHHARDT"/>
    <s v="1x2B DH"/>
    <s v="Detached House"/>
    <x v="0"/>
    <m/>
    <n v="2024"/>
    <s v="On Site Construction"/>
    <s v="On Site"/>
    <s v="Torres Shire Council"/>
    <s v="Council"/>
    <n v="1"/>
    <n v="1011834"/>
    <n v="1011834"/>
    <n v="1011834"/>
    <d v="2022-07-01T00:00:00"/>
    <x v="1"/>
    <m/>
    <m/>
    <m/>
  </r>
  <r>
    <s v="Mornington Shire Council"/>
    <n v="1855"/>
    <s v="ISLAND"/>
    <s v="4x2B Units"/>
    <s v="Unit"/>
    <x v="2"/>
    <m/>
    <n v="2025"/>
    <s v="On Site Construction"/>
    <s v="On Site"/>
    <s v="Mornington Shire Council"/>
    <s v="Council"/>
    <n v="4"/>
    <n v="3000000"/>
    <n v="750000"/>
    <n v="750000"/>
    <d v="2019-07-01T00:00:00"/>
    <x v="1"/>
    <n v="2"/>
    <m/>
    <m/>
  </r>
  <r>
    <s v="Palm Island Aboriginal Shire Council"/>
    <n v="1531"/>
    <s v="ISLAND"/>
    <s v="1x2B DH"/>
    <s v="Detached House"/>
    <x v="0"/>
    <m/>
    <n v="2025"/>
    <s v="On Site Construction"/>
    <s v="On Site"/>
    <s v="Palm Island Aboriginal Shire Council"/>
    <s v="Council"/>
    <n v="1"/>
    <n v="750000"/>
    <n v="750000"/>
    <n v="750000"/>
    <d v="2022-07-01T00:00:00"/>
    <x v="1"/>
    <m/>
    <m/>
    <m/>
  </r>
  <r>
    <s v="Woorabinda Aboriginal Shire Council"/>
    <n v="700"/>
    <s v="FLYNN"/>
    <s v="2x2B DU"/>
    <s v="Unit"/>
    <x v="2"/>
    <m/>
    <n v="2025"/>
    <s v="Infrastructure Development"/>
    <s v="Lot Development"/>
    <s v="Woorabinda Aboriginal Shire Council"/>
    <s v="Council"/>
    <n v="2"/>
    <n v="1129368"/>
    <n v="564684"/>
    <n v="564684"/>
    <m/>
    <x v="1"/>
    <n v="2"/>
    <m/>
    <m/>
  </r>
  <r>
    <s v="Woorabinda Aboriginal Shire Council"/>
    <n v="700"/>
    <s v="FLYNN"/>
    <s v="2x2B DU"/>
    <s v="Unit"/>
    <x v="2"/>
    <m/>
    <n v="2025"/>
    <s v="Land Lot Development"/>
    <s v="Lot Development"/>
    <s v="Woorabinda Aboriginal Shire Council"/>
    <s v="Council"/>
    <n v="2"/>
    <n v="1129368"/>
    <n v="564684"/>
    <n v="564684"/>
    <m/>
    <x v="1"/>
    <n v="2"/>
    <m/>
    <m/>
  </r>
  <r>
    <s v="Palm Island Aboriginal Shire Council"/>
    <n v="1531"/>
    <s v="ISLAND"/>
    <s v="1X4B DH"/>
    <s v="Detached House"/>
    <x v="0"/>
    <m/>
    <n v="2025"/>
    <s v="On Site Construction"/>
    <s v="On Site"/>
    <s v="Palm Island Aboriginal Shire Council"/>
    <s v="Council"/>
    <n v="1"/>
    <n v="958200"/>
    <n v="958200"/>
    <n v="958200"/>
    <d v="2015-07-01T00:00:00"/>
    <x v="3"/>
    <m/>
    <m/>
    <m/>
  </r>
  <r>
    <s v="Torres Shire Council"/>
    <n v="2190"/>
    <s v="LEICHHARDT"/>
    <s v="1x2B DH"/>
    <s v="Detached House"/>
    <x v="0"/>
    <m/>
    <n v="2024"/>
    <s v="On Site Construction"/>
    <s v="On Site"/>
    <s v="Torres Shire Council"/>
    <s v="Council"/>
    <n v="1"/>
    <n v="1011834"/>
    <n v="1011834"/>
    <n v="1011834"/>
    <d v="2016-07-01T00:00:00"/>
    <x v="1"/>
    <m/>
    <m/>
    <m/>
  </r>
  <r>
    <s v="Torres Shire Council"/>
    <n v="2190"/>
    <s v="LEICHHARDT"/>
    <s v="1x3B DH"/>
    <s v="Detached House"/>
    <x v="0"/>
    <m/>
    <n v="2024"/>
    <s v="Demolition"/>
    <s v="Demolish"/>
    <s v="Torres Shire Council"/>
    <s v="Council"/>
    <n v="1"/>
    <n v="1032974"/>
    <n v="1032974"/>
    <n v="1032974"/>
    <d v="2015-07-01T00:00:00"/>
    <x v="2"/>
    <m/>
    <m/>
    <m/>
  </r>
  <r>
    <s v="Torres Shire Council"/>
    <n v="2190"/>
    <s v="LEICHHARDT"/>
    <s v="1x3B DH"/>
    <s v="Detached House"/>
    <x v="0"/>
    <m/>
    <n v="2024"/>
    <s v="On Site Construction"/>
    <s v="On Site"/>
    <s v="Torres Shire Council"/>
    <s v="Council"/>
    <n v="1"/>
    <n v="1032974"/>
    <n v="1032974"/>
    <n v="1032974"/>
    <d v="2017-07-01T00:00:00"/>
    <x v="2"/>
    <m/>
    <m/>
    <m/>
  </r>
  <r>
    <s v="Torres Shire Council"/>
    <n v="2190"/>
    <s v="LEICHHARDT"/>
    <s v="1x3B DH"/>
    <s v="Detached House"/>
    <x v="0"/>
    <m/>
    <n v="2024"/>
    <s v="On Site Construction"/>
    <s v="On Site"/>
    <s v="Torres Shire Council"/>
    <s v="Council"/>
    <n v="1"/>
    <n v="1032974"/>
    <n v="1032974"/>
    <n v="1032974"/>
    <d v="2015-07-01T00:00:00"/>
    <x v="2"/>
    <m/>
    <m/>
    <m/>
  </r>
  <r>
    <s v="Yarrabah Aboriginal Shire Council"/>
    <n v="1710"/>
    <s v="KENNEDY"/>
    <s v=" 1 Lot Development"/>
    <s v="Lot"/>
    <x v="7"/>
    <m/>
    <n v="2021"/>
    <s v="On Site Construction"/>
    <s v="On Site"/>
    <s v="Yarrabah Aboriginal Shire Council"/>
    <s v="Council"/>
    <n v="1"/>
    <n v="250000"/>
    <n v="250000"/>
    <n v="250000"/>
    <d v="2022-07-01T00:00:00"/>
    <x v="4"/>
    <m/>
    <m/>
    <m/>
  </r>
  <r>
    <s v="Yarrabah Aboriginal Shire Council"/>
    <n v="1710"/>
    <s v="KENNEDY"/>
    <s v=" 1 Lot Development"/>
    <s v="Lot"/>
    <x v="7"/>
    <m/>
    <n v="2021"/>
    <s v="On Site Construction"/>
    <s v="On Site"/>
    <s v="Yarrabah Aboriginal Shire Council"/>
    <s v="Council"/>
    <n v="1"/>
    <n v="250000"/>
    <n v="250000"/>
    <n v="250000"/>
    <d v="2013-07-01T00:00:00"/>
    <x v="4"/>
    <m/>
    <m/>
    <m/>
  </r>
  <r>
    <s v="Yarrabah Aboriginal Shire Council"/>
    <n v="1710"/>
    <s v="KENNEDY"/>
    <s v=" 1 Lot Development"/>
    <s v="Lot"/>
    <x v="7"/>
    <m/>
    <n v="2021"/>
    <s v="On Site Construction"/>
    <s v="On Site"/>
    <s v="Yarrabah Aboriginal Shire Council"/>
    <s v="Council"/>
    <n v="1"/>
    <n v="250000"/>
    <n v="250000"/>
    <n v="250000"/>
    <d v="2022-07-01T00:00:00"/>
    <x v="4"/>
    <m/>
    <m/>
    <m/>
  </r>
  <r>
    <s v="Northern Peninsula Area Regional Council"/>
    <n v="2669"/>
    <s v="LEICHHARDT"/>
    <s v="1x2B (PI)"/>
    <s v="Extension"/>
    <x v="4"/>
    <m/>
    <n v="2024"/>
    <s v="On Site Construction"/>
    <s v="On Site"/>
    <s v="Northern Peninsula Area Regional Council"/>
    <s v="Council"/>
    <n v="1"/>
    <n v="333121.8"/>
    <n v="333121.8"/>
    <n v="333121.8"/>
    <d v="2018-07-01T00:00:00"/>
    <x v="1"/>
    <m/>
    <m/>
    <m/>
  </r>
  <r>
    <s v="Northern Peninsula Area Regional Council"/>
    <n v="2669"/>
    <s v="LEICHHARDT"/>
    <s v="1x2B (PI)"/>
    <s v="Extension"/>
    <x v="4"/>
    <m/>
    <n v="2024"/>
    <s v="On Site Construction"/>
    <s v="On Site"/>
    <s v="Northern Peninsula Area Regional Council"/>
    <s v="Council"/>
    <n v="1"/>
    <n v="410288.7"/>
    <n v="410288.7"/>
    <n v="410288.7"/>
    <d v="2018-07-01T00:00:00"/>
    <x v="1"/>
    <m/>
    <m/>
    <m/>
  </r>
  <r>
    <s v="Northern Peninsula Area Regional Council"/>
    <n v="2669"/>
    <s v="LEICHHARDT"/>
    <s v="1x2B (BU)"/>
    <s v="Extension"/>
    <x v="4"/>
    <m/>
    <n v="2024"/>
    <s v="On Site Construction"/>
    <s v="On Site"/>
    <s v="Northern Peninsula Area Regional Council"/>
    <s v="Council"/>
    <n v="1"/>
    <n v="212643.7"/>
    <n v="212643.7"/>
    <n v="212643.7"/>
    <d v="2013-07-01T00:00:00"/>
    <x v="1"/>
    <m/>
    <m/>
    <m/>
  </r>
  <r>
    <s v="Northern Peninsula Area Regional Council"/>
    <n v="2669"/>
    <s v="LEICHHARDT"/>
    <s v="1x2B (BU)"/>
    <s v="Extension"/>
    <x v="4"/>
    <m/>
    <n v="2024"/>
    <s v="On Site Construction"/>
    <s v="On Site"/>
    <s v="Northern Peninsula Area Regional Council"/>
    <s v="Council"/>
    <n v="1"/>
    <n v="221101.5"/>
    <n v="221101.5"/>
    <n v="221101.5"/>
    <d v="2013-07-01T00:00:00"/>
    <x v="1"/>
    <m/>
    <m/>
    <m/>
  </r>
  <r>
    <s v="Northern Peninsula Area Regional Council"/>
    <n v="2669"/>
    <s v="LEICHHARDT"/>
    <s v="1x2B (BU)"/>
    <s v="Extension"/>
    <x v="4"/>
    <m/>
    <n v="2024"/>
    <s v="On Site Construction"/>
    <s v="On Site"/>
    <s v="Northern Peninsula Area Regional Council"/>
    <s v="Council"/>
    <n v="1"/>
    <n v="257026.92000000004"/>
    <n v="257026.92000000004"/>
    <n v="257026.92000000004"/>
    <d v="2022-07-01T00:00:00"/>
    <x v="1"/>
    <m/>
    <m/>
    <m/>
  </r>
  <r>
    <s v="Woorabinda Aboriginal Shire Council"/>
    <n v="700"/>
    <s v="FLYNN"/>
    <s v="1x3B DH"/>
    <s v="Detached House"/>
    <x v="0"/>
    <m/>
    <n v="2022"/>
    <s v="On Site Construction"/>
    <s v="On Site"/>
    <s v="Woorabinda Aboriginal Shire Council"/>
    <s v="Council"/>
    <n v="1"/>
    <n v="535314"/>
    <n v="535314"/>
    <n v="535314"/>
    <m/>
    <x v="2"/>
    <m/>
    <m/>
    <m/>
  </r>
  <r>
    <s v="Aurukun Shire Council"/>
    <s v="1973 "/>
    <s v="LEICHHARDT"/>
    <s v="1x3B DH"/>
    <s v="Detached House"/>
    <x v="0"/>
    <m/>
    <n v="2021"/>
    <s v="On Site Construction"/>
    <s v="On Site"/>
    <s v="HC Building &amp; Construction"/>
    <s v="Private Contractor"/>
    <n v="1"/>
    <n v="484150.81"/>
    <n v="484150.81"/>
    <n v="484150.81"/>
    <m/>
    <x v="2"/>
    <m/>
    <m/>
    <m/>
  </r>
  <r>
    <s v="Aurukun Shire Council"/>
    <s v="1973 "/>
    <s v="LEICHHARDT"/>
    <s v="1x2B DH"/>
    <s v="Detached House"/>
    <x v="0"/>
    <m/>
    <n v="2021"/>
    <s v="On Site Construction"/>
    <s v="On Site"/>
    <s v="HC Building &amp; Construction"/>
    <s v="Private Contractor"/>
    <n v="1"/>
    <n v="441337.49"/>
    <n v="441337.49"/>
    <n v="441337.49"/>
    <m/>
    <x v="1"/>
    <m/>
    <m/>
    <m/>
  </r>
  <r>
    <s v="Aurukun Shire Council"/>
    <s v="1973 "/>
    <s v="LEICHHARDT"/>
    <s v="1x3B DH"/>
    <s v="Detached House"/>
    <x v="0"/>
    <m/>
    <n v="2021"/>
    <s v="On Site Construction"/>
    <s v="On Site"/>
    <s v="HC Building &amp; Construction"/>
    <s v="Private Contractor"/>
    <n v="1"/>
    <n v="481732.73"/>
    <n v="481732.73"/>
    <n v="481732.73"/>
    <m/>
    <x v="2"/>
    <m/>
    <m/>
    <m/>
  </r>
  <r>
    <s v="Aurukun Shire Council"/>
    <s v="1973 "/>
    <s v="LEICHHARDT"/>
    <s v="1x2B DH"/>
    <s v="Detached House"/>
    <x v="0"/>
    <m/>
    <n v="2021"/>
    <s v="On Site Construction"/>
    <s v="On Site"/>
    <s v="HC Building &amp; Construction"/>
    <s v="Private Contractor"/>
    <n v="1"/>
    <n v="444680.25"/>
    <n v="444680.25"/>
    <n v="444680.25"/>
    <m/>
    <x v="1"/>
    <m/>
    <m/>
    <m/>
  </r>
  <r>
    <s v="Northern Peninsula Area Regional Council"/>
    <n v="2669"/>
    <s v="LEICHHARDT"/>
    <s v="1x3B DH"/>
    <s v="Detached House"/>
    <x v="0"/>
    <m/>
    <n v="2022"/>
    <s v="On Site Construction"/>
    <s v="On Site"/>
    <s v="Northern Peninsula Area Regional Council"/>
    <s v="Council"/>
    <n v="1"/>
    <n v="628000"/>
    <n v="628000"/>
    <n v="628000"/>
    <m/>
    <x v="2"/>
    <m/>
    <m/>
    <m/>
  </r>
  <r>
    <s v="Cherbourg Aboriginal Shire Council"/>
    <n v="362"/>
    <s v="WIDE BAY"/>
    <s v="1x2B DH"/>
    <s v="Detached House"/>
    <x v="0"/>
    <m/>
    <n v="2024"/>
    <s v="On Site Construction"/>
    <s v="On Site"/>
    <s v="Cherbourg Aboriginal Shire Council"/>
    <s v="Council"/>
    <n v="1"/>
    <n v="924097.87"/>
    <n v="924097.87"/>
    <n v="924097.87"/>
    <m/>
    <x v="1"/>
    <m/>
    <m/>
    <m/>
  </r>
  <r>
    <s v="Aurukun Shire Council"/>
    <s v="1973 "/>
    <s v="LEICHHARDT"/>
    <s v="Lot Development"/>
    <s v="Lot"/>
    <x v="7"/>
    <m/>
    <n v="2025"/>
    <s v="On Site Construction"/>
    <s v="On Site"/>
    <s v="Aurukun Shire Council"/>
    <s v="Council"/>
    <n v="5"/>
    <n v="1496570.4"/>
    <n v="299314.07999999996"/>
    <n v="299314.07999999996"/>
    <d v="2018-07-01T00:00:00"/>
    <x v="4"/>
    <m/>
    <m/>
    <m/>
  </r>
  <r>
    <s v="Aurukun Shire Council"/>
    <s v="1973 "/>
    <s v="LEICHHARDT"/>
    <s v="Lot Development"/>
    <s v="Lot"/>
    <x v="7"/>
    <m/>
    <n v="2025"/>
    <s v="On Site Construction"/>
    <s v="On Site"/>
    <s v="Aurukun Shire Council"/>
    <s v="Council"/>
    <n v="10"/>
    <n v="2993140.79"/>
    <n v="299314.07900000003"/>
    <n v="299314.07900000003"/>
    <d v="2013-07-01T00:00:00"/>
    <x v="4"/>
    <m/>
    <m/>
    <m/>
  </r>
  <r>
    <s v="Aurukun Shire Council"/>
    <s v="1973 "/>
    <s v="LEICHHARDT"/>
    <s v="Lot Development"/>
    <s v="Lot"/>
    <x v="7"/>
    <m/>
    <n v="2025"/>
    <s v="On Site Construction"/>
    <s v="On Site"/>
    <s v="Aurukun Shire Council"/>
    <s v="Council"/>
    <n v="4"/>
    <n v="1197256.32"/>
    <n v="299314.08"/>
    <n v="299314.08"/>
    <d v="2022-07-01T00:00:00"/>
    <x v="4"/>
    <m/>
    <m/>
    <m/>
  </r>
  <r>
    <s v="Cook Shire Council"/>
    <n v="2000"/>
    <s v="LEICHHARDT"/>
    <s v="1x3B DH"/>
    <s v="Detached House"/>
    <x v="0"/>
    <m/>
    <n v="2022"/>
    <s v="On Site Construction"/>
    <s v="On Site"/>
    <s v="QSQ count by others"/>
    <s v="Private Contractor"/>
    <n v="1"/>
    <n v="1208238"/>
    <n v="1208238"/>
    <n v="1208238"/>
    <m/>
    <x v="2"/>
    <m/>
    <m/>
    <m/>
  </r>
  <r>
    <s v="Woorabinda Aboriginal Shire Council"/>
    <n v="700"/>
    <s v="FLYNN"/>
    <s v="2x2B DU"/>
    <s v="Unit"/>
    <x v="2"/>
    <m/>
    <n v="2019"/>
    <s v="On Site Construction"/>
    <s v="On Site"/>
    <s v="Woorabinda Aboriginal Shire Council"/>
    <s v="Council"/>
    <n v="2"/>
    <n v="820665.8"/>
    <n v="410332.9"/>
    <n v="226390.5655172414"/>
    <d v="2015-07-01T00:00:00"/>
    <x v="1"/>
    <n v="2"/>
    <m/>
    <m/>
  </r>
  <r>
    <s v="Cherbourg Aboriginal Shire Council"/>
    <n v="362"/>
    <s v="WIDE BAY"/>
    <s v="1x3B DH "/>
    <s v="Detached House"/>
    <x v="0"/>
    <m/>
    <n v="2024"/>
    <s v="On Site Construction"/>
    <s v="On Site"/>
    <s v="Cherbourg Aboriginal Shire Council"/>
    <s v="Council"/>
    <n v="1"/>
    <n v="977681.47"/>
    <n v="977681.47"/>
    <n v="977681.47"/>
    <m/>
    <x v="2"/>
    <m/>
    <m/>
    <m/>
  </r>
  <r>
    <s v="Pormpuraaw Aboriginal Shire Council"/>
    <n v="2335"/>
    <s v="LEICHHARDT"/>
    <s v="1x2B DH"/>
    <s v="Detached House"/>
    <x v="0"/>
    <m/>
    <n v="2021"/>
    <s v="On Site Construction"/>
    <s v="On Site"/>
    <s v="Pormpuraaw Aboriginal Shire Council"/>
    <s v="Council"/>
    <n v="1"/>
    <n v="588235.29411764711"/>
    <n v="588235.29411764711"/>
    <n v="588235.29411764711"/>
    <m/>
    <x v="1"/>
    <m/>
    <m/>
    <m/>
  </r>
  <r>
    <s v="Palm Island Aboriginal Shire Council"/>
    <n v="1531"/>
    <s v="ISLAND"/>
    <s v="1x2B DH"/>
    <s v="Detached House"/>
    <x v="0"/>
    <m/>
    <n v="2025"/>
    <s v="On Site Construction"/>
    <s v="On Site"/>
    <s v="Palm Island Aboriginal Shire Council"/>
    <s v="Council"/>
    <n v="1"/>
    <n v="750000"/>
    <n v="750000"/>
    <n v="750000"/>
    <m/>
    <x v="1"/>
    <m/>
    <m/>
    <m/>
  </r>
  <r>
    <s v="Pormpuraaw Aboriginal Shire Council"/>
    <n v="2335"/>
    <s v="LEICHHARDT"/>
    <s v="1x2B DH"/>
    <s v="Detached House"/>
    <x v="0"/>
    <m/>
    <n v="2021"/>
    <s v="On Site Construction"/>
    <s v="On Site"/>
    <s v="Pormpuraaw Aboriginal Shire Council"/>
    <s v="Council"/>
    <n v="1"/>
    <n v="588235.29411764711"/>
    <n v="588235.29411764711"/>
    <n v="588235.29411764711"/>
    <m/>
    <x v="1"/>
    <m/>
    <m/>
    <m/>
  </r>
  <r>
    <s v="Doomadgee Aboriginal Shire Council"/>
    <n v="1816"/>
    <s v="KENNEDY"/>
    <s v="2x1B SU"/>
    <s v="Unit"/>
    <x v="5"/>
    <m/>
    <n v="2008"/>
    <s v="Factory Built"/>
    <s v="Off Site"/>
    <s v="QBuild"/>
    <s v="Qbuild"/>
    <n v="2"/>
    <n v="74431"/>
    <n v="37215.5"/>
    <n v="56464.896551724145"/>
    <d v="2012-07-01T00:00:00"/>
    <x v="7"/>
    <n v="1"/>
    <n v="1"/>
    <n v="1"/>
  </r>
  <r>
    <s v="Pormpuraaw Aboriginal Shire Council"/>
    <n v="2335"/>
    <s v="LEICHHARDT"/>
    <s v="2x1B SU"/>
    <s v="Unit"/>
    <x v="5"/>
    <m/>
    <n v="2012"/>
    <s v="On Site Construction"/>
    <s v="On Site"/>
    <s v="Remote Building Solutions (Qld) Pty Ltd"/>
    <s v="Private Contractor"/>
    <n v="2"/>
    <n v="461737"/>
    <n v="230868.5"/>
    <n v="143297.68965517241"/>
    <d v="2017-07-01T00:00:00"/>
    <x v="7"/>
    <n v="1"/>
    <n v="1"/>
    <n v="1"/>
  </r>
  <r>
    <s v="Cherbourg Aboriginal Shire Council"/>
    <n v="362"/>
    <s v="WIDE BAY"/>
    <s v="1x3B DH"/>
    <s v="Detached House"/>
    <x v="0"/>
    <m/>
    <n v="2024"/>
    <s v="On Site Construction"/>
    <s v="On Site"/>
    <s v="Cherbourg Aboriginal Shire Council"/>
    <s v="Council"/>
    <n v="1"/>
    <n v="943194.64999999991"/>
    <n v="943194.64999999991"/>
    <n v="943194.64999999991"/>
    <d v="2010-07-01T00:00:00"/>
    <x v="2"/>
    <m/>
    <m/>
    <m/>
  </r>
  <r>
    <s v="Yarrabah Aboriginal Shire Council"/>
    <n v="1710"/>
    <s v="KENNEDY"/>
    <s v=" 1 Lot Development"/>
    <s v="Lot"/>
    <x v="7"/>
    <m/>
    <n v="2021"/>
    <s v="On Site Construction"/>
    <s v="On Site"/>
    <s v="Yarrabah Aboriginal Shire Council"/>
    <s v="Council"/>
    <n v="1"/>
    <n v="250000"/>
    <n v="250000"/>
    <n v="250000"/>
    <d v="2010-07-01T00:00:00"/>
    <x v="4"/>
    <m/>
    <m/>
    <m/>
  </r>
  <r>
    <s v="Yarrabah Aboriginal Shire Council"/>
    <n v="1710"/>
    <s v="KENNEDY"/>
    <s v=" 1 Lot Development"/>
    <s v="Lot"/>
    <x v="7"/>
    <m/>
    <n v="2021"/>
    <s v="On Site Construction"/>
    <s v="On Site"/>
    <s v="Yarrabah Aboriginal Shire Council"/>
    <s v="Council"/>
    <n v="1"/>
    <n v="250000"/>
    <n v="250000"/>
    <n v="250000"/>
    <d v="2010-07-01T00:00:00"/>
    <x v="4"/>
    <m/>
    <m/>
    <m/>
  </r>
  <r>
    <s v="Cherbourg Aboriginal Shire Council"/>
    <n v="362"/>
    <s v="WIDE BAY"/>
    <s v="1x3B DH"/>
    <s v="Detached House"/>
    <x v="0"/>
    <m/>
    <n v="2024"/>
    <s v="On Site Construction"/>
    <s v="On Site"/>
    <s v="Cherbourg Aboriginal Shire Council"/>
    <s v="Council"/>
    <n v="1"/>
    <n v="962969.24"/>
    <n v="962969.24"/>
    <n v="962969.24"/>
    <d v="2010-07-01T00:00:00"/>
    <x v="2"/>
    <m/>
    <m/>
    <m/>
  </r>
  <r>
    <s v="Palm Island Aboriginal Shire Council"/>
    <n v="1531"/>
    <s v="ISLAND"/>
    <s v="New Lot Development"/>
    <s v="Lot"/>
    <x v="7"/>
    <m/>
    <n v="2025"/>
    <s v="On Site Construction"/>
    <s v="On Site"/>
    <s v="Palm Island Aboriginal Shire Council"/>
    <s v="Council"/>
    <n v="6"/>
    <n v="761974.5"/>
    <n v="126995.75"/>
    <n v="126995.75"/>
    <d v="2010-07-01T00:00:00"/>
    <x v="4"/>
    <m/>
    <m/>
    <m/>
  </r>
  <r>
    <s v="Palm Island Aboriginal Shire Council"/>
    <n v="1531"/>
    <s v="ISLAND"/>
    <s v="New Lot Development"/>
    <s v="Lot"/>
    <x v="7"/>
    <m/>
    <n v="2025"/>
    <s v="On Site Construction"/>
    <s v="On Site"/>
    <s v="Palm Island Aboriginal Shire Council"/>
    <s v="Council"/>
    <n v="2"/>
    <n v="253991.5"/>
    <n v="126995.75"/>
    <n v="126995.75"/>
    <d v="2010-07-01T00:00:00"/>
    <x v="4"/>
    <m/>
    <m/>
    <m/>
  </r>
  <r>
    <s v="Palm Island Aboriginal Shire Council"/>
    <n v="1531"/>
    <s v="ISLAND"/>
    <s v="New Lot Development"/>
    <s v="Lot"/>
    <x v="7"/>
    <m/>
    <n v="2025"/>
    <s v="On Site Construction"/>
    <s v="On Site"/>
    <s v="Palm Island Aboriginal Shire Council"/>
    <s v="Council"/>
    <n v="1"/>
    <n v="126995.75"/>
    <n v="126995.75"/>
    <n v="126995.75"/>
    <d v="2010-07-01T00:00:00"/>
    <x v="4"/>
    <m/>
    <m/>
    <m/>
  </r>
  <r>
    <s v="Palm Island Aboriginal Shire Council"/>
    <n v="1531"/>
    <s v="ISLAND"/>
    <s v="New Lot Development"/>
    <s v="Lot"/>
    <x v="7"/>
    <m/>
    <n v="2025"/>
    <s v="On Site Construction"/>
    <s v="On Site"/>
    <s v="Palm Island Aboriginal Shire Council"/>
    <s v="Council"/>
    <n v="1"/>
    <n v="126995.75"/>
    <n v="126995.75"/>
    <n v="126995.75"/>
    <d v="2010-07-01T00:00:00"/>
    <x v="4"/>
    <m/>
    <m/>
    <m/>
  </r>
  <r>
    <s v="Palm Island Aboriginal Shire Council"/>
    <n v="1531"/>
    <s v="ISLAND"/>
    <s v="New Lot Development"/>
    <s v="Lot"/>
    <x v="7"/>
    <m/>
    <n v="2025"/>
    <s v="On Site Construction"/>
    <s v="On Site"/>
    <s v="Palm Island Aboriginal Shire Council"/>
    <s v="Council"/>
    <n v="1"/>
    <n v="126995.75"/>
    <n v="126995.75"/>
    <n v="126995.75"/>
    <d v="2010-07-01T00:00:00"/>
    <x v="4"/>
    <m/>
    <m/>
    <m/>
  </r>
  <r>
    <s v="Palm Island Aboriginal Shire Council"/>
    <n v="1531"/>
    <s v="ISLAND"/>
    <s v="New Lot Development"/>
    <s v="Lot"/>
    <x v="7"/>
    <m/>
    <n v="2025"/>
    <s v="On Site Construction"/>
    <s v="On Site"/>
    <s v="Palm Island Aboriginal Shire Council"/>
    <s v="Council"/>
    <n v="5"/>
    <n v="634978.75"/>
    <n v="126995.75"/>
    <n v="126995.75"/>
    <m/>
    <x v="4"/>
    <m/>
    <m/>
    <m/>
  </r>
  <r>
    <s v="Palm Island Aboriginal Shire Council"/>
    <n v="1531"/>
    <s v="ISLAND"/>
    <s v="Lot Development"/>
    <s v="Lot"/>
    <x v="7"/>
    <m/>
    <n v="2026"/>
    <s v="On Site Construction"/>
    <s v="On Site"/>
    <s v="Palm Island Aboriginal Shire Council"/>
    <s v="Council"/>
    <n v="7"/>
    <n v="1349857"/>
    <n v="192836.71428571429"/>
    <n v="192836.71428571429"/>
    <m/>
    <x v="4"/>
    <m/>
    <m/>
    <m/>
  </r>
  <r>
    <s v="Palm Island Aboriginal Shire Council"/>
    <n v="1531"/>
    <s v="ISLAND"/>
    <s v="2x1B DU"/>
    <s v="Unit"/>
    <x v="2"/>
    <m/>
    <n v="2025"/>
    <s v="On Site Construction"/>
    <s v="On Site"/>
    <s v="Palm Island Aboriginal Shire Council"/>
    <s v="Council"/>
    <n v="2"/>
    <n v="900000"/>
    <n v="450000"/>
    <n v="450000"/>
    <m/>
    <x v="7"/>
    <n v="1"/>
    <n v="1"/>
    <n v="1"/>
  </r>
  <r>
    <s v="Pormpuraaw Aboriginal Shire Council"/>
    <n v="2335"/>
    <s v="LEICHHARDT"/>
    <s v="1x2B DH"/>
    <s v="Detached House"/>
    <x v="0"/>
    <m/>
    <n v="2021"/>
    <s v="On Site Construction"/>
    <s v="On Site"/>
    <s v="Pormpuraaw Aboriginal Shire Council"/>
    <s v="Council"/>
    <n v="1"/>
    <n v="588235.29411764711"/>
    <n v="588235.29411764711"/>
    <n v="588235.29411764711"/>
    <d v="2019-07-01T00:00:00"/>
    <x v="1"/>
    <m/>
    <m/>
    <m/>
  </r>
  <r>
    <s v="Doomadgee Aboriginal Shire Council"/>
    <n v="1816"/>
    <s v="KENNEDY"/>
    <s v="1x3B DH"/>
    <s v="Detached House"/>
    <x v="0"/>
    <m/>
    <n v="2021"/>
    <s v="On Site Construction"/>
    <s v="On Site"/>
    <s v="Doomadgee Aboriginal Shire Council"/>
    <s v="Council"/>
    <n v="1"/>
    <n v="408000"/>
    <n v="408000"/>
    <n v="408000"/>
    <d v="2013-07-01T00:00:00"/>
    <x v="2"/>
    <m/>
    <m/>
    <m/>
  </r>
  <r>
    <s v="Doomadgee Aboriginal Shire Council"/>
    <n v="1816"/>
    <s v="KENNEDY"/>
    <s v="1x3B DH"/>
    <s v="Detached House"/>
    <x v="0"/>
    <m/>
    <n v="2021"/>
    <s v="On Site Construction"/>
    <s v="On Site"/>
    <s v="Doomadgee Aboriginal Shire Council"/>
    <s v="Council"/>
    <n v="1"/>
    <n v="430000"/>
    <n v="430000"/>
    <n v="430000"/>
    <m/>
    <x v="2"/>
    <m/>
    <m/>
    <m/>
  </r>
  <r>
    <s v="Doomadgee Aboriginal Shire Council"/>
    <n v="1816"/>
    <s v="KENNEDY"/>
    <s v="1x4B DH"/>
    <s v="Detached House"/>
    <x v="0"/>
    <m/>
    <n v="2021"/>
    <s v="On Site Construction"/>
    <s v="On Site"/>
    <s v="Doomadgee Aboriginal Shire Council"/>
    <s v="Council"/>
    <n v="1"/>
    <n v="420000"/>
    <n v="420000"/>
    <n v="420000"/>
    <d v="2013-07-01T00:00:00"/>
    <x v="3"/>
    <m/>
    <m/>
    <m/>
  </r>
  <r>
    <s v="Northern Peninsula Area Regional Council"/>
    <n v="2669"/>
    <s v="LEICHHARDT"/>
    <s v="1x3B DH"/>
    <s v="Detached House"/>
    <x v="0"/>
    <m/>
    <n v="2022"/>
    <s v="On Site Construction"/>
    <s v="On Site"/>
    <s v="Northern Peninsula Area Regional Council"/>
    <s v="Council"/>
    <n v="1"/>
    <n v="480000"/>
    <n v="480000"/>
    <n v="480000"/>
    <d v="2013-07-01T00:00:00"/>
    <x v="2"/>
    <m/>
    <m/>
    <m/>
  </r>
  <r>
    <s v="Kowanyama Aboriginal Shire Council"/>
    <n v="2203"/>
    <s v="LEICHHARDT"/>
    <s v="1x2B DU"/>
    <s v="Unit"/>
    <x v="2"/>
    <m/>
    <n v="2022"/>
    <s v="On Site Construction"/>
    <s v="On Site"/>
    <s v="Kowanyama Aboriginal Shire Council"/>
    <s v="Council"/>
    <n v="1"/>
    <n v="588235.25"/>
    <n v="588235.25"/>
    <n v="588235.25"/>
    <d v="2015-07-01T00:00:00"/>
    <x v="1"/>
    <m/>
    <m/>
    <m/>
  </r>
  <r>
    <s v="Kowanyama Aboriginal Shire Council"/>
    <n v="2203"/>
    <s v="LEICHHARDT"/>
    <s v="1x2B DU"/>
    <s v="Unit"/>
    <x v="2"/>
    <m/>
    <n v="2022"/>
    <s v="On Site Construction"/>
    <s v="On Site"/>
    <s v="Kowanyama Aboriginal Shire Council"/>
    <s v="Council"/>
    <n v="1"/>
    <n v="588235.25"/>
    <n v="588235.25"/>
    <n v="588235.25"/>
    <d v="2019-07-01T00:00:00"/>
    <x v="1"/>
    <m/>
    <m/>
    <m/>
  </r>
  <r>
    <s v="Kowanyama Aboriginal Shire Council"/>
    <n v="2203"/>
    <s v="LEICHHARDT"/>
    <s v="1x2B DU"/>
    <s v="Unit"/>
    <x v="2"/>
    <m/>
    <n v="2022"/>
    <s v="On Site Construction"/>
    <s v="On Site"/>
    <s v="Kowanyama Aboriginal Shire Council"/>
    <s v="Council"/>
    <n v="1"/>
    <n v="588235.25"/>
    <n v="588235.25"/>
    <n v="588235.25"/>
    <d v="2015-07-01T00:00:00"/>
    <x v="1"/>
    <m/>
    <m/>
    <m/>
  </r>
  <r>
    <s v="Kowanyama Aboriginal Shire Council"/>
    <n v="2203"/>
    <s v="LEICHHARDT"/>
    <s v="1x2B DU"/>
    <s v="Unit"/>
    <x v="2"/>
    <m/>
    <n v="2022"/>
    <s v="Demolition"/>
    <s v="Demolish"/>
    <s v="Kowanyama Aboriginal Shire Council"/>
    <s v="Council"/>
    <n v="1"/>
    <n v="588235.25"/>
    <n v="588235.25"/>
    <n v="588235.25"/>
    <d v="2021-07-01T00:00:00"/>
    <x v="1"/>
    <m/>
    <m/>
    <m/>
  </r>
  <r>
    <s v="Mapoon Aboriginal Shire Council"/>
    <n v="2572"/>
    <s v="LEICHHARDT"/>
    <s v="1x2B DH"/>
    <s v="Detached House"/>
    <x v="0"/>
    <m/>
    <n v="2022"/>
    <s v="On Site Construction"/>
    <s v="On Site"/>
    <s v="Mapoon Aboriginal Shire Council"/>
    <s v="Council"/>
    <n v="1"/>
    <n v="470588.23600000003"/>
    <n v="470588.23600000003"/>
    <n v="470588.23600000003"/>
    <d v="2019-07-01T00:00:00"/>
    <x v="1"/>
    <m/>
    <m/>
    <m/>
  </r>
  <r>
    <s v="Mapoon Aboriginal Shire Council"/>
    <n v="2572"/>
    <s v="LEICHHARDT"/>
    <s v="1x2B DH"/>
    <s v="Detached House"/>
    <x v="0"/>
    <m/>
    <n v="2022"/>
    <s v="On Site Construction"/>
    <s v="On Site"/>
    <s v="Mapoon Aboriginal Shire Council"/>
    <s v="Council"/>
    <n v="1"/>
    <n v="470588.23600000003"/>
    <n v="470588.23600000003"/>
    <n v="470588.23600000003"/>
    <d v="2017-07-01T00:00:00"/>
    <x v="1"/>
    <m/>
    <m/>
    <m/>
  </r>
  <r>
    <s v="Woorabinda Aboriginal Shire Council"/>
    <n v="700"/>
    <s v="FLYNN"/>
    <s v="1x1B, 2x2B, 1x3B WS"/>
    <s v="Other"/>
    <x v="1"/>
    <m/>
    <n v="2020"/>
    <s v="On Site Construction"/>
    <s v="On Site"/>
    <s v="Woorabinda Aboriginal Shire Council"/>
    <s v="Council"/>
    <n v="4"/>
    <n v="3356376.8"/>
    <n v="839094.2"/>
    <n v="231474.2620689655"/>
    <m/>
    <x v="7"/>
    <m/>
    <m/>
    <m/>
  </r>
  <r>
    <s v="Mapoon Aboriginal Shire Council"/>
    <n v="2572"/>
    <s v="LEICHHARDT"/>
    <s v="1x3B DH"/>
    <s v="Detached House"/>
    <x v="0"/>
    <m/>
    <n v="2022"/>
    <s v="Land Lot Development"/>
    <s v="Lot Development"/>
    <s v="Mapoon Aboriginal Shire Council"/>
    <s v="Council"/>
    <n v="1"/>
    <n v="470588.23600000003"/>
    <n v="470588.23600000003"/>
    <n v="470588.23600000003"/>
    <m/>
    <x v="2"/>
    <m/>
    <m/>
    <m/>
  </r>
  <r>
    <s v="Yarrabah Aboriginal Shire Council"/>
    <n v="1710"/>
    <s v="KENNEDY"/>
    <s v="3x1BD Units"/>
    <s v="Unit"/>
    <x v="2"/>
    <m/>
    <n v="2025"/>
    <s v="On Site Construction"/>
    <s v="On Site"/>
    <s v="Yarrabah Aboriginal Shire Council"/>
    <s v="Council"/>
    <n v="3"/>
    <n v="721050"/>
    <n v="240350"/>
    <n v="240350"/>
    <d v="2011-07-01T00:00:00"/>
    <x v="7"/>
    <n v="1"/>
    <n v="1"/>
    <n v="1"/>
  </r>
  <r>
    <s v="Palm Island Aboriginal Shire Council"/>
    <n v="1531"/>
    <s v="ISLAND"/>
    <s v="3X3B TRI"/>
    <s v="Unit"/>
    <x v="2"/>
    <m/>
    <n v="2025"/>
    <s v="Demolition"/>
    <s v="Demolish"/>
    <s v="Palm Island Aboriginal Shire Council"/>
    <s v="Council"/>
    <n v="3"/>
    <n v="1860000"/>
    <n v="620000"/>
    <n v="620000"/>
    <d v="2015-07-01T00:00:00"/>
    <x v="2"/>
    <n v="3"/>
    <n v="1"/>
    <n v="1"/>
  </r>
  <r>
    <s v="Mapoon Aboriginal Shire Council"/>
    <n v="2572"/>
    <s v="LEICHHARDT"/>
    <s v="1x2B DH"/>
    <s v="Detached House"/>
    <x v="0"/>
    <m/>
    <n v="2022"/>
    <s v="On Site Construction"/>
    <s v="On Site"/>
    <s v="Mapoon Aboriginal Shire Council"/>
    <s v="Council"/>
    <n v="1"/>
    <n v="470588.23600000003"/>
    <n v="470588.23600000003"/>
    <n v="470588.23600000003"/>
    <d v="2013-07-01T00:00:00"/>
    <x v="1"/>
    <m/>
    <m/>
    <m/>
  </r>
  <r>
    <s v="Mapoon Aboriginal Shire Council"/>
    <n v="2572"/>
    <s v="LEICHHARDT"/>
    <s v="1x3B DH"/>
    <s v="Detached House"/>
    <x v="0"/>
    <m/>
    <n v="2022"/>
    <s v="On Site Construction"/>
    <s v="On Site"/>
    <s v="Mapoon Aboriginal Shire Council"/>
    <s v="Council"/>
    <n v="1"/>
    <n v="470588.23600000003"/>
    <n v="470588.23600000003"/>
    <n v="470588.23600000003"/>
    <d v="2015-07-01T00:00:00"/>
    <x v="2"/>
    <m/>
    <m/>
    <m/>
  </r>
  <r>
    <s v="Palm Island Aboriginal Shire Council"/>
    <n v="1531"/>
    <s v="ISLAND"/>
    <s v="3X2B TRI"/>
    <s v="Unit"/>
    <x v="2"/>
    <m/>
    <n v="2025"/>
    <s v="On Site Construction"/>
    <s v="On Site"/>
    <s v="Palm Island Aboriginal Shire Council"/>
    <s v="Council"/>
    <n v="3"/>
    <n v="1477200"/>
    <n v="492400"/>
    <n v="492400"/>
    <d v="2022-07-01T00:00:00"/>
    <x v="1"/>
    <n v="2"/>
    <n v="1"/>
    <n v="1"/>
  </r>
  <r>
    <s v="Napranum Aboriginal Shire Council"/>
    <n v="2465"/>
    <s v="LEICHHARDT"/>
    <s v="1x2B DU"/>
    <s v="Unit"/>
    <x v="2"/>
    <m/>
    <n v="2022"/>
    <s v="Demolition"/>
    <s v="Demolish"/>
    <s v="Napranum Aboriginal Shire Council"/>
    <s v="Council"/>
    <n v="1"/>
    <n v="141176.47"/>
    <n v="141176.47"/>
    <n v="141176.47"/>
    <d v="2021-07-01T00:00:00"/>
    <x v="1"/>
    <m/>
    <m/>
    <m/>
  </r>
  <r>
    <s v="Napranum Aboriginal Shire Council"/>
    <n v="2465"/>
    <s v="LEICHHARDT"/>
    <s v="1x2B DU"/>
    <s v="Unit"/>
    <x v="2"/>
    <m/>
    <n v="2022"/>
    <s v="On Site Construction"/>
    <s v="On Site"/>
    <s v="Napranum Aboriginal Shire Council"/>
    <s v="Council"/>
    <n v="1"/>
    <n v="141176.47"/>
    <n v="141176.47"/>
    <n v="141176.47"/>
    <d v="2013-07-01T00:00:00"/>
    <x v="1"/>
    <m/>
    <m/>
    <m/>
  </r>
  <r>
    <s v="Napranum Aboriginal Shire Council"/>
    <n v="2465"/>
    <s v="LEICHHARDT"/>
    <s v="1x2B DU"/>
    <s v="Unit"/>
    <x v="2"/>
    <m/>
    <n v="2022"/>
    <s v="On Site Construction"/>
    <s v="On Site"/>
    <s v="Napranum Aboriginal Shire Council"/>
    <s v="Council"/>
    <n v="1"/>
    <n v="141176.47"/>
    <n v="141176.47"/>
    <n v="141176.47"/>
    <d v="2013-07-01T00:00:00"/>
    <x v="1"/>
    <m/>
    <m/>
    <m/>
  </r>
  <r>
    <s v="Cherbourg Aboriginal Shire Council"/>
    <n v="362"/>
    <s v="WIDE BAY"/>
    <s v="1x2B DH"/>
    <s v="Detached House"/>
    <x v="0"/>
    <m/>
    <n v="2024"/>
    <s v="Demolition"/>
    <s v="Demolish"/>
    <s v="Cherbourg Aboriginal Shire Council"/>
    <s v="Council"/>
    <n v="1"/>
    <n v="889939.38"/>
    <n v="889939.38"/>
    <n v="889939.38"/>
    <d v="2021-07-01T00:00:00"/>
    <x v="1"/>
    <m/>
    <m/>
    <m/>
  </r>
  <r>
    <s v="Palm Island Aboriginal Shire Council"/>
    <n v="1531"/>
    <s v="ISLAND"/>
    <s v="4X1B QP"/>
    <s v="Unit"/>
    <x v="2"/>
    <m/>
    <n v="2025"/>
    <s v="On Site Construction"/>
    <s v="On Site"/>
    <s v="Palm Island Aboriginal Shire Council"/>
    <s v="Council"/>
    <n v="4"/>
    <n v="1825800"/>
    <n v="456450"/>
    <n v="456450"/>
    <m/>
    <x v="7"/>
    <n v="1"/>
    <n v="1"/>
    <n v="1"/>
  </r>
  <r>
    <s v="Napranum Aboriginal Shire Council"/>
    <n v="2465"/>
    <s v="LEICHHARDT"/>
    <s v="1x2B DU"/>
    <s v="Unit"/>
    <x v="2"/>
    <m/>
    <n v="2022"/>
    <s v="On Site Construction"/>
    <s v="On Site"/>
    <s v="Napranum Aboriginal Shire Council"/>
    <s v="Council"/>
    <n v="1"/>
    <n v="141176.47"/>
    <n v="141176.47"/>
    <n v="141176.47"/>
    <d v="2013-07-01T00:00:00"/>
    <x v="1"/>
    <m/>
    <m/>
    <m/>
  </r>
  <r>
    <s v="Northern Peninsula Area Regional Council"/>
    <n v="2669"/>
    <s v="LEICHHARDT"/>
    <s v="20x Scoping and procurement"/>
    <s v="Lot"/>
    <x v="7"/>
    <m/>
    <n v="2025"/>
    <s v="On Site Construction"/>
    <s v="On Site"/>
    <s v="Northern Peninsula Area Regional Council"/>
    <s v="Council"/>
    <n v="1"/>
    <n v="215985"/>
    <n v="215985"/>
    <n v="215985"/>
    <d v="2013-07-01T00:00:00"/>
    <x v="4"/>
    <m/>
    <m/>
    <m/>
  </r>
  <r>
    <s v="Napranum Aboriginal Shire Council"/>
    <n v="2465"/>
    <s v="LEICHHARDT"/>
    <s v="1x3B DH"/>
    <s v="Detached House"/>
    <x v="0"/>
    <m/>
    <n v="2022"/>
    <s v="On Site Construction"/>
    <s v="On Site"/>
    <s v="Napranum Aboriginal Shire Council"/>
    <s v="Council"/>
    <n v="1"/>
    <n v="141176.47"/>
    <n v="141176.47"/>
    <n v="141176.47"/>
    <d v="2013-07-01T00:00:00"/>
    <x v="2"/>
    <m/>
    <m/>
    <m/>
  </r>
  <r>
    <s v="Northern Peninsula Area Regional Council"/>
    <n v="2669"/>
    <s v="LEICHHARDT"/>
    <s v="1x3B DH"/>
    <s v="Detached House"/>
    <x v="0"/>
    <m/>
    <n v="2022"/>
    <s v="On Site Construction"/>
    <s v="On Site"/>
    <s v="Northern Peninsula Area Regional Council"/>
    <s v="Council"/>
    <n v="1"/>
    <n v="538000"/>
    <n v="538000"/>
    <n v="538000"/>
    <d v="2013-07-01T00:00:00"/>
    <x v="2"/>
    <m/>
    <m/>
    <m/>
  </r>
  <r>
    <s v="Pormpuraaw Aboriginal Shire Council"/>
    <n v="2335"/>
    <s v="LEICHHARDT"/>
    <s v="1x2B DH"/>
    <s v="Detached House"/>
    <x v="0"/>
    <m/>
    <n v="2021"/>
    <s v="On Site Construction"/>
    <s v="On Site"/>
    <s v="Pormpuraaw Aboriginal Shire Council"/>
    <s v="Council"/>
    <n v="1"/>
    <n v="588235.29411764711"/>
    <n v="588235.29411764711"/>
    <n v="588235.29411764711"/>
    <d v="2013-07-01T00:00:00"/>
    <x v="1"/>
    <m/>
    <m/>
    <m/>
  </r>
  <r>
    <s v="Doomadgee Aboriginal Shire Council"/>
    <n v="1816"/>
    <s v="KENNEDY"/>
    <s v="1x2B DH "/>
    <s v="Detached House"/>
    <x v="0"/>
    <m/>
    <n v="2021"/>
    <s v="On Site Construction"/>
    <s v="On Site"/>
    <s v="Doomadgee Aboriginal Shire Council"/>
    <s v="Council"/>
    <n v="1"/>
    <n v="465000"/>
    <n v="465000"/>
    <n v="465000"/>
    <d v="2011-07-01T00:00:00"/>
    <x v="1"/>
    <m/>
    <m/>
    <m/>
  </r>
  <r>
    <s v="Yarrabah Aboriginal Shire Council"/>
    <n v="1710"/>
    <s v="KENNEDY"/>
    <s v="7xtransitional dwelling"/>
    <s v="Other"/>
    <x v="1"/>
    <m/>
    <n v="2025"/>
    <s v="On Site Construction"/>
    <s v="On Site"/>
    <s v="Yarrabah Aboriginal Shire Council"/>
    <s v="Council"/>
    <n v="7"/>
    <n v="2800000"/>
    <n v="400000"/>
    <n v="400000"/>
    <d v="2016-07-01T00:00:00"/>
    <x v="7"/>
    <n v="1"/>
    <n v="1"/>
    <n v="1"/>
  </r>
  <r>
    <s v="Doomadgee Aboriginal Shire Council"/>
    <n v="1816"/>
    <s v="KENNEDY"/>
    <s v="1x2B DH "/>
    <s v="Detached House"/>
    <x v="0"/>
    <m/>
    <n v="2021"/>
    <s v="On Site Construction"/>
    <s v="On Site"/>
    <s v="Doomadgee Aboriginal Shire Council"/>
    <s v="Council"/>
    <n v="1"/>
    <n v="400000"/>
    <n v="400000"/>
    <n v="400000"/>
    <d v="2011-07-01T00:00:00"/>
    <x v="1"/>
    <m/>
    <m/>
    <m/>
  </r>
  <r>
    <s v="Yarrabah Aboriginal Shire Council"/>
    <n v="1710"/>
    <s v="KENNEDY"/>
    <s v="1x2B Studio"/>
    <s v="Unit"/>
    <x v="5"/>
    <m/>
    <n v="2025"/>
    <s v="On Site Construction"/>
    <s v="On Site"/>
    <s v="Yarrabah Aboriginal Shire Council"/>
    <s v="Council"/>
    <n v="1"/>
    <n v="404800"/>
    <n v="404800"/>
    <n v="404800"/>
    <d v="2011-07-01T00:00:00"/>
    <x v="1"/>
    <m/>
    <m/>
    <m/>
  </r>
  <r>
    <s v="Yarrabah Aboriginal Shire Council"/>
    <n v="1710"/>
    <s v="KENNEDY"/>
    <s v="1x2B Studio"/>
    <s v="Unit"/>
    <x v="5"/>
    <m/>
    <n v="2025"/>
    <s v="On Site Construction"/>
    <s v="On Site"/>
    <s v="Yarrabah Aboriginal Shire Council"/>
    <s v="Council"/>
    <n v="1"/>
    <n v="404800"/>
    <n v="404800"/>
    <n v="404800"/>
    <d v="2011-07-01T00:00:00"/>
    <x v="1"/>
    <m/>
    <m/>
    <m/>
  </r>
  <r>
    <s v="Yarrabah Aboriginal Shire Council"/>
    <n v="1710"/>
    <s v="KENNEDY"/>
    <s v="1x2B Studio"/>
    <s v="Unit"/>
    <x v="5"/>
    <m/>
    <n v="2025"/>
    <s v="On Site Construction"/>
    <s v="On Site"/>
    <s v="Yarrabah Aboriginal Shire Council"/>
    <s v="Council"/>
    <n v="1"/>
    <n v="420992"/>
    <n v="420992"/>
    <n v="420992"/>
    <d v="2011-07-01T00:00:00"/>
    <x v="1"/>
    <m/>
    <m/>
    <m/>
  </r>
  <r>
    <s v="Yarrabah Aboriginal Shire Council"/>
    <n v="1710"/>
    <s v="KENNEDY"/>
    <s v="1x2B Studio"/>
    <s v="Unit"/>
    <x v="5"/>
    <m/>
    <n v="2025"/>
    <s v="On Site Construction"/>
    <s v="On Site"/>
    <s v="Yarrabah Aboriginal Shire Council"/>
    <s v="Council"/>
    <n v="1"/>
    <n v="420992"/>
    <n v="420992"/>
    <n v="420992"/>
    <d v="2011-07-01T00:00:00"/>
    <x v="1"/>
    <m/>
    <m/>
    <m/>
  </r>
  <r>
    <s v="Yarrabah Aboriginal Shire Council"/>
    <n v="1710"/>
    <s v="KENNEDY"/>
    <s v="1x2B Studio"/>
    <s v="Unit"/>
    <x v="5"/>
    <m/>
    <n v="2025"/>
    <s v="On Site Construction"/>
    <s v="On Site"/>
    <s v="Yarrabah Aboriginal Shire Council"/>
    <s v="Council"/>
    <n v="1"/>
    <n v="420992"/>
    <n v="420992"/>
    <n v="420992"/>
    <d v="2017-07-01T00:00:00"/>
    <x v="1"/>
    <m/>
    <m/>
    <m/>
  </r>
  <r>
    <s v="Yarrabah Aboriginal Shire Council"/>
    <n v="1710"/>
    <s v="KENNEDY"/>
    <s v="1x2B Studio"/>
    <s v="Unit"/>
    <x v="5"/>
    <m/>
    <n v="2025"/>
    <s v="On Site Construction"/>
    <s v="On Site"/>
    <s v="Yarrabah Aboriginal Shire Council"/>
    <s v="Council"/>
    <n v="1"/>
    <n v="420992"/>
    <n v="420992"/>
    <n v="420992"/>
    <d v="2017-07-01T00:00:00"/>
    <x v="1"/>
    <m/>
    <m/>
    <m/>
  </r>
  <r>
    <s v="Yarrabah Aboriginal Shire Council"/>
    <n v="1710"/>
    <s v="KENNEDY"/>
    <s v="1x2B Studio"/>
    <s v="Unit"/>
    <x v="5"/>
    <m/>
    <n v="2025"/>
    <s v="On Site Construction"/>
    <s v="On Site"/>
    <s v="Yarrabah Aboriginal Shire Council"/>
    <s v="Council"/>
    <n v="1"/>
    <n v="420992"/>
    <n v="420992"/>
    <n v="420992"/>
    <d v="2017-07-01T00:00:00"/>
    <x v="1"/>
    <m/>
    <m/>
    <m/>
  </r>
  <r>
    <s v="Yarrabah Aboriginal Shire Council"/>
    <n v="1710"/>
    <s v="KENNEDY"/>
    <s v="1x2B Studio"/>
    <s v="Unit"/>
    <x v="5"/>
    <m/>
    <n v="2025"/>
    <s v="On Site Construction"/>
    <s v="On Site"/>
    <s v="Yarrabah Aboriginal Shire Council"/>
    <s v="Council"/>
    <n v="1"/>
    <n v="420992"/>
    <n v="420992"/>
    <n v="420992"/>
    <d v="2008-07-01T00:00:00"/>
    <x v="1"/>
    <m/>
    <m/>
    <m/>
  </r>
  <r>
    <s v="Yarrabah Aboriginal Shire Council"/>
    <n v="1710"/>
    <s v="KENNEDY"/>
    <s v="1x2B Studio"/>
    <s v="Unit"/>
    <x v="5"/>
    <m/>
    <n v="2025"/>
    <s v="On Site Construction"/>
    <s v="On Site"/>
    <s v="Yarrabah Aboriginal Shire Council"/>
    <s v="Council"/>
    <n v="1"/>
    <n v="420992"/>
    <n v="420992"/>
    <n v="420992"/>
    <d v="2008-07-01T00:00:00"/>
    <x v="1"/>
    <m/>
    <m/>
    <m/>
  </r>
  <r>
    <s v="Yarrabah Aboriginal Shire Council"/>
    <n v="1710"/>
    <s v="KENNEDY"/>
    <s v="1x2B Studio"/>
    <s v="Unit"/>
    <x v="5"/>
    <m/>
    <n v="2025"/>
    <s v="On Site Construction"/>
    <s v="On Site"/>
    <s v="Yarrabah Aboriginal Shire Council"/>
    <s v="Council"/>
    <n v="1"/>
    <n v="420992"/>
    <n v="420992"/>
    <n v="420992"/>
    <d v="2008-07-01T00:00:00"/>
    <x v="1"/>
    <m/>
    <m/>
    <m/>
  </r>
  <r>
    <s v="Doomadgee Aboriginal Shire Council"/>
    <n v="1816"/>
    <s v="KENNEDY"/>
    <s v="1x2B DH"/>
    <s v="Detached House"/>
    <x v="0"/>
    <m/>
    <n v="2021"/>
    <s v="On Site Construction"/>
    <s v="On Site"/>
    <s v="Doomadgee Aboriginal Shire Council"/>
    <s v="Council"/>
    <n v="1"/>
    <n v="410000"/>
    <n v="410000"/>
    <n v="410000"/>
    <d v="2008-07-01T00:00:00"/>
    <x v="1"/>
    <m/>
    <m/>
    <m/>
  </r>
  <r>
    <s v="Wujal Wujal Aboriginal Shire Council"/>
    <n v="2000"/>
    <s v="LEICHHARDT"/>
    <s v="1x2B DH Self-Contained Unit"/>
    <s v="Unit"/>
    <x v="2"/>
    <m/>
    <n v="2022"/>
    <s v="On Site Construction"/>
    <s v="On Site"/>
    <s v="Wujal Wujal Aboriginal Shire Council"/>
    <s v="Council"/>
    <n v="1"/>
    <n v="259865.66"/>
    <n v="259865.66"/>
    <n v="259865.66"/>
    <d v="2008-07-01T00:00:00"/>
    <x v="1"/>
    <m/>
    <m/>
    <m/>
  </r>
  <r>
    <s v="Wujal Wujal Aboriginal Shire Council"/>
    <n v="2000"/>
    <s v="LEICHHARDT"/>
    <s v="1x2B DH Self-Contained Unit"/>
    <s v="Unit"/>
    <x v="2"/>
    <m/>
    <n v="2022"/>
    <s v="On Site Construction"/>
    <s v="On Site"/>
    <s v="Wujal Wujal Aboriginal Shire Council"/>
    <s v="Council"/>
    <n v="1"/>
    <n v="283055.94"/>
    <n v="283055.94"/>
    <n v="283055.94"/>
    <d v="2008-07-01T00:00:00"/>
    <x v="1"/>
    <m/>
    <m/>
    <m/>
  </r>
  <r>
    <s v="Wujal Wujal Aboriginal Shire Council"/>
    <n v="2000"/>
    <s v="LEICHHARDT"/>
    <s v="1x2B DH Self-Contained Unit"/>
    <s v="Unit"/>
    <x v="2"/>
    <m/>
    <n v="2022"/>
    <s v="On Site Construction"/>
    <s v="On Site"/>
    <s v="Wujal Wujal Aboriginal Shire Council"/>
    <s v="Council"/>
    <n v="1"/>
    <n v="287165.3"/>
    <n v="287165.3"/>
    <n v="287165.3"/>
    <d v="2008-07-01T00:00:00"/>
    <x v="1"/>
    <m/>
    <m/>
    <m/>
  </r>
  <r>
    <s v="Wujal Wujal Aboriginal Shire Council"/>
    <n v="2000"/>
    <s v="LEICHHARDT"/>
    <s v="1x2B DH Self-Contained Unit"/>
    <s v="Unit"/>
    <x v="2"/>
    <m/>
    <n v="2022"/>
    <s v="On Site Construction"/>
    <s v="On Site"/>
    <s v="Wujal Wujal Aboriginal Shire Council"/>
    <s v="Council"/>
    <n v="1"/>
    <n v="263328.86"/>
    <n v="263328.86"/>
    <n v="263328.86"/>
    <d v="2008-07-01T00:00:00"/>
    <x v="1"/>
    <m/>
    <m/>
    <m/>
  </r>
  <r>
    <s v="Wujal Wujal Aboriginal Shire Council"/>
    <n v="2000"/>
    <s v="LEICHHARDT"/>
    <s v="1x2B DH Self-Contained Unit"/>
    <s v="Unit"/>
    <x v="2"/>
    <m/>
    <n v="2022"/>
    <s v="On Site Construction"/>
    <s v="On Site"/>
    <s v="Wujal Wujal Aboriginal Shire Council"/>
    <s v="Council"/>
    <n v="1"/>
    <n v="422702.18000000005"/>
    <n v="422702.18000000005"/>
    <n v="422702.18000000005"/>
    <d v="2008-07-01T00:00:00"/>
    <x v="1"/>
    <m/>
    <m/>
    <m/>
  </r>
  <r>
    <s v="Woorabinda Aboriginal Shire Council"/>
    <n v="700"/>
    <s v="FLYNN"/>
    <s v="1x2B DU"/>
    <s v="Unit"/>
    <x v="2"/>
    <m/>
    <n v="2022"/>
    <s v="Land Lot Development"/>
    <s v="Lot Development"/>
    <s v="Woorabinda Aboriginal Shire Council"/>
    <s v="Council"/>
    <n v="1"/>
    <n v="462438"/>
    <n v="462438"/>
    <n v="462438"/>
    <d v="2020-07-01T00:00:00"/>
    <x v="1"/>
    <m/>
    <m/>
    <m/>
  </r>
  <r>
    <s v="Palm Island Aboriginal Shire Council"/>
    <n v="1531"/>
    <s v="ISLAND"/>
    <s v="10x1B DH"/>
    <s v="Detached House"/>
    <x v="0"/>
    <m/>
    <n v="2025"/>
    <s v="Land Lot Development"/>
    <s v="Lot Development"/>
    <s v="Palm Island Aboriginal Shire Council"/>
    <s v="Council"/>
    <n v="10"/>
    <n v="7807940"/>
    <n v="780794"/>
    <n v="780794"/>
    <d v="2020-07-01T00:00:00"/>
    <x v="7"/>
    <m/>
    <m/>
    <m/>
  </r>
  <r>
    <s v="Palm Island Aboriginal Shire Council"/>
    <n v="1531"/>
    <s v="ISLAND"/>
    <s v="20x Scoping, design and procurement"/>
    <s v="Other"/>
    <x v="1"/>
    <m/>
    <n v="2025"/>
    <s v="Land Lot Development"/>
    <s v="Lot Development"/>
    <m/>
    <s v="Private Contractor"/>
    <n v="1"/>
    <n v="871200"/>
    <n v="871200"/>
    <n v="871200"/>
    <d v="2020-07-01T00:00:00"/>
    <x v="4"/>
    <m/>
    <m/>
    <m/>
  </r>
  <r>
    <s v="Torres Strait Island Regional Council"/>
    <n v="2600"/>
    <s v="ISLAND"/>
    <s v="1x2B PI"/>
    <s v="Extension"/>
    <x v="4"/>
    <m/>
    <n v="2025"/>
    <s v="On Site Construction"/>
    <s v="On Site"/>
    <s v="Torres Strait Island Regional Council"/>
    <s v="Council"/>
    <n v="1"/>
    <n v="998701.35419999994"/>
    <n v="998701.35419999994"/>
    <n v="998701.35419999994"/>
    <d v="2017-07-01T00:00:00"/>
    <x v="1"/>
    <m/>
    <m/>
    <m/>
  </r>
  <r>
    <s v="Torres Strait Island Regional Council"/>
    <n v="2600"/>
    <s v="ISLAND"/>
    <s v="1x2B PI"/>
    <s v="Extension"/>
    <x v="4"/>
    <m/>
    <n v="2025"/>
    <s v="On Site Construction"/>
    <s v="On Site"/>
    <s v="Torres Strait Island Regional Council"/>
    <s v="Council"/>
    <n v="1"/>
    <n v="1119701.3500000001"/>
    <n v="1119701.3500000001"/>
    <n v="1119701.3500000001"/>
    <d v="2017-07-01T00:00:00"/>
    <x v="1"/>
    <m/>
    <m/>
    <m/>
  </r>
  <r>
    <s v="Woorabinda Aboriginal Shire Council"/>
    <n v="700"/>
    <s v="FLYNN"/>
    <s v="1x2B DU"/>
    <s v="Unit"/>
    <x v="2"/>
    <m/>
    <n v="2022"/>
    <s v="Land Lot Development"/>
    <s v="Lot Development"/>
    <s v="Woorabinda Aboriginal Shire Council"/>
    <s v="Council"/>
    <n v="1"/>
    <n v="570276"/>
    <n v="570276"/>
    <n v="570276"/>
    <d v="2020-07-01T00:00:00"/>
    <x v="1"/>
    <m/>
    <m/>
    <m/>
  </r>
  <r>
    <s v="Woorabinda Aboriginal Shire Council"/>
    <n v="700"/>
    <s v="FLYNN"/>
    <s v="1x2B DU"/>
    <s v="Unit"/>
    <x v="2"/>
    <m/>
    <n v="2022"/>
    <s v="Land Lot Development"/>
    <s v="Lot Development"/>
    <s v="Woorabinda Aboriginal Shire Council"/>
    <s v="Council"/>
    <n v="1"/>
    <n v="570276"/>
    <n v="570276"/>
    <n v="570276"/>
    <d v="2020-07-01T00:00:00"/>
    <x v="1"/>
    <m/>
    <m/>
    <m/>
  </r>
  <r>
    <s v="Mornington Shire Council"/>
    <n v="1855"/>
    <s v="ISLAND"/>
    <s v="1x2B EXT"/>
    <s v="Extension"/>
    <x v="4"/>
    <m/>
    <n v="2025"/>
    <s v="On Site Construction"/>
    <s v="On Site"/>
    <s v="Mornington Shire Council"/>
    <s v="Council"/>
    <n v="1"/>
    <n v="850000"/>
    <n v="850000"/>
    <n v="850000"/>
    <d v="2022-07-01T00:00:00"/>
    <x v="1"/>
    <m/>
    <m/>
    <m/>
  </r>
  <r>
    <s v="Mornington Shire Council"/>
    <n v="1855"/>
    <s v="ISLAND"/>
    <s v="1x2B EXT"/>
    <s v="Extension"/>
    <x v="4"/>
    <m/>
    <n v="2025"/>
    <s v="On Site Construction"/>
    <s v="On Site"/>
    <s v="Mornington Shire Council"/>
    <s v="Council"/>
    <n v="1"/>
    <n v="850000"/>
    <n v="850000"/>
    <n v="850000"/>
    <d v="2017-07-01T00:00:00"/>
    <x v="1"/>
    <m/>
    <m/>
    <m/>
  </r>
  <r>
    <s v="Kowanyama Aboriginal Shire Council"/>
    <n v="2203"/>
    <s v="LEICHHARDT"/>
    <s v="1x4B DH"/>
    <s v="Detached House"/>
    <x v="0"/>
    <m/>
    <n v="2025"/>
    <s v="On Site Construction"/>
    <s v="On Site"/>
    <m/>
    <s v="Private Contractor"/>
    <n v="1"/>
    <n v="733312.4"/>
    <n v="733312.4"/>
    <n v="733312.4"/>
    <m/>
    <x v="3"/>
    <m/>
    <m/>
    <m/>
  </r>
  <r>
    <s v="Kowanyama Aboriginal Shire Council"/>
    <n v="2203"/>
    <s v="LEICHHARDT"/>
    <s v="1x4B DH"/>
    <s v="Detached House"/>
    <x v="0"/>
    <m/>
    <n v="2025"/>
    <s v="Land Lot Development"/>
    <s v="Lot Development"/>
    <m/>
    <s v="Private Contractor"/>
    <n v="1"/>
    <n v="733312.4"/>
    <n v="733312.4"/>
    <n v="733312.4"/>
    <m/>
    <x v="3"/>
    <m/>
    <m/>
    <m/>
  </r>
  <r>
    <s v="Kowanyama Aboriginal Shire Council"/>
    <n v="2203"/>
    <s v="LEICHHARDT"/>
    <s v="1x4B DH"/>
    <s v="Detached House"/>
    <x v="0"/>
    <m/>
    <n v="2025"/>
    <s v="On Site Construction"/>
    <s v="On Site"/>
    <m/>
    <s v="Private Contractor"/>
    <n v="1"/>
    <n v="733312.4"/>
    <n v="733312.4"/>
    <n v="733312.4"/>
    <d v="2017-07-01T00:00:00"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ED8503-380E-40E7-9420-2354ED14DEE8}" name="PivotTable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5" firstHeaderRow="1" firstDataRow="2" firstDataCol="1"/>
  <pivotFields count="21">
    <pivotField showAll="0"/>
    <pivotField showAll="0"/>
    <pivotField showAll="0"/>
    <pivotField showAll="0"/>
    <pivotField showAll="0"/>
    <pivotField axis="axisRow" showAll="0">
      <items count="11">
        <item x="6"/>
        <item x="9"/>
        <item x="3"/>
        <item x="0"/>
        <item x="8"/>
        <item x="4"/>
        <item x="7"/>
        <item x="1"/>
        <item x="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8" showAll="0"/>
    <pivotField numFmtId="8" showAll="0"/>
    <pivotField dataField="1" numFmtId="8" showAll="0"/>
    <pivotField showAll="0"/>
    <pivotField axis="axisCol" showAll="0">
      <items count="9">
        <item x="7"/>
        <item x="1"/>
        <item x="2"/>
        <item x="3"/>
        <item x="4"/>
        <item x="0"/>
        <item x="5"/>
        <item x="6"/>
        <item t="default"/>
      </items>
    </pivotField>
    <pivotField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CPI-adjusted-cost-per-output" fld="15" subtotal="average" baseField="5" baseItem="0" numFmtId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4C1988-A205-4185-9F26-060E4EF3AFA0}" name="Table1" displayName="Table1" ref="A1:U1745" totalsRowShown="0">
  <autoFilter ref="A1:U1745" xr:uid="{C94C1988-A205-4185-9F26-060E4EF3AFA0}"/>
  <tableColumns count="21">
    <tableColumn id="1" xr3:uid="{80812550-B720-4CF3-B1B4-00AA3A1B1BF0}" name="LGA"/>
    <tableColumn id="22" xr3:uid="{6A7E95D6-BB40-4CBA-8F37-55ECC60688A5}" name="Distance from brisbane" dataDxfId="0">
      <calculatedColumnFormula>VLOOKUP(Table1[[#This Row],[LGA]],Sheet1!$H$1:$I$27,2,)</calculatedColumnFormula>
    </tableColumn>
    <tableColumn id="2" xr3:uid="{227E04EE-9F82-4EBF-B3EC-288898A02F44}" name="Federal_x000a_Electorate"/>
    <tableColumn id="3" xr3:uid="{7DA4273A-70CC-4BA4-874A-4180801EACAD}" name="Project Yield"/>
    <tableColumn id="21" xr3:uid="{0D4464ED-1024-437C-B475-4886FBF53F93}" name="model_category"/>
    <tableColumn id="19" xr3:uid="{10ABC540-96A8-4EBB-A259-7121C921AC2D}" name="Dwelling Type"/>
    <tableColumn id="20" xr3:uid="{088B9E43-BBFA-49E9-80D4-2DA81B8DBE3F}" name="High or Low Set"/>
    <tableColumn id="5" xr3:uid="{27D93FDC-6B77-49CF-B0D0-1D1676313CDB}" name="Prog Year (FY Commenced)"/>
    <tableColumn id="6" xr3:uid="{4EBBF218-A46C-4914-A0CF-3DDAD18EE407}" name="Construction"/>
    <tableColumn id="7" xr3:uid="{898AE079-1714-4817-AEA6-D500F00D5EC6}" name="Construction Type" dataDxfId="2">
      <calculatedColumnFormula>VLOOKUP(Table1[[#This Row],[Construction]],Sheet1!$A$2:$B$16,2,)</calculatedColumnFormula>
    </tableColumn>
    <tableColumn id="8" xr3:uid="{3D075DD1-C556-43B8-8B42-B7181AA357D7}" name="Contractor"/>
    <tableColumn id="9" xr3:uid="{242FDF22-A337-48F3-9302-A765DD9B7D66}" name="Contractor2"/>
    <tableColumn id="10" xr3:uid="{7B0CE2FE-9679-45AD-9005-199670308A75}" name="Total Outputs"/>
    <tableColumn id="11" xr3:uid="{85AF8670-B8E7-465A-A78E-4222754E1D9B}" name="Commitments"/>
    <tableColumn id="12" xr3:uid="{7AD55B94-02E3-4B09-BC2E-70722D7D2D68}" name="Cost per output">
      <calculatedColumnFormula>N2/M2</calculatedColumnFormula>
    </tableColumn>
    <tableColumn id="13" xr3:uid="{699A4EAD-D75B-46F3-BEE2-91EAF058E941}" name="CPI-adjusted-cost-per-output"/>
    <tableColumn id="14" xr3:uid="{67D3672B-59AB-4334-BB2D-BDF427F86FCA}" name="date range start"/>
    <tableColumn id="15" xr3:uid="{D1FFCF0E-9403-4C57-ADC5-A39415438BC2}" name="Bedrooms" dataDxfId="1"/>
    <tableColumn id="16" xr3:uid="{C0DF5246-AD95-4F26-8FD5-2524D6706FE0}" name="bathrooms"/>
    <tableColumn id="17" xr3:uid="{00C0CE5F-A7A9-42BE-89C3-F2B9923EA00D}" name="kitchens"/>
    <tableColumn id="18" xr3:uid="{90245D9C-C2D1-4930-AD7C-DF0D740E8141}" name="livi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C2AB0-8254-43AC-B9EB-FF7051D0A628}">
  <dimension ref="A3:J15"/>
  <sheetViews>
    <sheetView workbookViewId="0">
      <selection activeCell="J6" sqref="J6"/>
    </sheetView>
  </sheetViews>
  <sheetFormatPr defaultRowHeight="15" x14ac:dyDescent="0.25"/>
  <cols>
    <col min="1" max="1" width="38" bestFit="1" customWidth="1"/>
    <col min="2" max="2" width="16.28515625" bestFit="1" customWidth="1"/>
    <col min="3" max="5" width="11.140625" bestFit="1" customWidth="1"/>
    <col min="6" max="7" width="12.7109375" bestFit="1" customWidth="1"/>
    <col min="8" max="9" width="11.140625" bestFit="1" customWidth="1"/>
    <col min="10" max="10" width="12.7109375" bestFit="1" customWidth="1"/>
    <col min="11" max="11" width="11.140625" bestFit="1" customWidth="1"/>
    <col min="12" max="12" width="12.7109375" bestFit="1" customWidth="1"/>
    <col min="13" max="13" width="11.140625" bestFit="1" customWidth="1"/>
    <col min="14" max="15" width="12.7109375" bestFit="1" customWidth="1"/>
  </cols>
  <sheetData>
    <row r="3" spans="1:10" x14ac:dyDescent="0.25">
      <c r="A3" s="9" t="s">
        <v>278</v>
      </c>
      <c r="B3" s="9" t="s">
        <v>268</v>
      </c>
    </row>
    <row r="4" spans="1:10" x14ac:dyDescent="0.25">
      <c r="A4" s="9" t="s">
        <v>270</v>
      </c>
      <c r="B4">
        <v>1</v>
      </c>
      <c r="C4">
        <v>2</v>
      </c>
      <c r="D4">
        <v>3</v>
      </c>
      <c r="E4">
        <v>4</v>
      </c>
      <c r="F4" t="s">
        <v>277</v>
      </c>
      <c r="G4">
        <v>5</v>
      </c>
      <c r="H4">
        <v>6</v>
      </c>
      <c r="I4">
        <v>1.5</v>
      </c>
      <c r="J4" t="s">
        <v>269</v>
      </c>
    </row>
    <row r="5" spans="1:10" x14ac:dyDescent="0.25">
      <c r="A5" s="10" t="s">
        <v>48</v>
      </c>
      <c r="B5" s="3"/>
      <c r="C5" s="3"/>
      <c r="D5" s="3"/>
      <c r="E5" s="3">
        <v>541060.54310344823</v>
      </c>
      <c r="F5" s="3"/>
      <c r="G5" s="3"/>
      <c r="H5" s="3"/>
      <c r="I5" s="3"/>
      <c r="J5" s="3">
        <v>541060.54310344823</v>
      </c>
    </row>
    <row r="6" spans="1:10" x14ac:dyDescent="0.25">
      <c r="A6" s="10" t="s">
        <v>239</v>
      </c>
      <c r="B6" s="3"/>
      <c r="C6" s="3">
        <v>420264.50172413798</v>
      </c>
      <c r="D6" s="3"/>
      <c r="E6" s="3"/>
      <c r="F6" s="3"/>
      <c r="G6" s="3"/>
      <c r="H6" s="3"/>
      <c r="I6" s="3"/>
      <c r="J6" s="3">
        <v>420264.50172413798</v>
      </c>
    </row>
    <row r="7" spans="1:10" x14ac:dyDescent="0.25">
      <c r="A7" s="10" t="s">
        <v>238</v>
      </c>
      <c r="B7" s="3"/>
      <c r="C7" s="3"/>
      <c r="D7" s="3"/>
      <c r="E7" s="3"/>
      <c r="F7" s="3">
        <v>157957.69366076373</v>
      </c>
      <c r="G7" s="3"/>
      <c r="H7" s="3"/>
      <c r="I7" s="3"/>
      <c r="J7" s="3">
        <v>157957.69366076373</v>
      </c>
    </row>
    <row r="8" spans="1:10" x14ac:dyDescent="0.25">
      <c r="A8" s="10" t="s">
        <v>13</v>
      </c>
      <c r="B8" s="3">
        <v>780794</v>
      </c>
      <c r="C8" s="3">
        <v>332462.65272662649</v>
      </c>
      <c r="D8" s="3">
        <v>379629.53929407836</v>
      </c>
      <c r="E8" s="3">
        <v>432068.92076684226</v>
      </c>
      <c r="F8" s="3"/>
      <c r="G8" s="3">
        <v>444749.1636352489</v>
      </c>
      <c r="H8" s="3">
        <v>522006.48978094372</v>
      </c>
      <c r="I8" s="3"/>
      <c r="J8" s="3">
        <v>380804.16397007793</v>
      </c>
    </row>
    <row r="9" spans="1:10" x14ac:dyDescent="0.25">
      <c r="A9" s="10" t="s">
        <v>240</v>
      </c>
      <c r="B9" s="3"/>
      <c r="C9" s="3">
        <v>404036.58072595281</v>
      </c>
      <c r="D9" s="3">
        <v>478743.42</v>
      </c>
      <c r="E9" s="3"/>
      <c r="F9" s="3"/>
      <c r="G9" s="3"/>
      <c r="H9" s="3"/>
      <c r="I9" s="3"/>
      <c r="J9" s="3">
        <v>407771.92268965516</v>
      </c>
    </row>
    <row r="10" spans="1:10" x14ac:dyDescent="0.25">
      <c r="A10" s="10" t="s">
        <v>36</v>
      </c>
      <c r="B10" s="3">
        <v>183658.67739999999</v>
      </c>
      <c r="C10" s="3">
        <v>222893.67286970917</v>
      </c>
      <c r="D10" s="3">
        <v>74940.600000000006</v>
      </c>
      <c r="E10" s="3"/>
      <c r="F10" s="3">
        <v>2660737.1061538463</v>
      </c>
      <c r="G10" s="3"/>
      <c r="H10" s="3"/>
      <c r="I10" s="3"/>
      <c r="J10" s="3">
        <v>236668.11617935318</v>
      </c>
    </row>
    <row r="11" spans="1:10" x14ac:dyDescent="0.25">
      <c r="A11" s="10" t="s">
        <v>59</v>
      </c>
      <c r="B11" s="3"/>
      <c r="C11" s="3"/>
      <c r="D11" s="3"/>
      <c r="E11" s="3"/>
      <c r="F11" s="3">
        <v>202553.50977082236</v>
      </c>
      <c r="G11" s="3"/>
      <c r="H11" s="3"/>
      <c r="I11" s="3"/>
      <c r="J11" s="3">
        <v>202553.50977082236</v>
      </c>
    </row>
    <row r="12" spans="1:10" x14ac:dyDescent="0.25">
      <c r="A12" s="10" t="s">
        <v>101</v>
      </c>
      <c r="B12" s="3">
        <v>1224340.6209018568</v>
      </c>
      <c r="C12" s="3">
        <v>218304.42528735634</v>
      </c>
      <c r="D12" s="3"/>
      <c r="E12" s="3"/>
      <c r="F12" s="3">
        <v>1262153.5047166669</v>
      </c>
      <c r="G12" s="3">
        <v>1575844.4137931035</v>
      </c>
      <c r="H12" s="3"/>
      <c r="I12" s="3"/>
      <c r="J12" s="3">
        <v>1033760.5920650718</v>
      </c>
    </row>
    <row r="13" spans="1:10" x14ac:dyDescent="0.25">
      <c r="A13" s="10" t="s">
        <v>63</v>
      </c>
      <c r="B13" s="3">
        <v>99881.293103448275</v>
      </c>
      <c r="C13" s="3">
        <v>399573.12427586212</v>
      </c>
      <c r="D13" s="3"/>
      <c r="E13" s="3"/>
      <c r="F13" s="3"/>
      <c r="G13" s="3"/>
      <c r="H13" s="3"/>
      <c r="I13" s="3">
        <v>189747.7229153605</v>
      </c>
      <c r="J13" s="3">
        <v>323060.93803085305</v>
      </c>
    </row>
    <row r="14" spans="1:10" x14ac:dyDescent="0.25">
      <c r="A14" s="10" t="s">
        <v>90</v>
      </c>
      <c r="B14" s="3">
        <v>382266.66666666669</v>
      </c>
      <c r="C14" s="3">
        <v>338633.05807178048</v>
      </c>
      <c r="D14" s="3">
        <v>405465.45240334381</v>
      </c>
      <c r="E14" s="3"/>
      <c r="F14" s="3"/>
      <c r="G14" s="3">
        <v>980392</v>
      </c>
      <c r="H14" s="3"/>
      <c r="I14" s="3"/>
      <c r="J14" s="3">
        <v>362192.68471803155</v>
      </c>
    </row>
    <row r="15" spans="1:10" x14ac:dyDescent="0.25">
      <c r="A15" s="10" t="s">
        <v>269</v>
      </c>
      <c r="B15" s="3">
        <v>529534.16378762166</v>
      </c>
      <c r="C15" s="3">
        <v>313765.06922523677</v>
      </c>
      <c r="D15" s="3">
        <v>379768.68971109379</v>
      </c>
      <c r="E15" s="3">
        <v>433546.77327310137</v>
      </c>
      <c r="F15" s="3">
        <v>256214.91659683204</v>
      </c>
      <c r="G15" s="3">
        <v>472072.73882414406</v>
      </c>
      <c r="H15" s="3">
        <v>522006.48978094372</v>
      </c>
      <c r="I15" s="3">
        <v>189747.7229153605</v>
      </c>
      <c r="J15" s="3">
        <v>361054.88215881737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966C4-74CA-4B73-956D-1D97AB675028}">
  <dimension ref="A1:U1745"/>
  <sheetViews>
    <sheetView tabSelected="1" workbookViewId="0">
      <selection activeCell="A4" sqref="A4"/>
    </sheetView>
  </sheetViews>
  <sheetFormatPr defaultRowHeight="15" x14ac:dyDescent="0.25"/>
  <cols>
    <col min="1" max="1" width="39" bestFit="1" customWidth="1"/>
    <col min="2" max="2" width="24.140625" bestFit="1" customWidth="1"/>
    <col min="3" max="3" width="20.42578125" bestFit="1" customWidth="1"/>
    <col min="4" max="4" width="35.140625" bestFit="1" customWidth="1"/>
    <col min="5" max="5" width="17.7109375" bestFit="1" customWidth="1"/>
    <col min="6" max="6" width="16.42578125" bestFit="1" customWidth="1"/>
    <col min="7" max="7" width="17" bestFit="1" customWidth="1"/>
    <col min="8" max="8" width="16.7109375" customWidth="1"/>
    <col min="9" max="11" width="34.85546875" customWidth="1"/>
    <col min="12" max="12" width="5.7109375" customWidth="1"/>
    <col min="13" max="13" width="15.140625" customWidth="1"/>
    <col min="14" max="14" width="15.7109375" customWidth="1"/>
    <col min="15" max="15" width="17.140625" bestFit="1" customWidth="1"/>
    <col min="16" max="16" width="29.140625" customWidth="1"/>
    <col min="17" max="17" width="17" customWidth="1"/>
    <col min="18" max="18" width="12.140625" customWidth="1"/>
    <col min="19" max="19" width="12.7109375" customWidth="1"/>
    <col min="20" max="20" width="10.5703125" customWidth="1"/>
  </cols>
  <sheetData>
    <row r="1" spans="1:21" x14ac:dyDescent="0.25">
      <c r="A1" t="s">
        <v>0</v>
      </c>
      <c r="B1" t="s">
        <v>271</v>
      </c>
      <c r="C1" t="s">
        <v>102</v>
      </c>
      <c r="D1" t="s">
        <v>1</v>
      </c>
      <c r="E1" s="18" t="s">
        <v>245</v>
      </c>
      <c r="F1" s="18" t="s">
        <v>2</v>
      </c>
      <c r="G1" t="s">
        <v>242</v>
      </c>
      <c r="H1" t="s">
        <v>3</v>
      </c>
      <c r="I1" t="s">
        <v>177</v>
      </c>
      <c r="J1" t="s">
        <v>97</v>
      </c>
      <c r="K1" t="s">
        <v>181</v>
      </c>
      <c r="L1" t="s">
        <v>210</v>
      </c>
      <c r="M1" t="s">
        <v>4</v>
      </c>
      <c r="N1" t="s">
        <v>5</v>
      </c>
      <c r="O1" t="s">
        <v>6</v>
      </c>
      <c r="P1" t="s">
        <v>95</v>
      </c>
      <c r="Q1" t="s">
        <v>7</v>
      </c>
      <c r="R1" s="5" t="s">
        <v>8</v>
      </c>
      <c r="S1" t="s">
        <v>9</v>
      </c>
      <c r="T1" t="s">
        <v>10</v>
      </c>
      <c r="U1" t="s">
        <v>11</v>
      </c>
    </row>
    <row r="2" spans="1:21" x14ac:dyDescent="0.25">
      <c r="A2" t="s">
        <v>12</v>
      </c>
      <c r="B2">
        <f>VLOOKUP(Table1[[#This Row],[LGA]],Sheet1!$H$1:$I$27,2,)</f>
        <v>700</v>
      </c>
      <c r="C2" t="s">
        <v>103</v>
      </c>
      <c r="D2" t="s">
        <v>110</v>
      </c>
      <c r="E2" s="18" t="s">
        <v>13</v>
      </c>
      <c r="F2" s="18" t="s">
        <v>13</v>
      </c>
      <c r="H2">
        <v>2013</v>
      </c>
      <c r="I2" t="s">
        <v>14</v>
      </c>
      <c r="J2" t="str">
        <f>VLOOKUP(Table1[[#This Row],[Construction]],Sheet1!$A$2:$B$16,2,)</f>
        <v>Off Site</v>
      </c>
      <c r="K2" t="s">
        <v>182</v>
      </c>
      <c r="L2" t="s">
        <v>237</v>
      </c>
      <c r="M2">
        <v>1</v>
      </c>
      <c r="N2" s="3">
        <v>598979.34</v>
      </c>
      <c r="O2" s="3">
        <f>N2/M2</f>
        <v>598979.34</v>
      </c>
      <c r="P2" s="3">
        <f>O2*((VLOOKUP(H2,'CPI Data'!$A$1:$B$23,2))/(VLOOKUP(2025,'CPI Data'!$A$1:$B$23,2)))</f>
        <v>495707.04</v>
      </c>
      <c r="Q2" s="2">
        <v>42186</v>
      </c>
      <c r="R2" s="12">
        <v>5</v>
      </c>
      <c r="S2">
        <v>2</v>
      </c>
      <c r="T2">
        <v>1</v>
      </c>
      <c r="U2">
        <v>1</v>
      </c>
    </row>
    <row r="3" spans="1:21" x14ac:dyDescent="0.25">
      <c r="A3" t="s">
        <v>12</v>
      </c>
      <c r="B3">
        <f>VLOOKUP(Table1[[#This Row],[LGA]],Sheet1!$H$1:$I$27,2,)</f>
        <v>700</v>
      </c>
      <c r="C3" t="s">
        <v>103</v>
      </c>
      <c r="D3" t="s">
        <v>111</v>
      </c>
      <c r="E3" s="18" t="s">
        <v>13</v>
      </c>
      <c r="F3" s="18" t="s">
        <v>13</v>
      </c>
      <c r="H3">
        <v>2013</v>
      </c>
      <c r="I3" t="s">
        <v>14</v>
      </c>
      <c r="J3" t="str">
        <f>VLOOKUP(Table1[[#This Row],[Construction]],Sheet1!$A$2:$B$16,2,)</f>
        <v>Off Site</v>
      </c>
      <c r="K3" t="s">
        <v>182</v>
      </c>
      <c r="L3" t="s">
        <v>237</v>
      </c>
      <c r="M3">
        <v>1</v>
      </c>
      <c r="N3" s="3">
        <v>404465.19</v>
      </c>
      <c r="O3" s="3">
        <f>N3/M3</f>
        <v>404465.19</v>
      </c>
      <c r="P3" s="3">
        <f>O3*((VLOOKUP(H3,'CPI Data'!$A$1:$B$23,2))/(VLOOKUP(2025,'CPI Data'!$A$1:$B$23,2)))</f>
        <v>334729.81241379312</v>
      </c>
      <c r="Q3" s="2">
        <v>41456</v>
      </c>
      <c r="R3" s="12">
        <v>2</v>
      </c>
      <c r="S3">
        <v>1</v>
      </c>
      <c r="T3">
        <v>1</v>
      </c>
      <c r="U3">
        <v>1</v>
      </c>
    </row>
    <row r="4" spans="1:21" x14ac:dyDescent="0.25">
      <c r="A4" t="s">
        <v>26</v>
      </c>
      <c r="B4">
        <f>VLOOKUP(Table1[[#This Row],[LGA]],Sheet1!$H$1:$I$27,2,)</f>
        <v>2465</v>
      </c>
      <c r="C4" t="s">
        <v>104</v>
      </c>
      <c r="D4" t="s">
        <v>112</v>
      </c>
      <c r="E4" s="18" t="s">
        <v>13</v>
      </c>
      <c r="F4" s="18" t="s">
        <v>13</v>
      </c>
      <c r="H4">
        <v>2013</v>
      </c>
      <c r="I4" t="s">
        <v>178</v>
      </c>
      <c r="J4" t="str">
        <f>VLOOKUP(Table1[[#This Row],[Construction]],Sheet1!$A$2:$B$16,2,)</f>
        <v>Off Site</v>
      </c>
      <c r="K4" t="s">
        <v>183</v>
      </c>
      <c r="L4" t="s">
        <v>237</v>
      </c>
      <c r="M4">
        <v>1</v>
      </c>
      <c r="N4" s="3">
        <v>511452.22</v>
      </c>
      <c r="O4" s="3">
        <f>N4/M4</f>
        <v>511452.22</v>
      </c>
      <c r="P4" s="3">
        <f>O4*((VLOOKUP(H4,'CPI Data'!$A$1:$B$23,2))/(VLOOKUP(2025,'CPI Data'!$A$1:$B$23,2)))</f>
        <v>423270.80275862064</v>
      </c>
      <c r="Q4" s="2">
        <v>41456</v>
      </c>
      <c r="R4" s="12">
        <v>3</v>
      </c>
      <c r="S4">
        <v>1</v>
      </c>
      <c r="T4">
        <v>1</v>
      </c>
      <c r="U4">
        <v>1</v>
      </c>
    </row>
    <row r="5" spans="1:21" x14ac:dyDescent="0.25">
      <c r="A5" t="s">
        <v>20</v>
      </c>
      <c r="B5">
        <f>VLOOKUP(Table1[[#This Row],[LGA]],Sheet1!$H$1:$I$27,2,)</f>
        <v>2669</v>
      </c>
      <c r="C5" t="s">
        <v>104</v>
      </c>
      <c r="D5" t="s">
        <v>113</v>
      </c>
      <c r="E5" s="18" t="s">
        <v>13</v>
      </c>
      <c r="F5" s="18" t="s">
        <v>13</v>
      </c>
      <c r="H5">
        <v>2013</v>
      </c>
      <c r="I5" t="s">
        <v>178</v>
      </c>
      <c r="J5" t="str">
        <f>VLOOKUP(Table1[[#This Row],[Construction]],Sheet1!$A$2:$B$16,2,)</f>
        <v>Off Site</v>
      </c>
      <c r="K5" t="s">
        <v>183</v>
      </c>
      <c r="L5" t="s">
        <v>237</v>
      </c>
      <c r="M5">
        <v>1</v>
      </c>
      <c r="N5" s="3">
        <v>757375</v>
      </c>
      <c r="O5" s="3">
        <f>N5/M5</f>
        <v>757375</v>
      </c>
      <c r="P5" s="3">
        <f>O5*((VLOOKUP(H5,'CPI Data'!$A$1:$B$23,2))/(VLOOKUP(2025,'CPI Data'!$A$1:$B$23,2)))</f>
        <v>626793.10344827583</v>
      </c>
      <c r="Q5" s="2">
        <v>41091</v>
      </c>
      <c r="R5" s="12">
        <v>3</v>
      </c>
      <c r="S5">
        <v>1</v>
      </c>
      <c r="T5">
        <v>1</v>
      </c>
      <c r="U5">
        <v>1</v>
      </c>
    </row>
    <row r="6" spans="1:21" x14ac:dyDescent="0.25">
      <c r="A6" t="s">
        <v>20</v>
      </c>
      <c r="B6">
        <f>VLOOKUP(Table1[[#This Row],[LGA]],Sheet1!$H$1:$I$27,2,)</f>
        <v>2669</v>
      </c>
      <c r="C6" t="s">
        <v>104</v>
      </c>
      <c r="D6" t="s">
        <v>113</v>
      </c>
      <c r="E6" s="18" t="s">
        <v>13</v>
      </c>
      <c r="F6" s="18" t="s">
        <v>13</v>
      </c>
      <c r="H6">
        <v>2013</v>
      </c>
      <c r="I6" t="s">
        <v>178</v>
      </c>
      <c r="J6" t="str">
        <f>VLOOKUP(Table1[[#This Row],[Construction]],Sheet1!$A$2:$B$16,2,)</f>
        <v>Off Site</v>
      </c>
      <c r="K6" t="s">
        <v>183</v>
      </c>
      <c r="L6" t="s">
        <v>237</v>
      </c>
      <c r="M6">
        <v>1</v>
      </c>
      <c r="N6" s="3">
        <v>756820</v>
      </c>
      <c r="O6" s="3">
        <f>N6/M6</f>
        <v>756820</v>
      </c>
      <c r="P6" s="3">
        <f>O6*((VLOOKUP(H6,'CPI Data'!$A$1:$B$23,2))/(VLOOKUP(2025,'CPI Data'!$A$1:$B$23,2)))</f>
        <v>626333.79310344823</v>
      </c>
      <c r="Q6" s="2">
        <v>40725</v>
      </c>
      <c r="R6" s="12">
        <v>3</v>
      </c>
      <c r="S6">
        <v>1</v>
      </c>
      <c r="T6">
        <v>1</v>
      </c>
      <c r="U6">
        <v>1</v>
      </c>
    </row>
    <row r="7" spans="1:21" x14ac:dyDescent="0.25">
      <c r="A7" t="s">
        <v>20</v>
      </c>
      <c r="B7">
        <f>VLOOKUP(Table1[[#This Row],[LGA]],Sheet1!$H$1:$I$27,2,)</f>
        <v>2669</v>
      </c>
      <c r="C7" t="s">
        <v>104</v>
      </c>
      <c r="D7" t="s">
        <v>112</v>
      </c>
      <c r="E7" s="18" t="s">
        <v>13</v>
      </c>
      <c r="F7" s="18" t="s">
        <v>13</v>
      </c>
      <c r="H7">
        <v>2013</v>
      </c>
      <c r="I7" t="s">
        <v>178</v>
      </c>
      <c r="J7" t="str">
        <f>VLOOKUP(Table1[[#This Row],[Construction]],Sheet1!$A$2:$B$16,2,)</f>
        <v>Off Site</v>
      </c>
      <c r="K7" t="s">
        <v>183</v>
      </c>
      <c r="L7" t="s">
        <v>237</v>
      </c>
      <c r="M7">
        <v>1</v>
      </c>
      <c r="N7" s="3">
        <v>804100</v>
      </c>
      <c r="O7" s="3">
        <f>N7/M7</f>
        <v>804100</v>
      </c>
      <c r="P7" s="3">
        <f>O7*((VLOOKUP(H7,'CPI Data'!$A$1:$B$23,2))/(VLOOKUP(2025,'CPI Data'!$A$1:$B$23,2)))</f>
        <v>665462.06896551722</v>
      </c>
      <c r="Q7" s="2">
        <v>41456</v>
      </c>
      <c r="R7" s="12">
        <v>3</v>
      </c>
      <c r="S7">
        <v>1</v>
      </c>
      <c r="T7">
        <v>1</v>
      </c>
      <c r="U7">
        <v>1</v>
      </c>
    </row>
    <row r="8" spans="1:21" x14ac:dyDescent="0.25">
      <c r="A8" t="s">
        <v>20</v>
      </c>
      <c r="B8">
        <f>VLOOKUP(Table1[[#This Row],[LGA]],Sheet1!$H$1:$I$27,2,)</f>
        <v>2669</v>
      </c>
      <c r="C8" t="s">
        <v>104</v>
      </c>
      <c r="D8" t="s">
        <v>111</v>
      </c>
      <c r="E8" s="18" t="s">
        <v>13</v>
      </c>
      <c r="F8" s="18" t="s">
        <v>13</v>
      </c>
      <c r="H8">
        <v>2013</v>
      </c>
      <c r="I8" t="s">
        <v>14</v>
      </c>
      <c r="J8" t="str">
        <f>VLOOKUP(Table1[[#This Row],[Construction]],Sheet1!$A$2:$B$16,2,)</f>
        <v>Off Site</v>
      </c>
      <c r="K8" t="s">
        <v>183</v>
      </c>
      <c r="L8" t="s">
        <v>237</v>
      </c>
      <c r="M8">
        <v>1</v>
      </c>
      <c r="N8" s="3">
        <v>738196</v>
      </c>
      <c r="O8" s="3">
        <f>N8/M8</f>
        <v>738196</v>
      </c>
      <c r="P8" s="3">
        <f>O8*((VLOOKUP(H8,'CPI Data'!$A$1:$B$23,2))/(VLOOKUP(2025,'CPI Data'!$A$1:$B$23,2)))</f>
        <v>610920.82758620684</v>
      </c>
      <c r="Q8" s="2">
        <v>41456</v>
      </c>
      <c r="R8" s="12">
        <v>2</v>
      </c>
      <c r="S8">
        <v>1</v>
      </c>
      <c r="T8">
        <v>1</v>
      </c>
      <c r="U8">
        <v>1</v>
      </c>
    </row>
    <row r="9" spans="1:21" x14ac:dyDescent="0.25">
      <c r="A9" t="s">
        <v>20</v>
      </c>
      <c r="B9">
        <f>VLOOKUP(Table1[[#This Row],[LGA]],Sheet1!$H$1:$I$27,2,)</f>
        <v>2669</v>
      </c>
      <c r="C9" t="s">
        <v>104</v>
      </c>
      <c r="D9" t="s">
        <v>112</v>
      </c>
      <c r="E9" s="18" t="s">
        <v>13</v>
      </c>
      <c r="F9" s="18" t="s">
        <v>13</v>
      </c>
      <c r="H9">
        <v>2013</v>
      </c>
      <c r="I9" t="s">
        <v>178</v>
      </c>
      <c r="J9" t="str">
        <f>VLOOKUP(Table1[[#This Row],[Construction]],Sheet1!$A$2:$B$16,2,)</f>
        <v>Off Site</v>
      </c>
      <c r="K9" t="s">
        <v>183</v>
      </c>
      <c r="L9" t="s">
        <v>237</v>
      </c>
      <c r="M9">
        <v>1</v>
      </c>
      <c r="N9" s="3">
        <v>719339</v>
      </c>
      <c r="O9" s="3">
        <f>N9/M9</f>
        <v>719339</v>
      </c>
      <c r="P9" s="3">
        <f>O9*((VLOOKUP(H9,'CPI Data'!$A$1:$B$23,2))/(VLOOKUP(2025,'CPI Data'!$A$1:$B$23,2)))</f>
        <v>595315.03448275861</v>
      </c>
      <c r="R9" s="12">
        <v>3</v>
      </c>
      <c r="S9">
        <v>1</v>
      </c>
      <c r="T9">
        <v>1</v>
      </c>
      <c r="U9">
        <v>1</v>
      </c>
    </row>
    <row r="10" spans="1:21" x14ac:dyDescent="0.25">
      <c r="A10" t="s">
        <v>20</v>
      </c>
      <c r="B10">
        <f>VLOOKUP(Table1[[#This Row],[LGA]],Sheet1!$H$1:$I$27,2,)</f>
        <v>2669</v>
      </c>
      <c r="C10" t="s">
        <v>104</v>
      </c>
      <c r="D10" t="s">
        <v>114</v>
      </c>
      <c r="E10" s="18" t="s">
        <v>13</v>
      </c>
      <c r="F10" s="18" t="s">
        <v>13</v>
      </c>
      <c r="H10">
        <v>2013</v>
      </c>
      <c r="I10" t="s">
        <v>178</v>
      </c>
      <c r="J10" t="str">
        <f>VLOOKUP(Table1[[#This Row],[Construction]],Sheet1!$A$2:$B$16,2,)</f>
        <v>Off Site</v>
      </c>
      <c r="K10" t="s">
        <v>183</v>
      </c>
      <c r="L10" t="s">
        <v>237</v>
      </c>
      <c r="M10">
        <v>1</v>
      </c>
      <c r="N10" s="3">
        <v>763590.91</v>
      </c>
      <c r="O10" s="3">
        <f>N10/M10</f>
        <v>763590.91</v>
      </c>
      <c r="P10" s="3">
        <f>O10*((VLOOKUP(H10,'CPI Data'!$A$1:$B$23,2))/(VLOOKUP(2025,'CPI Data'!$A$1:$B$23,2)))</f>
        <v>631937.30482758628</v>
      </c>
      <c r="Q10" s="2">
        <v>40725</v>
      </c>
      <c r="R10" s="12">
        <v>4</v>
      </c>
      <c r="S10">
        <v>2</v>
      </c>
      <c r="T10">
        <v>1</v>
      </c>
      <c r="U10">
        <v>1</v>
      </c>
    </row>
    <row r="11" spans="1:21" x14ac:dyDescent="0.25">
      <c r="A11" t="s">
        <v>20</v>
      </c>
      <c r="B11">
        <f>VLOOKUP(Table1[[#This Row],[LGA]],Sheet1!$H$1:$I$27,2,)</f>
        <v>2669</v>
      </c>
      <c r="C11" t="s">
        <v>104</v>
      </c>
      <c r="D11" t="s">
        <v>111</v>
      </c>
      <c r="E11" s="18" t="s">
        <v>13</v>
      </c>
      <c r="F11" s="18" t="s">
        <v>13</v>
      </c>
      <c r="H11">
        <v>2013</v>
      </c>
      <c r="I11" t="s">
        <v>14</v>
      </c>
      <c r="J11" t="str">
        <f>VLOOKUP(Table1[[#This Row],[Construction]],Sheet1!$A$2:$B$16,2,)</f>
        <v>Off Site</v>
      </c>
      <c r="K11" t="s">
        <v>183</v>
      </c>
      <c r="L11" t="s">
        <v>237</v>
      </c>
      <c r="M11">
        <v>1</v>
      </c>
      <c r="N11" s="3">
        <v>540890</v>
      </c>
      <c r="O11" s="3">
        <f>N11/M11</f>
        <v>540890</v>
      </c>
      <c r="P11" s="3">
        <f>O11*((VLOOKUP(H11,'CPI Data'!$A$1:$B$23,2))/(VLOOKUP(2025,'CPI Data'!$A$1:$B$23,2)))</f>
        <v>447633.10344827588</v>
      </c>
      <c r="Q11" s="2">
        <v>40725</v>
      </c>
      <c r="R11" s="12">
        <v>2</v>
      </c>
      <c r="S11">
        <v>1</v>
      </c>
      <c r="T11">
        <v>1</v>
      </c>
      <c r="U11">
        <v>1</v>
      </c>
    </row>
    <row r="12" spans="1:21" x14ac:dyDescent="0.25">
      <c r="A12" t="s">
        <v>20</v>
      </c>
      <c r="B12">
        <f>VLOOKUP(Table1[[#This Row],[LGA]],Sheet1!$H$1:$I$27,2,)</f>
        <v>2669</v>
      </c>
      <c r="C12" t="s">
        <v>104</v>
      </c>
      <c r="D12" t="s">
        <v>115</v>
      </c>
      <c r="E12" s="18" t="s">
        <v>13</v>
      </c>
      <c r="F12" s="18" t="s">
        <v>13</v>
      </c>
      <c r="H12">
        <v>2013</v>
      </c>
      <c r="I12" t="s">
        <v>178</v>
      </c>
      <c r="J12" t="str">
        <f>VLOOKUP(Table1[[#This Row],[Construction]],Sheet1!$A$2:$B$16,2,)</f>
        <v>Off Site</v>
      </c>
      <c r="K12" t="s">
        <v>183</v>
      </c>
      <c r="L12" t="s">
        <v>237</v>
      </c>
      <c r="M12">
        <v>1</v>
      </c>
      <c r="N12" s="3">
        <v>758225.11</v>
      </c>
      <c r="O12" s="3">
        <f>N12/M12</f>
        <v>758225.11</v>
      </c>
      <c r="P12" s="3">
        <f>O12*((VLOOKUP(H12,'CPI Data'!$A$1:$B$23,2))/(VLOOKUP(2025,'CPI Data'!$A$1:$B$23,2)))</f>
        <v>627496.64275862067</v>
      </c>
      <c r="Q12" s="2">
        <v>41456</v>
      </c>
      <c r="R12" s="12">
        <v>4</v>
      </c>
      <c r="S12">
        <v>2</v>
      </c>
      <c r="T12">
        <v>1</v>
      </c>
      <c r="U12">
        <v>1</v>
      </c>
    </row>
    <row r="13" spans="1:21" x14ac:dyDescent="0.25">
      <c r="A13" t="s">
        <v>19</v>
      </c>
      <c r="B13">
        <f>VLOOKUP(Table1[[#This Row],[LGA]],Sheet1!$H$1:$I$27,2,)</f>
        <v>1816</v>
      </c>
      <c r="C13" t="s">
        <v>105</v>
      </c>
      <c r="D13" t="s">
        <v>114</v>
      </c>
      <c r="E13" s="18" t="s">
        <v>13</v>
      </c>
      <c r="F13" s="18" t="s">
        <v>13</v>
      </c>
      <c r="H13">
        <v>2013</v>
      </c>
      <c r="I13" t="s">
        <v>178</v>
      </c>
      <c r="J13" t="str">
        <f>VLOOKUP(Table1[[#This Row],[Construction]],Sheet1!$A$2:$B$16,2,)</f>
        <v>Off Site</v>
      </c>
      <c r="K13" t="s">
        <v>184</v>
      </c>
      <c r="L13" t="s">
        <v>237</v>
      </c>
      <c r="M13">
        <v>1</v>
      </c>
      <c r="N13" s="3">
        <v>472159.97</v>
      </c>
      <c r="O13" s="3">
        <f>N13/M13</f>
        <v>472159.97</v>
      </c>
      <c r="P13" s="3">
        <f>O13*((VLOOKUP(H13,'CPI Data'!$A$1:$B$23,2))/(VLOOKUP(2025,'CPI Data'!$A$1:$B$23,2)))</f>
        <v>390753.07862068963</v>
      </c>
      <c r="Q13" s="2">
        <v>41456</v>
      </c>
      <c r="R13" s="12">
        <v>4</v>
      </c>
      <c r="S13">
        <v>2</v>
      </c>
      <c r="T13">
        <v>1</v>
      </c>
      <c r="U13">
        <v>1</v>
      </c>
    </row>
    <row r="14" spans="1:21" x14ac:dyDescent="0.25">
      <c r="A14" t="s">
        <v>27</v>
      </c>
      <c r="B14">
        <f>VLOOKUP(Table1[[#This Row],[LGA]],Sheet1!$H$1:$I$27,2,)</f>
        <v>2000</v>
      </c>
      <c r="C14" t="s">
        <v>104</v>
      </c>
      <c r="D14" t="s">
        <v>111</v>
      </c>
      <c r="E14" s="18" t="s">
        <v>13</v>
      </c>
      <c r="F14" s="18" t="s">
        <v>13</v>
      </c>
      <c r="H14">
        <v>2013</v>
      </c>
      <c r="I14" t="s">
        <v>178</v>
      </c>
      <c r="J14" t="str">
        <f>VLOOKUP(Table1[[#This Row],[Construction]],Sheet1!$A$2:$B$16,2,)</f>
        <v>Off Site</v>
      </c>
      <c r="K14" t="s">
        <v>184</v>
      </c>
      <c r="L14" t="s">
        <v>237</v>
      </c>
      <c r="M14">
        <v>1</v>
      </c>
      <c r="N14" s="3">
        <v>410978.05</v>
      </c>
      <c r="O14" s="3">
        <f>N14/M14</f>
        <v>410978.05</v>
      </c>
      <c r="P14" s="3">
        <f>O14*((VLOOKUP(H14,'CPI Data'!$A$1:$B$23,2))/(VLOOKUP(2025,'CPI Data'!$A$1:$B$23,2)))</f>
        <v>340119.76551724138</v>
      </c>
      <c r="Q14" s="2">
        <v>41456</v>
      </c>
      <c r="R14" s="12">
        <v>2</v>
      </c>
      <c r="S14">
        <v>1</v>
      </c>
      <c r="T14">
        <v>1</v>
      </c>
      <c r="U14">
        <v>1</v>
      </c>
    </row>
    <row r="15" spans="1:21" x14ac:dyDescent="0.25">
      <c r="A15" t="s">
        <v>27</v>
      </c>
      <c r="B15">
        <f>VLOOKUP(Table1[[#This Row],[LGA]],Sheet1!$H$1:$I$27,2,)</f>
        <v>2000</v>
      </c>
      <c r="C15" t="s">
        <v>104</v>
      </c>
      <c r="D15" t="s">
        <v>111</v>
      </c>
      <c r="E15" s="18" t="s">
        <v>13</v>
      </c>
      <c r="F15" s="18" t="s">
        <v>13</v>
      </c>
      <c r="H15">
        <v>2013</v>
      </c>
      <c r="I15" t="s">
        <v>178</v>
      </c>
      <c r="J15" t="str">
        <f>VLOOKUP(Table1[[#This Row],[Construction]],Sheet1!$A$2:$B$16,2,)</f>
        <v>Off Site</v>
      </c>
      <c r="K15" t="s">
        <v>184</v>
      </c>
      <c r="L15" t="s">
        <v>237</v>
      </c>
      <c r="M15">
        <v>1</v>
      </c>
      <c r="N15" s="3">
        <v>408345.42</v>
      </c>
      <c r="O15" s="3">
        <f>N15/M15</f>
        <v>408345.42</v>
      </c>
      <c r="P15" s="3">
        <f>O15*((VLOOKUP(H15,'CPI Data'!$A$1:$B$23,2))/(VLOOKUP(2025,'CPI Data'!$A$1:$B$23,2)))</f>
        <v>337941.03724137926</v>
      </c>
      <c r="Q15" s="2">
        <v>41456</v>
      </c>
      <c r="R15" s="12">
        <v>2</v>
      </c>
      <c r="S15">
        <v>1</v>
      </c>
      <c r="T15">
        <v>1</v>
      </c>
      <c r="U15">
        <v>1</v>
      </c>
    </row>
    <row r="16" spans="1:21" x14ac:dyDescent="0.25">
      <c r="A16" t="s">
        <v>26</v>
      </c>
      <c r="B16">
        <f>VLOOKUP(Table1[[#This Row],[LGA]],Sheet1!$H$1:$I$27,2,)</f>
        <v>2465</v>
      </c>
      <c r="C16" t="s">
        <v>104</v>
      </c>
      <c r="D16" t="s">
        <v>114</v>
      </c>
      <c r="E16" s="18" t="s">
        <v>13</v>
      </c>
      <c r="F16" s="18" t="s">
        <v>13</v>
      </c>
      <c r="H16">
        <v>2013</v>
      </c>
      <c r="I16" t="s">
        <v>178</v>
      </c>
      <c r="J16" t="str">
        <f>VLOOKUP(Table1[[#This Row],[Construction]],Sheet1!$A$2:$B$16,2,)</f>
        <v>Off Site</v>
      </c>
      <c r="K16" t="s">
        <v>183</v>
      </c>
      <c r="L16" t="s">
        <v>237</v>
      </c>
      <c r="M16">
        <v>1</v>
      </c>
      <c r="N16" s="3">
        <v>609484</v>
      </c>
      <c r="O16" s="3">
        <f>N16/M16</f>
        <v>609484</v>
      </c>
      <c r="P16" s="3">
        <f>O16*((VLOOKUP(H16,'CPI Data'!$A$1:$B$23,2))/(VLOOKUP(2025,'CPI Data'!$A$1:$B$23,2)))</f>
        <v>504400.55172413791</v>
      </c>
      <c r="Q16" s="2">
        <v>42186</v>
      </c>
      <c r="R16" s="12">
        <v>4</v>
      </c>
      <c r="S16">
        <v>2</v>
      </c>
      <c r="T16">
        <v>1</v>
      </c>
      <c r="U16">
        <v>1</v>
      </c>
    </row>
    <row r="17" spans="1:21" x14ac:dyDescent="0.25">
      <c r="A17" t="s">
        <v>19</v>
      </c>
      <c r="B17">
        <f>VLOOKUP(Table1[[#This Row],[LGA]],Sheet1!$H$1:$I$27,2,)</f>
        <v>1816</v>
      </c>
      <c r="C17" t="s">
        <v>105</v>
      </c>
      <c r="D17" t="s">
        <v>112</v>
      </c>
      <c r="E17" s="18" t="s">
        <v>13</v>
      </c>
      <c r="F17" s="18" t="s">
        <v>13</v>
      </c>
      <c r="H17">
        <v>2013</v>
      </c>
      <c r="I17" t="s">
        <v>178</v>
      </c>
      <c r="J17" t="str">
        <f>VLOOKUP(Table1[[#This Row],[Construction]],Sheet1!$A$2:$B$16,2,)</f>
        <v>Off Site</v>
      </c>
      <c r="K17" t="s">
        <v>184</v>
      </c>
      <c r="L17" t="s">
        <v>237</v>
      </c>
      <c r="M17">
        <v>1</v>
      </c>
      <c r="N17" s="3">
        <v>401036.58</v>
      </c>
      <c r="O17" s="3">
        <f>N17/M17</f>
        <v>401036.58</v>
      </c>
      <c r="P17" s="3">
        <f>O17*((VLOOKUP(H17,'CPI Data'!$A$1:$B$23,2))/(VLOOKUP(2025,'CPI Data'!$A$1:$B$23,2)))</f>
        <v>331892.34206896555</v>
      </c>
      <c r="Q17" s="2">
        <v>42186</v>
      </c>
      <c r="R17" s="12">
        <v>3</v>
      </c>
      <c r="S17">
        <v>1</v>
      </c>
      <c r="T17">
        <v>1</v>
      </c>
      <c r="U17">
        <v>1</v>
      </c>
    </row>
    <row r="18" spans="1:21" x14ac:dyDescent="0.25">
      <c r="A18" t="s">
        <v>19</v>
      </c>
      <c r="B18">
        <f>VLOOKUP(Table1[[#This Row],[LGA]],Sheet1!$H$1:$I$27,2,)</f>
        <v>1816</v>
      </c>
      <c r="C18" t="s">
        <v>105</v>
      </c>
      <c r="D18" t="s">
        <v>112</v>
      </c>
      <c r="E18" s="18" t="s">
        <v>13</v>
      </c>
      <c r="F18" s="18" t="s">
        <v>13</v>
      </c>
      <c r="H18">
        <v>2013</v>
      </c>
      <c r="I18" t="s">
        <v>178</v>
      </c>
      <c r="J18" t="str">
        <f>VLOOKUP(Table1[[#This Row],[Construction]],Sheet1!$A$2:$B$16,2,)</f>
        <v>Off Site</v>
      </c>
      <c r="K18" t="s">
        <v>184</v>
      </c>
      <c r="L18" t="s">
        <v>237</v>
      </c>
      <c r="M18">
        <v>1</v>
      </c>
      <c r="N18" s="3">
        <v>399157.34</v>
      </c>
      <c r="O18" s="3">
        <f>N18/M18</f>
        <v>399157.34</v>
      </c>
      <c r="P18" s="3">
        <f>O18*((VLOOKUP(H18,'CPI Data'!$A$1:$B$23,2))/(VLOOKUP(2025,'CPI Data'!$A$1:$B$23,2)))</f>
        <v>330337.10896551725</v>
      </c>
      <c r="Q18" s="2">
        <v>42186</v>
      </c>
      <c r="R18" s="12">
        <v>3</v>
      </c>
      <c r="S18">
        <v>1</v>
      </c>
      <c r="T18">
        <v>1</v>
      </c>
      <c r="U18">
        <v>1</v>
      </c>
    </row>
    <row r="19" spans="1:21" x14ac:dyDescent="0.25">
      <c r="A19" t="s">
        <v>19</v>
      </c>
      <c r="B19">
        <f>VLOOKUP(Table1[[#This Row],[LGA]],Sheet1!$H$1:$I$27,2,)</f>
        <v>1816</v>
      </c>
      <c r="C19" t="s">
        <v>105</v>
      </c>
      <c r="D19" t="s">
        <v>114</v>
      </c>
      <c r="E19" s="18" t="s">
        <v>13</v>
      </c>
      <c r="F19" s="18" t="s">
        <v>13</v>
      </c>
      <c r="H19">
        <v>2013</v>
      </c>
      <c r="I19" t="s">
        <v>178</v>
      </c>
      <c r="J19" t="str">
        <f>VLOOKUP(Table1[[#This Row],[Construction]],Sheet1!$A$2:$B$16,2,)</f>
        <v>Off Site</v>
      </c>
      <c r="K19" t="s">
        <v>184</v>
      </c>
      <c r="L19" t="s">
        <v>237</v>
      </c>
      <c r="M19">
        <v>1</v>
      </c>
      <c r="N19" s="3">
        <v>469562.14</v>
      </c>
      <c r="O19" s="3">
        <f>N19/M19</f>
        <v>469562.14</v>
      </c>
      <c r="P19" s="3">
        <f>O19*((VLOOKUP(H19,'CPI Data'!$A$1:$B$23,2))/(VLOOKUP(2025,'CPI Data'!$A$1:$B$23,2)))</f>
        <v>388603.15034482762</v>
      </c>
      <c r="Q19" s="2">
        <v>41821</v>
      </c>
      <c r="R19" s="12">
        <v>4</v>
      </c>
      <c r="S19">
        <v>2</v>
      </c>
      <c r="T19">
        <v>1</v>
      </c>
      <c r="U19">
        <v>1</v>
      </c>
    </row>
    <row r="20" spans="1:21" x14ac:dyDescent="0.25">
      <c r="A20" t="s">
        <v>26</v>
      </c>
      <c r="B20">
        <f>VLOOKUP(Table1[[#This Row],[LGA]],Sheet1!$H$1:$I$27,2,)</f>
        <v>2465</v>
      </c>
      <c r="C20" t="s">
        <v>104</v>
      </c>
      <c r="D20" t="s">
        <v>112</v>
      </c>
      <c r="E20" s="18" t="s">
        <v>13</v>
      </c>
      <c r="F20" s="18" t="s">
        <v>13</v>
      </c>
      <c r="H20">
        <v>2013</v>
      </c>
      <c r="I20" t="s">
        <v>178</v>
      </c>
      <c r="J20" t="str">
        <f>VLOOKUP(Table1[[#This Row],[Construction]],Sheet1!$A$2:$B$16,2,)</f>
        <v>Off Site</v>
      </c>
      <c r="K20" t="s">
        <v>183</v>
      </c>
      <c r="L20" t="s">
        <v>237</v>
      </c>
      <c r="M20">
        <v>1</v>
      </c>
      <c r="N20" s="3">
        <v>511224</v>
      </c>
      <c r="O20" s="3">
        <f>N20/M20</f>
        <v>511224</v>
      </c>
      <c r="P20" s="3">
        <f>O20*((VLOOKUP(H20,'CPI Data'!$A$1:$B$23,2))/(VLOOKUP(2025,'CPI Data'!$A$1:$B$23,2)))</f>
        <v>423081.93103448272</v>
      </c>
      <c r="Q20" s="2">
        <v>41091</v>
      </c>
      <c r="R20" s="12">
        <v>3</v>
      </c>
      <c r="S20">
        <v>1</v>
      </c>
      <c r="T20">
        <v>1</v>
      </c>
      <c r="U20">
        <v>1</v>
      </c>
    </row>
    <row r="21" spans="1:21" x14ac:dyDescent="0.25">
      <c r="A21" t="s">
        <v>19</v>
      </c>
      <c r="B21">
        <f>VLOOKUP(Table1[[#This Row],[LGA]],Sheet1!$H$1:$I$27,2,)</f>
        <v>1816</v>
      </c>
      <c r="C21" t="s">
        <v>105</v>
      </c>
      <c r="D21" t="s">
        <v>112</v>
      </c>
      <c r="E21" s="18" t="s">
        <v>13</v>
      </c>
      <c r="F21" s="18" t="s">
        <v>13</v>
      </c>
      <c r="H21">
        <v>2013</v>
      </c>
      <c r="I21" t="s">
        <v>178</v>
      </c>
      <c r="J21" t="str">
        <f>VLOOKUP(Table1[[#This Row],[Construction]],Sheet1!$A$2:$B$16,2,)</f>
        <v>Off Site</v>
      </c>
      <c r="K21" t="s">
        <v>184</v>
      </c>
      <c r="L21" t="s">
        <v>237</v>
      </c>
      <c r="M21">
        <v>1</v>
      </c>
      <c r="N21" s="3">
        <v>401053.95</v>
      </c>
      <c r="O21" s="3">
        <f>N21/M21</f>
        <v>401053.95</v>
      </c>
      <c r="P21" s="3">
        <f>O21*((VLOOKUP(H21,'CPI Data'!$A$1:$B$23,2))/(VLOOKUP(2025,'CPI Data'!$A$1:$B$23,2)))</f>
        <v>331906.71724137932</v>
      </c>
      <c r="Q21" s="2">
        <v>40725</v>
      </c>
      <c r="R21" s="12">
        <v>3</v>
      </c>
      <c r="S21">
        <v>1</v>
      </c>
      <c r="T21">
        <v>1</v>
      </c>
      <c r="U21">
        <v>1</v>
      </c>
    </row>
    <row r="22" spans="1:21" x14ac:dyDescent="0.25">
      <c r="A22" t="s">
        <v>19</v>
      </c>
      <c r="B22">
        <f>VLOOKUP(Table1[[#This Row],[LGA]],Sheet1!$H$1:$I$27,2,)</f>
        <v>1816</v>
      </c>
      <c r="C22" t="s">
        <v>105</v>
      </c>
      <c r="D22" t="s">
        <v>112</v>
      </c>
      <c r="E22" s="18" t="s">
        <v>13</v>
      </c>
      <c r="F22" s="18" t="s">
        <v>13</v>
      </c>
      <c r="H22">
        <v>2013</v>
      </c>
      <c r="I22" t="s">
        <v>178</v>
      </c>
      <c r="J22" t="str">
        <f>VLOOKUP(Table1[[#This Row],[Construction]],Sheet1!$A$2:$B$16,2,)</f>
        <v>Off Site</v>
      </c>
      <c r="K22" t="s">
        <v>184</v>
      </c>
      <c r="L22" t="s">
        <v>237</v>
      </c>
      <c r="M22">
        <v>1</v>
      </c>
      <c r="N22" s="3">
        <v>401066.97</v>
      </c>
      <c r="O22" s="3">
        <f>N22/M22</f>
        <v>401066.97</v>
      </c>
      <c r="P22" s="3">
        <f>O22*((VLOOKUP(H22,'CPI Data'!$A$1:$B$23,2))/(VLOOKUP(2025,'CPI Data'!$A$1:$B$23,2)))</f>
        <v>331917.49241379305</v>
      </c>
      <c r="Q22" s="2">
        <v>42186</v>
      </c>
      <c r="R22" s="12">
        <v>3</v>
      </c>
      <c r="S22">
        <v>1</v>
      </c>
      <c r="T22">
        <v>1</v>
      </c>
      <c r="U22">
        <v>1</v>
      </c>
    </row>
    <row r="23" spans="1:21" x14ac:dyDescent="0.25">
      <c r="A23" t="s">
        <v>19</v>
      </c>
      <c r="B23">
        <f>VLOOKUP(Table1[[#This Row],[LGA]],Sheet1!$H$1:$I$27,2,)</f>
        <v>1816</v>
      </c>
      <c r="C23" t="s">
        <v>105</v>
      </c>
      <c r="D23" t="s">
        <v>112</v>
      </c>
      <c r="E23" s="18" t="s">
        <v>13</v>
      </c>
      <c r="F23" s="18" t="s">
        <v>13</v>
      </c>
      <c r="H23">
        <v>2013</v>
      </c>
      <c r="I23" t="s">
        <v>178</v>
      </c>
      <c r="J23" t="str">
        <f>VLOOKUP(Table1[[#This Row],[Construction]],Sheet1!$A$2:$B$16,2,)</f>
        <v>Off Site</v>
      </c>
      <c r="K23" t="s">
        <v>184</v>
      </c>
      <c r="L23" t="s">
        <v>237</v>
      </c>
      <c r="M23">
        <v>1</v>
      </c>
      <c r="N23" s="3">
        <v>400562.75</v>
      </c>
      <c r="O23" s="3">
        <f>N23/M23</f>
        <v>400562.75</v>
      </c>
      <c r="P23" s="3">
        <f>O23*((VLOOKUP(H23,'CPI Data'!$A$1:$B$23,2))/(VLOOKUP(2025,'CPI Data'!$A$1:$B$23,2)))</f>
        <v>331500.20689655171</v>
      </c>
      <c r="Q23" s="2">
        <v>40725</v>
      </c>
      <c r="R23" s="12">
        <v>3</v>
      </c>
      <c r="S23">
        <v>1</v>
      </c>
      <c r="T23">
        <v>1</v>
      </c>
      <c r="U23">
        <v>1</v>
      </c>
    </row>
    <row r="24" spans="1:21" x14ac:dyDescent="0.25">
      <c r="A24" t="s">
        <v>28</v>
      </c>
      <c r="B24">
        <f>VLOOKUP(Table1[[#This Row],[LGA]],Sheet1!$H$1:$I$27,2,)</f>
        <v>2335</v>
      </c>
      <c r="C24" t="s">
        <v>104</v>
      </c>
      <c r="D24" t="s">
        <v>111</v>
      </c>
      <c r="E24" s="18" t="s">
        <v>13</v>
      </c>
      <c r="F24" s="18" t="s">
        <v>13</v>
      </c>
      <c r="H24">
        <v>2013</v>
      </c>
      <c r="I24" t="s">
        <v>178</v>
      </c>
      <c r="J24" t="str">
        <f>VLOOKUP(Table1[[#This Row],[Construction]],Sheet1!$A$2:$B$16,2,)</f>
        <v>Off Site</v>
      </c>
      <c r="K24" t="s">
        <v>183</v>
      </c>
      <c r="L24" t="s">
        <v>237</v>
      </c>
      <c r="M24">
        <v>1</v>
      </c>
      <c r="N24" s="3">
        <v>441193</v>
      </c>
      <c r="O24" s="3">
        <f>N24/M24</f>
        <v>441193</v>
      </c>
      <c r="P24" s="3">
        <f>O24*((VLOOKUP(H24,'CPI Data'!$A$1:$B$23,2))/(VLOOKUP(2025,'CPI Data'!$A$1:$B$23,2)))</f>
        <v>365125.24137931032</v>
      </c>
      <c r="Q24" s="2">
        <v>42186</v>
      </c>
      <c r="R24" s="12">
        <v>2</v>
      </c>
      <c r="S24">
        <v>1</v>
      </c>
      <c r="T24">
        <v>1</v>
      </c>
      <c r="U24">
        <v>1</v>
      </c>
    </row>
    <row r="25" spans="1:21" x14ac:dyDescent="0.25">
      <c r="A25" t="s">
        <v>26</v>
      </c>
      <c r="B25">
        <f>VLOOKUP(Table1[[#This Row],[LGA]],Sheet1!$H$1:$I$27,2,)</f>
        <v>2465</v>
      </c>
      <c r="C25" t="s">
        <v>104</v>
      </c>
      <c r="D25" t="s">
        <v>112</v>
      </c>
      <c r="E25" s="18" t="s">
        <v>13</v>
      </c>
      <c r="F25" s="18" t="s">
        <v>13</v>
      </c>
      <c r="H25">
        <v>2013</v>
      </c>
      <c r="I25" t="s">
        <v>178</v>
      </c>
      <c r="J25" t="str">
        <f>VLOOKUP(Table1[[#This Row],[Construction]],Sheet1!$A$2:$B$16,2,)</f>
        <v>Off Site</v>
      </c>
      <c r="K25" t="s">
        <v>183</v>
      </c>
      <c r="L25" t="s">
        <v>237</v>
      </c>
      <c r="M25">
        <v>1</v>
      </c>
      <c r="N25" s="3">
        <v>509709</v>
      </c>
      <c r="O25" s="3">
        <f>N25/M25</f>
        <v>509709</v>
      </c>
      <c r="P25" s="3">
        <f>O25*((VLOOKUP(H25,'CPI Data'!$A$1:$B$23,2))/(VLOOKUP(2025,'CPI Data'!$A$1:$B$23,2)))</f>
        <v>421828.13793103449</v>
      </c>
      <c r="Q25" s="2">
        <v>40725</v>
      </c>
      <c r="R25" s="12">
        <v>3</v>
      </c>
      <c r="S25">
        <v>1</v>
      </c>
      <c r="T25">
        <v>1</v>
      </c>
      <c r="U25">
        <v>1</v>
      </c>
    </row>
    <row r="26" spans="1:21" x14ac:dyDescent="0.25">
      <c r="A26" t="s">
        <v>20</v>
      </c>
      <c r="B26">
        <f>VLOOKUP(Table1[[#This Row],[LGA]],Sheet1!$H$1:$I$27,2,)</f>
        <v>2669</v>
      </c>
      <c r="C26" t="s">
        <v>104</v>
      </c>
      <c r="D26" t="s">
        <v>111</v>
      </c>
      <c r="E26" s="18" t="s">
        <v>13</v>
      </c>
      <c r="F26" s="18" t="s">
        <v>13</v>
      </c>
      <c r="H26">
        <v>2013</v>
      </c>
      <c r="I26" t="s">
        <v>178</v>
      </c>
      <c r="J26" t="str">
        <f>VLOOKUP(Table1[[#This Row],[Construction]],Sheet1!$A$2:$B$16,2,)</f>
        <v>Off Site</v>
      </c>
      <c r="K26" t="s">
        <v>183</v>
      </c>
      <c r="L26" t="s">
        <v>237</v>
      </c>
      <c r="M26">
        <v>1</v>
      </c>
      <c r="N26" s="3">
        <v>564822.91</v>
      </c>
      <c r="O26" s="3">
        <f>N26/M26</f>
        <v>564822.91</v>
      </c>
      <c r="P26" s="3">
        <f>O26*((VLOOKUP(H26,'CPI Data'!$A$1:$B$23,2))/(VLOOKUP(2025,'CPI Data'!$A$1:$B$23,2)))</f>
        <v>467439.64965517243</v>
      </c>
      <c r="Q26" s="2">
        <v>40725</v>
      </c>
      <c r="R26" s="12">
        <v>2</v>
      </c>
      <c r="S26">
        <v>1</v>
      </c>
      <c r="T26">
        <v>1</v>
      </c>
      <c r="U26">
        <v>1</v>
      </c>
    </row>
    <row r="27" spans="1:21" x14ac:dyDescent="0.25">
      <c r="A27" t="s">
        <v>20</v>
      </c>
      <c r="B27">
        <f>VLOOKUP(Table1[[#This Row],[LGA]],Sheet1!$H$1:$I$27,2,)</f>
        <v>2669</v>
      </c>
      <c r="C27" t="s">
        <v>104</v>
      </c>
      <c r="D27" t="s">
        <v>111</v>
      </c>
      <c r="E27" s="18" t="s">
        <v>13</v>
      </c>
      <c r="F27" s="18" t="s">
        <v>13</v>
      </c>
      <c r="H27">
        <v>2013</v>
      </c>
      <c r="I27" t="s">
        <v>178</v>
      </c>
      <c r="J27" t="str">
        <f>VLOOKUP(Table1[[#This Row],[Construction]],Sheet1!$A$2:$B$16,2,)</f>
        <v>Off Site</v>
      </c>
      <c r="K27" t="s">
        <v>183</v>
      </c>
      <c r="L27" t="s">
        <v>237</v>
      </c>
      <c r="M27">
        <v>1</v>
      </c>
      <c r="N27" s="3">
        <v>564669</v>
      </c>
      <c r="O27" s="3">
        <f>N27/M27</f>
        <v>564669</v>
      </c>
      <c r="P27" s="3">
        <f>O27*((VLOOKUP(H27,'CPI Data'!$A$1:$B$23,2))/(VLOOKUP(2025,'CPI Data'!$A$1:$B$23,2)))</f>
        <v>467312.27586206899</v>
      </c>
      <c r="Q27" s="2">
        <v>39995</v>
      </c>
      <c r="R27" s="12">
        <v>2</v>
      </c>
      <c r="S27">
        <v>1</v>
      </c>
      <c r="T27">
        <v>1</v>
      </c>
      <c r="U27">
        <v>1</v>
      </c>
    </row>
    <row r="28" spans="1:21" x14ac:dyDescent="0.25">
      <c r="A28" t="s">
        <v>20</v>
      </c>
      <c r="B28">
        <f>VLOOKUP(Table1[[#This Row],[LGA]],Sheet1!$H$1:$I$27,2,)</f>
        <v>2669</v>
      </c>
      <c r="C28" t="s">
        <v>104</v>
      </c>
      <c r="D28" t="s">
        <v>111</v>
      </c>
      <c r="E28" s="18" t="s">
        <v>13</v>
      </c>
      <c r="F28" s="18" t="s">
        <v>13</v>
      </c>
      <c r="H28">
        <v>2013</v>
      </c>
      <c r="I28" t="s">
        <v>178</v>
      </c>
      <c r="J28" t="str">
        <f>VLOOKUP(Table1[[#This Row],[Construction]],Sheet1!$A$2:$B$16,2,)</f>
        <v>Off Site</v>
      </c>
      <c r="K28" t="s">
        <v>183</v>
      </c>
      <c r="L28" t="s">
        <v>237</v>
      </c>
      <c r="M28">
        <v>1</v>
      </c>
      <c r="N28" s="3">
        <v>564553</v>
      </c>
      <c r="O28" s="3">
        <f>N28/M28</f>
        <v>564553</v>
      </c>
      <c r="P28" s="3">
        <f>O28*((VLOOKUP(H28,'CPI Data'!$A$1:$B$23,2))/(VLOOKUP(2025,'CPI Data'!$A$1:$B$23,2)))</f>
        <v>467216.27586206899</v>
      </c>
      <c r="Q28" s="2">
        <v>39995</v>
      </c>
      <c r="R28" s="12">
        <v>2</v>
      </c>
      <c r="S28">
        <v>1</v>
      </c>
      <c r="T28">
        <v>1</v>
      </c>
      <c r="U28">
        <v>1</v>
      </c>
    </row>
    <row r="29" spans="1:21" x14ac:dyDescent="0.25">
      <c r="A29" t="s">
        <v>20</v>
      </c>
      <c r="B29">
        <f>VLOOKUP(Table1[[#This Row],[LGA]],Sheet1!$H$1:$I$27,2,)</f>
        <v>2669</v>
      </c>
      <c r="C29" t="s">
        <v>104</v>
      </c>
      <c r="D29" t="s">
        <v>114</v>
      </c>
      <c r="E29" s="18" t="s">
        <v>13</v>
      </c>
      <c r="F29" s="18" t="s">
        <v>13</v>
      </c>
      <c r="H29">
        <v>2013</v>
      </c>
      <c r="I29" t="s">
        <v>178</v>
      </c>
      <c r="J29" t="str">
        <f>VLOOKUP(Table1[[#This Row],[Construction]],Sheet1!$A$2:$B$16,2,)</f>
        <v>Off Site</v>
      </c>
      <c r="K29" t="s">
        <v>183</v>
      </c>
      <c r="L29" t="s">
        <v>237</v>
      </c>
      <c r="M29">
        <v>1</v>
      </c>
      <c r="N29" s="3">
        <v>761842</v>
      </c>
      <c r="O29" s="3">
        <f>N29/M29</f>
        <v>761842</v>
      </c>
      <c r="P29" s="3">
        <f>O29*((VLOOKUP(H29,'CPI Data'!$A$1:$B$23,2))/(VLOOKUP(2025,'CPI Data'!$A$1:$B$23,2)))</f>
        <v>630489.93103448278</v>
      </c>
      <c r="Q29" s="2">
        <v>42186</v>
      </c>
      <c r="R29" s="12">
        <v>4</v>
      </c>
      <c r="S29">
        <v>2</v>
      </c>
      <c r="T29">
        <v>1</v>
      </c>
      <c r="U29">
        <v>1</v>
      </c>
    </row>
    <row r="30" spans="1:21" x14ac:dyDescent="0.25">
      <c r="A30" t="s">
        <v>20</v>
      </c>
      <c r="B30">
        <f>VLOOKUP(Table1[[#This Row],[LGA]],Sheet1!$H$1:$I$27,2,)</f>
        <v>2669</v>
      </c>
      <c r="C30" t="s">
        <v>104</v>
      </c>
      <c r="D30" t="s">
        <v>111</v>
      </c>
      <c r="E30" s="18" t="s">
        <v>13</v>
      </c>
      <c r="F30" s="18" t="s">
        <v>13</v>
      </c>
      <c r="H30">
        <v>2013</v>
      </c>
      <c r="I30" t="s">
        <v>178</v>
      </c>
      <c r="J30" t="str">
        <f>VLOOKUP(Table1[[#This Row],[Construction]],Sheet1!$A$2:$B$16,2,)</f>
        <v>Off Site</v>
      </c>
      <c r="K30" t="s">
        <v>183</v>
      </c>
      <c r="L30" t="s">
        <v>237</v>
      </c>
      <c r="M30">
        <v>1</v>
      </c>
      <c r="N30" s="3">
        <v>564529.91</v>
      </c>
      <c r="O30" s="3">
        <f>N30/M30</f>
        <v>564529.91</v>
      </c>
      <c r="P30" s="3">
        <f>O30*((VLOOKUP(H30,'CPI Data'!$A$1:$B$23,2))/(VLOOKUP(2025,'CPI Data'!$A$1:$B$23,2)))</f>
        <v>467197.16689655173</v>
      </c>
      <c r="Q30" s="2">
        <v>42552</v>
      </c>
      <c r="R30" s="12">
        <v>2</v>
      </c>
      <c r="S30">
        <v>1</v>
      </c>
      <c r="T30">
        <v>1</v>
      </c>
      <c r="U30">
        <v>1</v>
      </c>
    </row>
    <row r="31" spans="1:21" x14ac:dyDescent="0.25">
      <c r="A31" t="s">
        <v>22</v>
      </c>
      <c r="B31" t="str">
        <f>VLOOKUP(Table1[[#This Row],[LGA]],Sheet1!$H$1:$I$27,2,)</f>
        <v>1973 </v>
      </c>
      <c r="C31" t="s">
        <v>104</v>
      </c>
      <c r="D31" t="s">
        <v>114</v>
      </c>
      <c r="E31" s="18" t="s">
        <v>13</v>
      </c>
      <c r="F31" s="18" t="s">
        <v>13</v>
      </c>
      <c r="H31">
        <v>2013</v>
      </c>
      <c r="I31" t="s">
        <v>178</v>
      </c>
      <c r="J31" t="str">
        <f>VLOOKUP(Table1[[#This Row],[Construction]],Sheet1!$A$2:$B$16,2,)</f>
        <v>Off Site</v>
      </c>
      <c r="K31" t="s">
        <v>185</v>
      </c>
      <c r="L31" t="s">
        <v>237</v>
      </c>
      <c r="M31">
        <v>1</v>
      </c>
      <c r="N31" s="3">
        <v>348140.44</v>
      </c>
      <c r="O31" s="3">
        <f>N31/M31</f>
        <v>348140.44</v>
      </c>
      <c r="P31" s="3">
        <f>O31*((VLOOKUP(H31,'CPI Data'!$A$1:$B$23,2))/(VLOOKUP(2025,'CPI Data'!$A$1:$B$23,2)))</f>
        <v>288116.22620689654</v>
      </c>
      <c r="Q31" s="2">
        <v>41456</v>
      </c>
      <c r="R31" s="12">
        <v>4</v>
      </c>
      <c r="S31">
        <v>2</v>
      </c>
      <c r="T31">
        <v>1</v>
      </c>
      <c r="U31">
        <v>1</v>
      </c>
    </row>
    <row r="32" spans="1:21" x14ac:dyDescent="0.25">
      <c r="A32" t="s">
        <v>22</v>
      </c>
      <c r="B32" t="str">
        <f>VLOOKUP(Table1[[#This Row],[LGA]],Sheet1!$H$1:$I$27,2,)</f>
        <v>1973 </v>
      </c>
      <c r="C32" t="s">
        <v>104</v>
      </c>
      <c r="D32" t="s">
        <v>114</v>
      </c>
      <c r="E32" s="18" t="s">
        <v>13</v>
      </c>
      <c r="F32" s="18" t="s">
        <v>13</v>
      </c>
      <c r="H32">
        <v>2013</v>
      </c>
      <c r="I32" t="s">
        <v>178</v>
      </c>
      <c r="J32" t="str">
        <f>VLOOKUP(Table1[[#This Row],[Construction]],Sheet1!$A$2:$B$16,2,)</f>
        <v>Off Site</v>
      </c>
      <c r="K32" t="s">
        <v>185</v>
      </c>
      <c r="L32" t="s">
        <v>237</v>
      </c>
      <c r="M32">
        <v>1</v>
      </c>
      <c r="N32" s="3">
        <v>508766.98</v>
      </c>
      <c r="O32" s="3">
        <f>N32/M32</f>
        <v>508766.98</v>
      </c>
      <c r="P32" s="3">
        <f>O32*((VLOOKUP(H32,'CPI Data'!$A$1:$B$23,2))/(VLOOKUP(2025,'CPI Data'!$A$1:$B$23,2)))</f>
        <v>421048.53517241374</v>
      </c>
      <c r="Q32" s="2">
        <v>41456</v>
      </c>
      <c r="R32" s="12">
        <v>4</v>
      </c>
      <c r="S32">
        <v>2</v>
      </c>
      <c r="T32">
        <v>1</v>
      </c>
      <c r="U32">
        <v>1</v>
      </c>
    </row>
    <row r="33" spans="1:21" x14ac:dyDescent="0.25">
      <c r="A33" t="s">
        <v>22</v>
      </c>
      <c r="B33" t="str">
        <f>VLOOKUP(Table1[[#This Row],[LGA]],Sheet1!$H$1:$I$27,2,)</f>
        <v>1973 </v>
      </c>
      <c r="C33" t="s">
        <v>104</v>
      </c>
      <c r="D33" t="s">
        <v>114</v>
      </c>
      <c r="E33" s="18" t="s">
        <v>13</v>
      </c>
      <c r="F33" s="18" t="s">
        <v>13</v>
      </c>
      <c r="H33">
        <v>2013</v>
      </c>
      <c r="I33" t="s">
        <v>178</v>
      </c>
      <c r="J33" t="str">
        <f>VLOOKUP(Table1[[#This Row],[Construction]],Sheet1!$A$2:$B$16,2,)</f>
        <v>Off Site</v>
      </c>
      <c r="K33" t="s">
        <v>185</v>
      </c>
      <c r="L33" t="s">
        <v>237</v>
      </c>
      <c r="M33">
        <v>1</v>
      </c>
      <c r="N33" s="3">
        <v>329460.15999999997</v>
      </c>
      <c r="O33" s="3">
        <f>N33/M33</f>
        <v>329460.15999999997</v>
      </c>
      <c r="P33" s="3">
        <f>O33*((VLOOKUP(H33,'CPI Data'!$A$1:$B$23,2))/(VLOOKUP(2025,'CPI Data'!$A$1:$B$23,2)))</f>
        <v>272656.68413793104</v>
      </c>
      <c r="Q33" s="2">
        <v>39995</v>
      </c>
      <c r="R33" s="12">
        <v>4</v>
      </c>
      <c r="S33">
        <v>2</v>
      </c>
      <c r="T33">
        <v>1</v>
      </c>
      <c r="U33">
        <v>1</v>
      </c>
    </row>
    <row r="34" spans="1:21" x14ac:dyDescent="0.25">
      <c r="A34" t="s">
        <v>26</v>
      </c>
      <c r="B34">
        <f>VLOOKUP(Table1[[#This Row],[LGA]],Sheet1!$H$1:$I$27,2,)</f>
        <v>2465</v>
      </c>
      <c r="C34" t="s">
        <v>104</v>
      </c>
      <c r="D34" t="s">
        <v>112</v>
      </c>
      <c r="E34" s="18" t="s">
        <v>13</v>
      </c>
      <c r="F34" s="18" t="s">
        <v>13</v>
      </c>
      <c r="H34">
        <v>2013</v>
      </c>
      <c r="I34" t="s">
        <v>178</v>
      </c>
      <c r="J34" t="str">
        <f>VLOOKUP(Table1[[#This Row],[Construction]],Sheet1!$A$2:$B$16,2,)</f>
        <v>Off Site</v>
      </c>
      <c r="K34" t="s">
        <v>183</v>
      </c>
      <c r="L34" t="s">
        <v>237</v>
      </c>
      <c r="M34">
        <v>1</v>
      </c>
      <c r="N34" s="3">
        <v>511351</v>
      </c>
      <c r="O34" s="3">
        <f>N34/M34</f>
        <v>511351</v>
      </c>
      <c r="P34" s="3">
        <f>O34*((VLOOKUP(H34,'CPI Data'!$A$1:$B$23,2))/(VLOOKUP(2025,'CPI Data'!$A$1:$B$23,2)))</f>
        <v>423187.03448275861</v>
      </c>
      <c r="Q34" s="2">
        <v>39995</v>
      </c>
      <c r="R34" s="12">
        <v>3</v>
      </c>
      <c r="S34">
        <v>1</v>
      </c>
      <c r="T34">
        <v>1</v>
      </c>
      <c r="U34">
        <v>1</v>
      </c>
    </row>
    <row r="35" spans="1:21" x14ac:dyDescent="0.25">
      <c r="A35" t="s">
        <v>20</v>
      </c>
      <c r="B35">
        <f>VLOOKUP(Table1[[#This Row],[LGA]],Sheet1!$H$1:$I$27,2,)</f>
        <v>2669</v>
      </c>
      <c r="C35" t="s">
        <v>104</v>
      </c>
      <c r="D35" t="s">
        <v>111</v>
      </c>
      <c r="E35" s="18" t="s">
        <v>13</v>
      </c>
      <c r="F35" s="18" t="s">
        <v>13</v>
      </c>
      <c r="H35">
        <v>2013</v>
      </c>
      <c r="I35" t="s">
        <v>178</v>
      </c>
      <c r="J35" t="str">
        <f>VLOOKUP(Table1[[#This Row],[Construction]],Sheet1!$A$2:$B$16,2,)</f>
        <v>Off Site</v>
      </c>
      <c r="K35" t="s">
        <v>183</v>
      </c>
      <c r="L35" t="s">
        <v>237</v>
      </c>
      <c r="M35">
        <v>1</v>
      </c>
      <c r="N35" s="3">
        <v>565225</v>
      </c>
      <c r="O35" s="3">
        <f>N35/M35</f>
        <v>565225</v>
      </c>
      <c r="P35" s="3">
        <f>O35*((VLOOKUP(H35,'CPI Data'!$A$1:$B$23,2))/(VLOOKUP(2025,'CPI Data'!$A$1:$B$23,2)))</f>
        <v>467772.41379310342</v>
      </c>
      <c r="Q35" s="2">
        <v>39995</v>
      </c>
      <c r="R35" s="12">
        <v>2</v>
      </c>
      <c r="S35">
        <v>1</v>
      </c>
      <c r="T35">
        <v>1</v>
      </c>
      <c r="U35">
        <v>1</v>
      </c>
    </row>
    <row r="36" spans="1:21" x14ac:dyDescent="0.25">
      <c r="A36" t="s">
        <v>20</v>
      </c>
      <c r="B36">
        <f>VLOOKUP(Table1[[#This Row],[LGA]],Sheet1!$H$1:$I$27,2,)</f>
        <v>2669</v>
      </c>
      <c r="C36" t="s">
        <v>104</v>
      </c>
      <c r="D36" t="s">
        <v>111</v>
      </c>
      <c r="E36" s="18" t="s">
        <v>13</v>
      </c>
      <c r="F36" s="18" t="s">
        <v>13</v>
      </c>
      <c r="H36">
        <v>2013</v>
      </c>
      <c r="I36" t="s">
        <v>178</v>
      </c>
      <c r="J36" t="str">
        <f>VLOOKUP(Table1[[#This Row],[Construction]],Sheet1!$A$2:$B$16,2,)</f>
        <v>Off Site</v>
      </c>
      <c r="K36" t="s">
        <v>183</v>
      </c>
      <c r="L36" t="s">
        <v>237</v>
      </c>
      <c r="M36">
        <v>1</v>
      </c>
      <c r="N36" s="3">
        <v>567869</v>
      </c>
      <c r="O36" s="3">
        <f>N36/M36</f>
        <v>567869</v>
      </c>
      <c r="P36" s="3">
        <f>O36*((VLOOKUP(H36,'CPI Data'!$A$1:$B$23,2))/(VLOOKUP(2025,'CPI Data'!$A$1:$B$23,2)))</f>
        <v>469960.55172413791</v>
      </c>
      <c r="Q36" s="2">
        <v>39995</v>
      </c>
      <c r="R36" s="12">
        <v>2</v>
      </c>
      <c r="S36">
        <v>1</v>
      </c>
      <c r="T36">
        <v>1</v>
      </c>
      <c r="U36">
        <v>1</v>
      </c>
    </row>
    <row r="37" spans="1:21" x14ac:dyDescent="0.25">
      <c r="A37" t="s">
        <v>12</v>
      </c>
      <c r="B37">
        <f>VLOOKUP(Table1[[#This Row],[LGA]],Sheet1!$H$1:$I$27,2,)</f>
        <v>700</v>
      </c>
      <c r="C37" t="s">
        <v>103</v>
      </c>
      <c r="D37" t="s">
        <v>112</v>
      </c>
      <c r="E37" s="18" t="s">
        <v>13</v>
      </c>
      <c r="F37" s="18" t="s">
        <v>13</v>
      </c>
      <c r="H37">
        <v>2013</v>
      </c>
      <c r="I37" t="s">
        <v>14</v>
      </c>
      <c r="J37" t="str">
        <f>VLOOKUP(Table1[[#This Row],[Construction]],Sheet1!$A$2:$B$16,2,)</f>
        <v>Off Site</v>
      </c>
      <c r="K37" t="s">
        <v>182</v>
      </c>
      <c r="L37" t="s">
        <v>237</v>
      </c>
      <c r="M37">
        <v>1</v>
      </c>
      <c r="N37" s="3">
        <v>482253.63</v>
      </c>
      <c r="O37" s="3">
        <f>N37/M37</f>
        <v>482253.63</v>
      </c>
      <c r="P37" s="3">
        <f>O37*((VLOOKUP(H37,'CPI Data'!$A$1:$B$23,2))/(VLOOKUP(2025,'CPI Data'!$A$1:$B$23,2)))</f>
        <v>399106.45241379313</v>
      </c>
      <c r="Q37" s="2">
        <v>41456</v>
      </c>
      <c r="R37" s="12">
        <v>3</v>
      </c>
      <c r="S37">
        <v>1</v>
      </c>
      <c r="T37">
        <v>1</v>
      </c>
      <c r="U37">
        <v>1</v>
      </c>
    </row>
    <row r="38" spans="1:21" x14ac:dyDescent="0.25">
      <c r="A38" t="s">
        <v>12</v>
      </c>
      <c r="B38">
        <f>VLOOKUP(Table1[[#This Row],[LGA]],Sheet1!$H$1:$I$27,2,)</f>
        <v>700</v>
      </c>
      <c r="C38" t="s">
        <v>103</v>
      </c>
      <c r="D38" t="s">
        <v>112</v>
      </c>
      <c r="E38" s="18" t="s">
        <v>13</v>
      </c>
      <c r="F38" s="18" t="s">
        <v>13</v>
      </c>
      <c r="H38">
        <v>2013</v>
      </c>
      <c r="I38" t="s">
        <v>14</v>
      </c>
      <c r="J38" t="str">
        <f>VLOOKUP(Table1[[#This Row],[Construction]],Sheet1!$A$2:$B$16,2,)</f>
        <v>Off Site</v>
      </c>
      <c r="K38" t="s">
        <v>182</v>
      </c>
      <c r="L38" t="s">
        <v>237</v>
      </c>
      <c r="M38">
        <v>1</v>
      </c>
      <c r="N38" s="3">
        <v>485011.09</v>
      </c>
      <c r="O38" s="3">
        <f>N38/M38</f>
        <v>485011.09</v>
      </c>
      <c r="P38" s="3">
        <f>O38*((VLOOKUP(H38,'CPI Data'!$A$1:$B$23,2))/(VLOOKUP(2025,'CPI Data'!$A$1:$B$23,2)))</f>
        <v>401388.48827586207</v>
      </c>
      <c r="Q38" s="2">
        <v>41456</v>
      </c>
      <c r="R38" s="12">
        <v>3</v>
      </c>
      <c r="S38">
        <v>1</v>
      </c>
      <c r="T38">
        <v>1</v>
      </c>
      <c r="U38">
        <v>1</v>
      </c>
    </row>
    <row r="39" spans="1:21" x14ac:dyDescent="0.25">
      <c r="A39" t="s">
        <v>12</v>
      </c>
      <c r="B39">
        <f>VLOOKUP(Table1[[#This Row],[LGA]],Sheet1!$H$1:$I$27,2,)</f>
        <v>700</v>
      </c>
      <c r="C39" t="s">
        <v>103</v>
      </c>
      <c r="D39" t="s">
        <v>110</v>
      </c>
      <c r="E39" s="18" t="s">
        <v>13</v>
      </c>
      <c r="F39" s="18" t="s">
        <v>13</v>
      </c>
      <c r="H39">
        <v>2013</v>
      </c>
      <c r="I39" t="s">
        <v>14</v>
      </c>
      <c r="J39" t="str">
        <f>VLOOKUP(Table1[[#This Row],[Construction]],Sheet1!$A$2:$B$16,2,)</f>
        <v>Off Site</v>
      </c>
      <c r="K39" t="s">
        <v>182</v>
      </c>
      <c r="L39" t="s">
        <v>237</v>
      </c>
      <c r="M39">
        <v>1</v>
      </c>
      <c r="N39" s="3">
        <v>595425.93000000005</v>
      </c>
      <c r="O39" s="3">
        <f>N39/M39</f>
        <v>595425.93000000005</v>
      </c>
      <c r="P39" s="3">
        <f>O39*((VLOOKUP(H39,'CPI Data'!$A$1:$B$23,2))/(VLOOKUP(2025,'CPI Data'!$A$1:$B$23,2)))</f>
        <v>492766.28689655178</v>
      </c>
      <c r="Q39" s="2">
        <v>41456</v>
      </c>
      <c r="R39" s="12">
        <v>5</v>
      </c>
      <c r="S39">
        <v>2</v>
      </c>
      <c r="T39">
        <v>1</v>
      </c>
      <c r="U39">
        <v>1</v>
      </c>
    </row>
    <row r="40" spans="1:21" x14ac:dyDescent="0.25">
      <c r="A40" t="s">
        <v>12</v>
      </c>
      <c r="B40">
        <f>VLOOKUP(Table1[[#This Row],[LGA]],Sheet1!$H$1:$I$27,2,)</f>
        <v>700</v>
      </c>
      <c r="C40" t="s">
        <v>103</v>
      </c>
      <c r="D40" t="s">
        <v>112</v>
      </c>
      <c r="E40" s="18" t="s">
        <v>13</v>
      </c>
      <c r="F40" s="18" t="s">
        <v>13</v>
      </c>
      <c r="H40">
        <v>2013</v>
      </c>
      <c r="I40" t="s">
        <v>14</v>
      </c>
      <c r="J40" t="str">
        <f>VLOOKUP(Table1[[#This Row],[Construction]],Sheet1!$A$2:$B$16,2,)</f>
        <v>Off Site</v>
      </c>
      <c r="K40" t="s">
        <v>182</v>
      </c>
      <c r="L40" t="s">
        <v>237</v>
      </c>
      <c r="M40">
        <v>1</v>
      </c>
      <c r="N40" s="3">
        <v>475787.43</v>
      </c>
      <c r="O40" s="3">
        <f>N40/M40</f>
        <v>475787.43</v>
      </c>
      <c r="P40" s="3">
        <f>O40*((VLOOKUP(H40,'CPI Data'!$A$1:$B$23,2))/(VLOOKUP(2025,'CPI Data'!$A$1:$B$23,2)))</f>
        <v>393755.11448275862</v>
      </c>
      <c r="Q40" s="2">
        <v>41456</v>
      </c>
      <c r="R40" s="12">
        <v>3</v>
      </c>
      <c r="S40">
        <v>1</v>
      </c>
      <c r="T40">
        <v>1</v>
      </c>
      <c r="U40">
        <v>1</v>
      </c>
    </row>
    <row r="41" spans="1:21" x14ac:dyDescent="0.25">
      <c r="A41" t="s">
        <v>28</v>
      </c>
      <c r="B41">
        <f>VLOOKUP(Table1[[#This Row],[LGA]],Sheet1!$H$1:$I$27,2,)</f>
        <v>2335</v>
      </c>
      <c r="C41" t="s">
        <v>104</v>
      </c>
      <c r="D41" t="s">
        <v>111</v>
      </c>
      <c r="E41" s="18" t="s">
        <v>13</v>
      </c>
      <c r="F41" s="18" t="s">
        <v>13</v>
      </c>
      <c r="H41">
        <v>2013</v>
      </c>
      <c r="I41" t="s">
        <v>178</v>
      </c>
      <c r="J41" t="str">
        <f>VLOOKUP(Table1[[#This Row],[Construction]],Sheet1!$A$2:$B$16,2,)</f>
        <v>Off Site</v>
      </c>
      <c r="K41" t="s">
        <v>183</v>
      </c>
      <c r="L41" t="s">
        <v>237</v>
      </c>
      <c r="M41">
        <v>1</v>
      </c>
      <c r="N41" s="3">
        <v>442225</v>
      </c>
      <c r="O41" s="3">
        <f>N41/M41</f>
        <v>442225</v>
      </c>
      <c r="P41" s="3">
        <f>O41*((VLOOKUP(H41,'CPI Data'!$A$1:$B$23,2))/(VLOOKUP(2025,'CPI Data'!$A$1:$B$23,2)))</f>
        <v>365979.31034482759</v>
      </c>
      <c r="Q41" s="2">
        <v>41456</v>
      </c>
      <c r="R41" s="12">
        <v>2</v>
      </c>
      <c r="S41">
        <v>1</v>
      </c>
      <c r="T41">
        <v>1</v>
      </c>
      <c r="U41">
        <v>1</v>
      </c>
    </row>
    <row r="42" spans="1:21" x14ac:dyDescent="0.25">
      <c r="A42" t="s">
        <v>28</v>
      </c>
      <c r="B42">
        <f>VLOOKUP(Table1[[#This Row],[LGA]],Sheet1!$H$1:$I$27,2,)</f>
        <v>2335</v>
      </c>
      <c r="C42" t="s">
        <v>104</v>
      </c>
      <c r="D42" t="s">
        <v>111</v>
      </c>
      <c r="E42" s="18" t="s">
        <v>13</v>
      </c>
      <c r="F42" s="18" t="s">
        <v>13</v>
      </c>
      <c r="H42">
        <v>2013</v>
      </c>
      <c r="I42" t="s">
        <v>178</v>
      </c>
      <c r="J42" t="str">
        <f>VLOOKUP(Table1[[#This Row],[Construction]],Sheet1!$A$2:$B$16,2,)</f>
        <v>Off Site</v>
      </c>
      <c r="K42" t="s">
        <v>183</v>
      </c>
      <c r="L42" t="s">
        <v>237</v>
      </c>
      <c r="M42">
        <v>1</v>
      </c>
      <c r="N42" s="3">
        <v>441498</v>
      </c>
      <c r="O42" s="3">
        <f>N42/M42</f>
        <v>441498</v>
      </c>
      <c r="P42" s="3">
        <f>O42*((VLOOKUP(H42,'CPI Data'!$A$1:$B$23,2))/(VLOOKUP(2025,'CPI Data'!$A$1:$B$23,2)))</f>
        <v>365377.6551724138</v>
      </c>
      <c r="Q42" s="2">
        <v>41456</v>
      </c>
      <c r="R42" s="12">
        <v>2</v>
      </c>
      <c r="S42">
        <v>1</v>
      </c>
      <c r="T42">
        <v>1</v>
      </c>
      <c r="U42">
        <v>1</v>
      </c>
    </row>
    <row r="43" spans="1:21" x14ac:dyDescent="0.25">
      <c r="A43" t="s">
        <v>28</v>
      </c>
      <c r="B43">
        <f>VLOOKUP(Table1[[#This Row],[LGA]],Sheet1!$H$1:$I$27,2,)</f>
        <v>2335</v>
      </c>
      <c r="C43" t="s">
        <v>104</v>
      </c>
      <c r="D43" t="s">
        <v>111</v>
      </c>
      <c r="E43" s="18" t="s">
        <v>13</v>
      </c>
      <c r="F43" s="18" t="s">
        <v>13</v>
      </c>
      <c r="H43">
        <v>2013</v>
      </c>
      <c r="I43" t="s">
        <v>178</v>
      </c>
      <c r="J43" t="str">
        <f>VLOOKUP(Table1[[#This Row],[Construction]],Sheet1!$A$2:$B$16,2,)</f>
        <v>Off Site</v>
      </c>
      <c r="K43" t="s">
        <v>183</v>
      </c>
      <c r="L43" t="s">
        <v>237</v>
      </c>
      <c r="M43">
        <v>1</v>
      </c>
      <c r="N43" s="3">
        <v>441746</v>
      </c>
      <c r="O43" s="3">
        <f>N43/M43</f>
        <v>441746</v>
      </c>
      <c r="P43" s="3">
        <f>O43*((VLOOKUP(H43,'CPI Data'!$A$1:$B$23,2))/(VLOOKUP(2025,'CPI Data'!$A$1:$B$23,2)))</f>
        <v>365582.89655172412</v>
      </c>
      <c r="Q43" s="2">
        <v>41456</v>
      </c>
      <c r="R43" s="12">
        <v>2</v>
      </c>
      <c r="S43">
        <v>1</v>
      </c>
      <c r="T43">
        <v>1</v>
      </c>
      <c r="U43">
        <v>1</v>
      </c>
    </row>
    <row r="44" spans="1:21" x14ac:dyDescent="0.25">
      <c r="A44" t="s">
        <v>20</v>
      </c>
      <c r="B44">
        <f>VLOOKUP(Table1[[#This Row],[LGA]],Sheet1!$H$1:$I$27,2,)</f>
        <v>2669</v>
      </c>
      <c r="C44" t="s">
        <v>104</v>
      </c>
      <c r="D44" t="s">
        <v>111</v>
      </c>
      <c r="E44" s="18" t="s">
        <v>13</v>
      </c>
      <c r="F44" s="18" t="s">
        <v>13</v>
      </c>
      <c r="H44">
        <v>2013</v>
      </c>
      <c r="I44" t="s">
        <v>178</v>
      </c>
      <c r="J44" t="str">
        <f>VLOOKUP(Table1[[#This Row],[Construction]],Sheet1!$A$2:$B$16,2,)</f>
        <v>Off Site</v>
      </c>
      <c r="K44" t="s">
        <v>183</v>
      </c>
      <c r="L44" t="s">
        <v>237</v>
      </c>
      <c r="M44">
        <v>1</v>
      </c>
      <c r="N44" s="3">
        <v>520290</v>
      </c>
      <c r="O44" s="3">
        <f>N44/M44</f>
        <v>520290</v>
      </c>
      <c r="P44" s="3">
        <f>O44*((VLOOKUP(H44,'CPI Data'!$A$1:$B$23,2))/(VLOOKUP(2025,'CPI Data'!$A$1:$B$23,2)))</f>
        <v>430584.8275862069</v>
      </c>
      <c r="Q44" s="2">
        <v>41456</v>
      </c>
      <c r="R44" s="12">
        <v>2</v>
      </c>
      <c r="S44">
        <v>1</v>
      </c>
      <c r="T44">
        <v>1</v>
      </c>
      <c r="U44">
        <v>1</v>
      </c>
    </row>
    <row r="45" spans="1:21" x14ac:dyDescent="0.25">
      <c r="A45" t="s">
        <v>20</v>
      </c>
      <c r="B45">
        <f>VLOOKUP(Table1[[#This Row],[LGA]],Sheet1!$H$1:$I$27,2,)</f>
        <v>2669</v>
      </c>
      <c r="C45" t="s">
        <v>104</v>
      </c>
      <c r="D45" t="s">
        <v>111</v>
      </c>
      <c r="E45" s="18" t="s">
        <v>13</v>
      </c>
      <c r="F45" s="18" t="s">
        <v>13</v>
      </c>
      <c r="H45">
        <v>2013</v>
      </c>
      <c r="I45" t="s">
        <v>178</v>
      </c>
      <c r="J45" t="str">
        <f>VLOOKUP(Table1[[#This Row],[Construction]],Sheet1!$A$2:$B$16,2,)</f>
        <v>Off Site</v>
      </c>
      <c r="K45" t="s">
        <v>183</v>
      </c>
      <c r="L45" t="s">
        <v>237</v>
      </c>
      <c r="M45">
        <v>1</v>
      </c>
      <c r="N45" s="3">
        <v>520487</v>
      </c>
      <c r="O45" s="3">
        <f>N45/M45</f>
        <v>520487</v>
      </c>
      <c r="P45" s="3">
        <f>O45*((VLOOKUP(H45,'CPI Data'!$A$1:$B$23,2))/(VLOOKUP(2025,'CPI Data'!$A$1:$B$23,2)))</f>
        <v>430747.86206896551</v>
      </c>
      <c r="Q45" s="2">
        <v>41456</v>
      </c>
      <c r="R45" s="12">
        <v>2</v>
      </c>
      <c r="S45">
        <v>1</v>
      </c>
      <c r="T45">
        <v>1</v>
      </c>
      <c r="U45">
        <v>1</v>
      </c>
    </row>
    <row r="46" spans="1:21" x14ac:dyDescent="0.25">
      <c r="A46" t="s">
        <v>20</v>
      </c>
      <c r="B46">
        <f>VLOOKUP(Table1[[#This Row],[LGA]],Sheet1!$H$1:$I$27,2,)</f>
        <v>2669</v>
      </c>
      <c r="C46" t="s">
        <v>104</v>
      </c>
      <c r="D46" t="s">
        <v>111</v>
      </c>
      <c r="E46" s="18" t="s">
        <v>13</v>
      </c>
      <c r="F46" s="18" t="s">
        <v>13</v>
      </c>
      <c r="H46">
        <v>2013</v>
      </c>
      <c r="I46" t="s">
        <v>178</v>
      </c>
      <c r="J46" t="str">
        <f>VLOOKUP(Table1[[#This Row],[Construction]],Sheet1!$A$2:$B$16,2,)</f>
        <v>Off Site</v>
      </c>
      <c r="K46" t="s">
        <v>183</v>
      </c>
      <c r="L46" t="s">
        <v>237</v>
      </c>
      <c r="M46">
        <v>1</v>
      </c>
      <c r="N46" s="3">
        <v>598649</v>
      </c>
      <c r="O46" s="3">
        <f>N46/M46</f>
        <v>598649</v>
      </c>
      <c r="P46" s="3">
        <f>O46*((VLOOKUP(H46,'CPI Data'!$A$1:$B$23,2))/(VLOOKUP(2025,'CPI Data'!$A$1:$B$23,2)))</f>
        <v>495433.6551724138</v>
      </c>
      <c r="Q46" s="2">
        <v>41456</v>
      </c>
      <c r="R46" s="12">
        <v>2</v>
      </c>
      <c r="S46">
        <v>1</v>
      </c>
      <c r="T46">
        <v>1</v>
      </c>
      <c r="U46">
        <v>1</v>
      </c>
    </row>
    <row r="47" spans="1:21" x14ac:dyDescent="0.25">
      <c r="A47" t="s">
        <v>20</v>
      </c>
      <c r="B47">
        <f>VLOOKUP(Table1[[#This Row],[LGA]],Sheet1!$H$1:$I$27,2,)</f>
        <v>2669</v>
      </c>
      <c r="C47" t="s">
        <v>104</v>
      </c>
      <c r="D47" t="s">
        <v>112</v>
      </c>
      <c r="E47" s="18" t="s">
        <v>13</v>
      </c>
      <c r="F47" s="18" t="s">
        <v>13</v>
      </c>
      <c r="H47">
        <v>2013</v>
      </c>
      <c r="I47" t="s">
        <v>178</v>
      </c>
      <c r="J47" t="str">
        <f>VLOOKUP(Table1[[#This Row],[Construction]],Sheet1!$A$2:$B$16,2,)</f>
        <v>Off Site</v>
      </c>
      <c r="K47" t="s">
        <v>183</v>
      </c>
      <c r="L47" t="s">
        <v>237</v>
      </c>
      <c r="M47">
        <v>1</v>
      </c>
      <c r="N47" s="3">
        <v>768087.86</v>
      </c>
      <c r="O47" s="3">
        <f>N47/M47</f>
        <v>768087.86</v>
      </c>
      <c r="P47" s="3">
        <f>O47*((VLOOKUP(H47,'CPI Data'!$A$1:$B$23,2))/(VLOOKUP(2025,'CPI Data'!$A$1:$B$23,2)))</f>
        <v>635658.91862068966</v>
      </c>
      <c r="Q47" s="2">
        <v>40725</v>
      </c>
      <c r="R47" s="12">
        <v>3</v>
      </c>
      <c r="S47">
        <v>1</v>
      </c>
      <c r="T47">
        <v>1</v>
      </c>
      <c r="U47">
        <v>1</v>
      </c>
    </row>
    <row r="48" spans="1:21" x14ac:dyDescent="0.25">
      <c r="A48" t="s">
        <v>20</v>
      </c>
      <c r="B48">
        <f>VLOOKUP(Table1[[#This Row],[LGA]],Sheet1!$H$1:$I$27,2,)</f>
        <v>2669</v>
      </c>
      <c r="C48" t="s">
        <v>104</v>
      </c>
      <c r="D48" t="s">
        <v>112</v>
      </c>
      <c r="E48" s="18" t="s">
        <v>13</v>
      </c>
      <c r="F48" s="18" t="s">
        <v>13</v>
      </c>
      <c r="H48">
        <v>2013</v>
      </c>
      <c r="I48" t="s">
        <v>178</v>
      </c>
      <c r="J48" t="str">
        <f>VLOOKUP(Table1[[#This Row],[Construction]],Sheet1!$A$2:$B$16,2,)</f>
        <v>Off Site</v>
      </c>
      <c r="K48" t="s">
        <v>183</v>
      </c>
      <c r="L48" t="s">
        <v>237</v>
      </c>
      <c r="M48">
        <v>1</v>
      </c>
      <c r="N48" s="3">
        <v>803367</v>
      </c>
      <c r="O48" s="3">
        <f>N48/M48</f>
        <v>803367</v>
      </c>
      <c r="P48" s="3">
        <f>O48*((VLOOKUP(H48,'CPI Data'!$A$1:$B$23,2))/(VLOOKUP(2025,'CPI Data'!$A$1:$B$23,2)))</f>
        <v>664855.44827586203</v>
      </c>
      <c r="Q48" s="2">
        <v>41456</v>
      </c>
      <c r="R48" s="12">
        <v>3</v>
      </c>
      <c r="S48">
        <v>1</v>
      </c>
      <c r="T48">
        <v>1</v>
      </c>
      <c r="U48">
        <v>1</v>
      </c>
    </row>
    <row r="49" spans="1:21" x14ac:dyDescent="0.25">
      <c r="A49" t="s">
        <v>26</v>
      </c>
      <c r="B49">
        <f>VLOOKUP(Table1[[#This Row],[LGA]],Sheet1!$H$1:$I$27,2,)</f>
        <v>2465</v>
      </c>
      <c r="C49" t="s">
        <v>104</v>
      </c>
      <c r="D49" t="s">
        <v>111</v>
      </c>
      <c r="E49" s="18" t="s">
        <v>13</v>
      </c>
      <c r="F49" s="18" t="s">
        <v>13</v>
      </c>
      <c r="H49">
        <v>2013</v>
      </c>
      <c r="I49" t="s">
        <v>178</v>
      </c>
      <c r="J49" t="str">
        <f>VLOOKUP(Table1[[#This Row],[Construction]],Sheet1!$A$2:$B$16,2,)</f>
        <v>Off Site</v>
      </c>
      <c r="K49" t="s">
        <v>183</v>
      </c>
      <c r="L49" t="s">
        <v>237</v>
      </c>
      <c r="M49">
        <v>1</v>
      </c>
      <c r="N49" s="3">
        <v>412885</v>
      </c>
      <c r="O49" s="3">
        <f>N49/M49</f>
        <v>412885</v>
      </c>
      <c r="P49" s="3">
        <f>O49*((VLOOKUP(H49,'CPI Data'!$A$1:$B$23,2))/(VLOOKUP(2025,'CPI Data'!$A$1:$B$23,2)))</f>
        <v>341697.93103448278</v>
      </c>
      <c r="Q49" s="2">
        <v>41456</v>
      </c>
      <c r="R49" s="12">
        <v>2</v>
      </c>
      <c r="S49">
        <v>1</v>
      </c>
      <c r="T49">
        <v>1</v>
      </c>
      <c r="U49">
        <v>1</v>
      </c>
    </row>
    <row r="50" spans="1:21" x14ac:dyDescent="0.25">
      <c r="A50" t="s">
        <v>26</v>
      </c>
      <c r="B50">
        <f>VLOOKUP(Table1[[#This Row],[LGA]],Sheet1!$H$1:$I$27,2,)</f>
        <v>2465</v>
      </c>
      <c r="C50" t="s">
        <v>104</v>
      </c>
      <c r="D50" t="s">
        <v>111</v>
      </c>
      <c r="E50" s="18" t="s">
        <v>13</v>
      </c>
      <c r="F50" s="18" t="s">
        <v>13</v>
      </c>
      <c r="H50">
        <v>2013</v>
      </c>
      <c r="I50" t="s">
        <v>178</v>
      </c>
      <c r="J50" t="str">
        <f>VLOOKUP(Table1[[#This Row],[Construction]],Sheet1!$A$2:$B$16,2,)</f>
        <v>Off Site</v>
      </c>
      <c r="K50" t="s">
        <v>183</v>
      </c>
      <c r="L50" t="s">
        <v>237</v>
      </c>
      <c r="M50">
        <v>1</v>
      </c>
      <c r="N50" s="3">
        <v>413270</v>
      </c>
      <c r="O50" s="3">
        <f>N50/M50</f>
        <v>413270</v>
      </c>
      <c r="P50" s="3">
        <f>O50*((VLOOKUP(H50,'CPI Data'!$A$1:$B$23,2))/(VLOOKUP(2025,'CPI Data'!$A$1:$B$23,2)))</f>
        <v>342016.55172413791</v>
      </c>
      <c r="Q50" s="2">
        <v>41091</v>
      </c>
      <c r="R50" s="12">
        <v>2</v>
      </c>
      <c r="S50">
        <v>1</v>
      </c>
      <c r="T50">
        <v>1</v>
      </c>
      <c r="U50">
        <v>1</v>
      </c>
    </row>
    <row r="51" spans="1:21" x14ac:dyDescent="0.25">
      <c r="A51" t="s">
        <v>26</v>
      </c>
      <c r="B51">
        <f>VLOOKUP(Table1[[#This Row],[LGA]],Sheet1!$H$1:$I$27,2,)</f>
        <v>2465</v>
      </c>
      <c r="C51" t="s">
        <v>104</v>
      </c>
      <c r="D51" t="s">
        <v>111</v>
      </c>
      <c r="E51" s="18" t="s">
        <v>13</v>
      </c>
      <c r="F51" s="18" t="s">
        <v>13</v>
      </c>
      <c r="H51">
        <v>2013</v>
      </c>
      <c r="I51" t="s">
        <v>178</v>
      </c>
      <c r="J51" t="str">
        <f>VLOOKUP(Table1[[#This Row],[Construction]],Sheet1!$A$2:$B$16,2,)</f>
        <v>Off Site</v>
      </c>
      <c r="K51" t="s">
        <v>183</v>
      </c>
      <c r="L51" t="s">
        <v>237</v>
      </c>
      <c r="M51">
        <v>1</v>
      </c>
      <c r="N51" s="3">
        <v>412419</v>
      </c>
      <c r="O51" s="3">
        <f>N51/M51</f>
        <v>412419</v>
      </c>
      <c r="P51" s="3">
        <f>O51*((VLOOKUP(H51,'CPI Data'!$A$1:$B$23,2))/(VLOOKUP(2025,'CPI Data'!$A$1:$B$23,2)))</f>
        <v>341312.27586206899</v>
      </c>
      <c r="Q51" s="2">
        <v>41091</v>
      </c>
      <c r="R51" s="12">
        <v>2</v>
      </c>
      <c r="S51">
        <v>1</v>
      </c>
      <c r="T51">
        <v>1</v>
      </c>
      <c r="U51">
        <v>1</v>
      </c>
    </row>
    <row r="52" spans="1:21" x14ac:dyDescent="0.25">
      <c r="A52" t="s">
        <v>26</v>
      </c>
      <c r="B52">
        <f>VLOOKUP(Table1[[#This Row],[LGA]],Sheet1!$H$1:$I$27,2,)</f>
        <v>2465</v>
      </c>
      <c r="C52" t="s">
        <v>104</v>
      </c>
      <c r="D52" t="s">
        <v>112</v>
      </c>
      <c r="E52" s="18" t="s">
        <v>13</v>
      </c>
      <c r="F52" s="18" t="s">
        <v>13</v>
      </c>
      <c r="H52">
        <v>2013</v>
      </c>
      <c r="I52" t="s">
        <v>178</v>
      </c>
      <c r="J52" t="str">
        <f>VLOOKUP(Table1[[#This Row],[Construction]],Sheet1!$A$2:$B$16,2,)</f>
        <v>Off Site</v>
      </c>
      <c r="K52" t="s">
        <v>183</v>
      </c>
      <c r="L52" t="s">
        <v>237</v>
      </c>
      <c r="M52">
        <v>1</v>
      </c>
      <c r="N52" s="3">
        <v>509709</v>
      </c>
      <c r="O52" s="3">
        <f>N52/M52</f>
        <v>509709</v>
      </c>
      <c r="P52" s="3">
        <f>O52*((VLOOKUP(H52,'CPI Data'!$A$1:$B$23,2))/(VLOOKUP(2025,'CPI Data'!$A$1:$B$23,2)))</f>
        <v>421828.13793103449</v>
      </c>
      <c r="Q52" s="2">
        <v>41091</v>
      </c>
      <c r="R52" s="12">
        <v>3</v>
      </c>
      <c r="S52">
        <v>1</v>
      </c>
      <c r="T52">
        <v>1</v>
      </c>
      <c r="U52">
        <v>1</v>
      </c>
    </row>
    <row r="53" spans="1:21" x14ac:dyDescent="0.25">
      <c r="A53" t="s">
        <v>19</v>
      </c>
      <c r="B53">
        <f>VLOOKUP(Table1[[#This Row],[LGA]],Sheet1!$H$1:$I$27,2,)</f>
        <v>1816</v>
      </c>
      <c r="C53" t="s">
        <v>105</v>
      </c>
      <c r="D53" t="s">
        <v>112</v>
      </c>
      <c r="E53" s="18" t="s">
        <v>13</v>
      </c>
      <c r="F53" s="18" t="s">
        <v>13</v>
      </c>
      <c r="H53">
        <v>2013</v>
      </c>
      <c r="I53" t="s">
        <v>178</v>
      </c>
      <c r="J53" t="str">
        <f>VLOOKUP(Table1[[#This Row],[Construction]],Sheet1!$A$2:$B$16,2,)</f>
        <v>Off Site</v>
      </c>
      <c r="K53" t="s">
        <v>184</v>
      </c>
      <c r="L53" t="s">
        <v>237</v>
      </c>
      <c r="M53">
        <v>1</v>
      </c>
      <c r="N53" s="3">
        <v>400957.81</v>
      </c>
      <c r="O53" s="3">
        <f>N53/M53</f>
        <v>400957.81</v>
      </c>
      <c r="P53" s="3">
        <f>O53*((VLOOKUP(H53,'CPI Data'!$A$1:$B$23,2))/(VLOOKUP(2025,'CPI Data'!$A$1:$B$23,2)))</f>
        <v>331827.15310344828</v>
      </c>
      <c r="Q53" s="2">
        <v>41821</v>
      </c>
      <c r="R53" s="12">
        <v>3</v>
      </c>
      <c r="S53">
        <v>1</v>
      </c>
      <c r="T53">
        <v>1</v>
      </c>
      <c r="U53">
        <v>1</v>
      </c>
    </row>
    <row r="54" spans="1:21" x14ac:dyDescent="0.25">
      <c r="A54" t="s">
        <v>19</v>
      </c>
      <c r="B54">
        <f>VLOOKUP(Table1[[#This Row],[LGA]],Sheet1!$H$1:$I$27,2,)</f>
        <v>1816</v>
      </c>
      <c r="C54" t="s">
        <v>105</v>
      </c>
      <c r="D54" t="s">
        <v>112</v>
      </c>
      <c r="E54" s="18" t="s">
        <v>13</v>
      </c>
      <c r="F54" s="18" t="s">
        <v>13</v>
      </c>
      <c r="H54">
        <v>2013</v>
      </c>
      <c r="I54" t="s">
        <v>178</v>
      </c>
      <c r="J54" t="str">
        <f>VLOOKUP(Table1[[#This Row],[Construction]],Sheet1!$A$2:$B$16,2,)</f>
        <v>Off Site</v>
      </c>
      <c r="K54" t="s">
        <v>184</v>
      </c>
      <c r="L54" t="s">
        <v>237</v>
      </c>
      <c r="M54">
        <v>1</v>
      </c>
      <c r="N54" s="3">
        <v>399010.3</v>
      </c>
      <c r="O54" s="3">
        <f>N54/M54</f>
        <v>399010.3</v>
      </c>
      <c r="P54" s="3">
        <f>O54*((VLOOKUP(H54,'CPI Data'!$A$1:$B$23,2))/(VLOOKUP(2025,'CPI Data'!$A$1:$B$23,2)))</f>
        <v>330215.42068965518</v>
      </c>
      <c r="Q54" s="2">
        <v>41821</v>
      </c>
      <c r="R54" s="12">
        <v>3</v>
      </c>
      <c r="S54">
        <v>1</v>
      </c>
      <c r="T54">
        <v>1</v>
      </c>
      <c r="U54">
        <v>1</v>
      </c>
    </row>
    <row r="55" spans="1:21" x14ac:dyDescent="0.25">
      <c r="A55" t="s">
        <v>24</v>
      </c>
      <c r="B55">
        <f>VLOOKUP(Table1[[#This Row],[LGA]],Sheet1!$H$1:$I$27,2,)</f>
        <v>1531</v>
      </c>
      <c r="C55" t="s">
        <v>241</v>
      </c>
      <c r="D55" t="s">
        <v>111</v>
      </c>
      <c r="E55" s="18" t="s">
        <v>13</v>
      </c>
      <c r="F55" s="18" t="s">
        <v>13</v>
      </c>
      <c r="H55">
        <v>2013</v>
      </c>
      <c r="I55" t="s">
        <v>179</v>
      </c>
      <c r="J55" t="str">
        <f>VLOOKUP(Table1[[#This Row],[Construction]],Sheet1!$A$2:$B$16,2,)</f>
        <v>On Site</v>
      </c>
      <c r="K55" t="s">
        <v>186</v>
      </c>
      <c r="L55" t="s">
        <v>237</v>
      </c>
      <c r="M55">
        <v>1</v>
      </c>
      <c r="N55" s="3">
        <v>406005.63</v>
      </c>
      <c r="O55" s="3">
        <f>N55/M55</f>
        <v>406005.63</v>
      </c>
      <c r="P55" s="3">
        <f>O55*((VLOOKUP(H55,'CPI Data'!$A$1:$B$23,2))/(VLOOKUP(2025,'CPI Data'!$A$1:$B$23,2)))</f>
        <v>336004.65931034484</v>
      </c>
      <c r="Q55" s="2">
        <v>41821</v>
      </c>
      <c r="R55" s="12">
        <v>2</v>
      </c>
      <c r="S55">
        <v>1</v>
      </c>
      <c r="T55">
        <v>1</v>
      </c>
      <c r="U55">
        <v>1</v>
      </c>
    </row>
    <row r="56" spans="1:21" x14ac:dyDescent="0.25">
      <c r="A56" t="s">
        <v>24</v>
      </c>
      <c r="B56">
        <f>VLOOKUP(Table1[[#This Row],[LGA]],Sheet1!$H$1:$I$27,2,)</f>
        <v>1531</v>
      </c>
      <c r="C56" t="s">
        <v>241</v>
      </c>
      <c r="D56" t="s">
        <v>111</v>
      </c>
      <c r="E56" s="18" t="s">
        <v>13</v>
      </c>
      <c r="F56" s="18" t="s">
        <v>13</v>
      </c>
      <c r="H56">
        <v>2013</v>
      </c>
      <c r="I56" t="s">
        <v>179</v>
      </c>
      <c r="J56" t="str">
        <f>VLOOKUP(Table1[[#This Row],[Construction]],Sheet1!$A$2:$B$16,2,)</f>
        <v>On Site</v>
      </c>
      <c r="K56" t="s">
        <v>186</v>
      </c>
      <c r="L56" t="s">
        <v>237</v>
      </c>
      <c r="M56">
        <v>1</v>
      </c>
      <c r="N56" s="3">
        <v>404839.53</v>
      </c>
      <c r="O56" s="3">
        <f>N56/M56</f>
        <v>404839.53</v>
      </c>
      <c r="P56" s="3">
        <f>O56*((VLOOKUP(H56,'CPI Data'!$A$1:$B$23,2))/(VLOOKUP(2025,'CPI Data'!$A$1:$B$23,2)))</f>
        <v>335039.61103448278</v>
      </c>
      <c r="Q56" s="2">
        <v>44378</v>
      </c>
      <c r="R56" s="12">
        <v>2</v>
      </c>
      <c r="S56">
        <v>1</v>
      </c>
      <c r="T56">
        <v>1</v>
      </c>
      <c r="U56">
        <v>1</v>
      </c>
    </row>
    <row r="57" spans="1:21" x14ac:dyDescent="0.25">
      <c r="A57" t="s">
        <v>19</v>
      </c>
      <c r="B57">
        <f>VLOOKUP(Table1[[#This Row],[LGA]],Sheet1!$H$1:$I$27,2,)</f>
        <v>1816</v>
      </c>
      <c r="C57" t="s">
        <v>105</v>
      </c>
      <c r="D57" t="s">
        <v>111</v>
      </c>
      <c r="E57" s="18" t="s">
        <v>13</v>
      </c>
      <c r="F57" s="18" t="s">
        <v>13</v>
      </c>
      <c r="H57">
        <v>2013</v>
      </c>
      <c r="I57" t="s">
        <v>178</v>
      </c>
      <c r="J57" t="str">
        <f>VLOOKUP(Table1[[#This Row],[Construction]],Sheet1!$A$2:$B$16,2,)</f>
        <v>Off Site</v>
      </c>
      <c r="K57" t="s">
        <v>184</v>
      </c>
      <c r="L57" t="s">
        <v>237</v>
      </c>
      <c r="M57">
        <v>1</v>
      </c>
      <c r="N57" s="3">
        <v>344024.09</v>
      </c>
      <c r="O57" s="3">
        <f>N57/M57</f>
        <v>344024.09</v>
      </c>
      <c r="P57" s="3">
        <f>O57*((VLOOKUP(H57,'CPI Data'!$A$1:$B$23,2))/(VLOOKUP(2025,'CPI Data'!$A$1:$B$23,2)))</f>
        <v>284709.59172413795</v>
      </c>
      <c r="Q57" s="2">
        <v>44378</v>
      </c>
      <c r="R57" s="12">
        <v>2</v>
      </c>
      <c r="S57">
        <v>1</v>
      </c>
      <c r="T57">
        <v>1</v>
      </c>
      <c r="U57">
        <v>1</v>
      </c>
    </row>
    <row r="58" spans="1:21" x14ac:dyDescent="0.25">
      <c r="A58" t="s">
        <v>19</v>
      </c>
      <c r="B58">
        <f>VLOOKUP(Table1[[#This Row],[LGA]],Sheet1!$H$1:$I$27,2,)</f>
        <v>1816</v>
      </c>
      <c r="C58" t="s">
        <v>105</v>
      </c>
      <c r="D58" t="s">
        <v>111</v>
      </c>
      <c r="E58" s="18" t="s">
        <v>13</v>
      </c>
      <c r="F58" s="18" t="s">
        <v>13</v>
      </c>
      <c r="H58">
        <v>2013</v>
      </c>
      <c r="I58" t="s">
        <v>178</v>
      </c>
      <c r="J58" t="str">
        <f>VLOOKUP(Table1[[#This Row],[Construction]],Sheet1!$A$2:$B$16,2,)</f>
        <v>Off Site</v>
      </c>
      <c r="K58" t="s">
        <v>184</v>
      </c>
      <c r="L58" t="s">
        <v>237</v>
      </c>
      <c r="M58">
        <v>1</v>
      </c>
      <c r="N58" s="3">
        <v>344392.65</v>
      </c>
      <c r="O58" s="3">
        <f>N58/M58</f>
        <v>344392.65</v>
      </c>
      <c r="P58" s="3">
        <f>O58*((VLOOKUP(H58,'CPI Data'!$A$1:$B$23,2))/(VLOOKUP(2025,'CPI Data'!$A$1:$B$23,2)))</f>
        <v>285014.60689655173</v>
      </c>
      <c r="Q58" s="2">
        <v>40725</v>
      </c>
      <c r="R58" s="12">
        <v>2</v>
      </c>
      <c r="S58">
        <v>1</v>
      </c>
      <c r="T58">
        <v>1</v>
      </c>
      <c r="U58">
        <v>1</v>
      </c>
    </row>
    <row r="59" spans="1:21" x14ac:dyDescent="0.25">
      <c r="A59" t="s">
        <v>19</v>
      </c>
      <c r="B59">
        <f>VLOOKUP(Table1[[#This Row],[LGA]],Sheet1!$H$1:$I$27,2,)</f>
        <v>1816</v>
      </c>
      <c r="C59" t="s">
        <v>105</v>
      </c>
      <c r="D59" t="s">
        <v>111</v>
      </c>
      <c r="E59" s="18" t="s">
        <v>13</v>
      </c>
      <c r="F59" s="18" t="s">
        <v>13</v>
      </c>
      <c r="H59">
        <v>2013</v>
      </c>
      <c r="I59" t="s">
        <v>178</v>
      </c>
      <c r="J59" t="str">
        <f>VLOOKUP(Table1[[#This Row],[Construction]],Sheet1!$A$2:$B$16,2,)</f>
        <v>Off Site</v>
      </c>
      <c r="K59" t="s">
        <v>184</v>
      </c>
      <c r="L59" t="s">
        <v>237</v>
      </c>
      <c r="M59">
        <v>1</v>
      </c>
      <c r="N59" s="3">
        <v>343765.18</v>
      </c>
      <c r="O59" s="3">
        <f>N59/M59</f>
        <v>343765.18</v>
      </c>
      <c r="P59" s="3">
        <f>O59*((VLOOKUP(H59,'CPI Data'!$A$1:$B$23,2))/(VLOOKUP(2025,'CPI Data'!$A$1:$B$23,2)))</f>
        <v>284495.32137931034</v>
      </c>
      <c r="Q59" s="2">
        <v>41456</v>
      </c>
      <c r="R59" s="12">
        <v>2</v>
      </c>
      <c r="S59">
        <v>1</v>
      </c>
      <c r="T59">
        <v>1</v>
      </c>
      <c r="U59">
        <v>1</v>
      </c>
    </row>
    <row r="60" spans="1:21" x14ac:dyDescent="0.25">
      <c r="A60" t="s">
        <v>19</v>
      </c>
      <c r="B60">
        <f>VLOOKUP(Table1[[#This Row],[LGA]],Sheet1!$H$1:$I$27,2,)</f>
        <v>1816</v>
      </c>
      <c r="C60" t="s">
        <v>105</v>
      </c>
      <c r="D60" t="s">
        <v>111</v>
      </c>
      <c r="E60" s="18" t="s">
        <v>13</v>
      </c>
      <c r="F60" s="18" t="s">
        <v>13</v>
      </c>
      <c r="H60">
        <v>2013</v>
      </c>
      <c r="I60" t="s">
        <v>178</v>
      </c>
      <c r="J60" t="str">
        <f>VLOOKUP(Table1[[#This Row],[Construction]],Sheet1!$A$2:$B$16,2,)</f>
        <v>Off Site</v>
      </c>
      <c r="K60" t="s">
        <v>184</v>
      </c>
      <c r="L60" t="s">
        <v>237</v>
      </c>
      <c r="M60">
        <v>1</v>
      </c>
      <c r="N60" s="3">
        <v>344651.66</v>
      </c>
      <c r="O60" s="3">
        <f>N60/M60</f>
        <v>344651.66</v>
      </c>
      <c r="P60" s="3">
        <f>O60*((VLOOKUP(H60,'CPI Data'!$A$1:$B$23,2))/(VLOOKUP(2025,'CPI Data'!$A$1:$B$23,2)))</f>
        <v>285228.95999999996</v>
      </c>
      <c r="Q60" s="2">
        <v>41091</v>
      </c>
      <c r="R60" s="12">
        <v>2</v>
      </c>
      <c r="S60">
        <v>1</v>
      </c>
      <c r="T60">
        <v>1</v>
      </c>
      <c r="U60">
        <v>1</v>
      </c>
    </row>
    <row r="61" spans="1:21" x14ac:dyDescent="0.25">
      <c r="A61" t="s">
        <v>20</v>
      </c>
      <c r="B61">
        <f>VLOOKUP(Table1[[#This Row],[LGA]],Sheet1!$H$1:$I$27,2,)</f>
        <v>2669</v>
      </c>
      <c r="C61" t="s">
        <v>104</v>
      </c>
      <c r="D61" t="s">
        <v>111</v>
      </c>
      <c r="E61" s="18" t="s">
        <v>13</v>
      </c>
      <c r="F61" s="18" t="s">
        <v>13</v>
      </c>
      <c r="H61">
        <v>2013</v>
      </c>
      <c r="I61" t="s">
        <v>178</v>
      </c>
      <c r="J61" t="str">
        <f>VLOOKUP(Table1[[#This Row],[Construction]],Sheet1!$A$2:$B$16,2,)</f>
        <v>Off Site</v>
      </c>
      <c r="K61" t="s">
        <v>183</v>
      </c>
      <c r="L61" t="s">
        <v>237</v>
      </c>
      <c r="M61">
        <v>1</v>
      </c>
      <c r="N61" s="3">
        <v>523243.94</v>
      </c>
      <c r="O61" s="3">
        <f>N61/M61</f>
        <v>523243.94</v>
      </c>
      <c r="P61" s="3">
        <f>O61*((VLOOKUP(H61,'CPI Data'!$A$1:$B$23,2))/(VLOOKUP(2025,'CPI Data'!$A$1:$B$23,2)))</f>
        <v>433029.46758620691</v>
      </c>
      <c r="Q61" s="2">
        <v>40725</v>
      </c>
      <c r="R61" s="12">
        <v>2</v>
      </c>
      <c r="S61">
        <v>1</v>
      </c>
      <c r="T61">
        <v>1</v>
      </c>
      <c r="U61">
        <v>1</v>
      </c>
    </row>
    <row r="62" spans="1:21" x14ac:dyDescent="0.25">
      <c r="A62" t="s">
        <v>24</v>
      </c>
      <c r="B62">
        <f>VLOOKUP(Table1[[#This Row],[LGA]],Sheet1!$H$1:$I$27,2,)</f>
        <v>1531</v>
      </c>
      <c r="C62" t="s">
        <v>241</v>
      </c>
      <c r="D62" t="s">
        <v>112</v>
      </c>
      <c r="E62" s="18" t="s">
        <v>13</v>
      </c>
      <c r="F62" s="18" t="s">
        <v>13</v>
      </c>
      <c r="H62">
        <v>2013</v>
      </c>
      <c r="I62" t="s">
        <v>179</v>
      </c>
      <c r="J62" t="str">
        <f>VLOOKUP(Table1[[#This Row],[Construction]],Sheet1!$A$2:$B$16,2,)</f>
        <v>On Site</v>
      </c>
      <c r="K62" t="s">
        <v>186</v>
      </c>
      <c r="L62" t="s">
        <v>237</v>
      </c>
      <c r="M62">
        <v>1</v>
      </c>
      <c r="N62" s="3">
        <v>394071.11</v>
      </c>
      <c r="O62" s="3">
        <f>N62/M62</f>
        <v>394071.11</v>
      </c>
      <c r="P62" s="3">
        <f>O62*((VLOOKUP(H62,'CPI Data'!$A$1:$B$23,2))/(VLOOKUP(2025,'CPI Data'!$A$1:$B$23,2)))</f>
        <v>326127.81517241377</v>
      </c>
      <c r="Q62" s="2">
        <v>41821</v>
      </c>
      <c r="R62" s="12">
        <v>3</v>
      </c>
      <c r="S62">
        <v>1</v>
      </c>
      <c r="T62">
        <v>1</v>
      </c>
      <c r="U62">
        <v>1</v>
      </c>
    </row>
    <row r="63" spans="1:21" x14ac:dyDescent="0.25">
      <c r="A63" t="s">
        <v>24</v>
      </c>
      <c r="B63">
        <f>VLOOKUP(Table1[[#This Row],[LGA]],Sheet1!$H$1:$I$27,2,)</f>
        <v>1531</v>
      </c>
      <c r="C63" t="s">
        <v>241</v>
      </c>
      <c r="D63" t="s">
        <v>114</v>
      </c>
      <c r="E63" s="18" t="s">
        <v>13</v>
      </c>
      <c r="F63" s="18" t="s">
        <v>13</v>
      </c>
      <c r="H63">
        <v>2013</v>
      </c>
      <c r="I63" t="s">
        <v>179</v>
      </c>
      <c r="J63" t="str">
        <f>VLOOKUP(Table1[[#This Row],[Construction]],Sheet1!$A$2:$B$16,2,)</f>
        <v>On Site</v>
      </c>
      <c r="K63" t="s">
        <v>186</v>
      </c>
      <c r="L63" t="s">
        <v>237</v>
      </c>
      <c r="M63">
        <v>1</v>
      </c>
      <c r="N63" s="3">
        <v>430318.03</v>
      </c>
      <c r="O63" s="3">
        <f>N63/M63</f>
        <v>430318.03</v>
      </c>
      <c r="P63" s="3">
        <f>O63*((VLOOKUP(H63,'CPI Data'!$A$1:$B$23,2))/(VLOOKUP(2025,'CPI Data'!$A$1:$B$23,2)))</f>
        <v>356125.26620689657</v>
      </c>
      <c r="Q63" s="2">
        <v>42186</v>
      </c>
      <c r="R63" s="12">
        <v>4</v>
      </c>
      <c r="S63">
        <v>2</v>
      </c>
      <c r="T63">
        <v>1</v>
      </c>
      <c r="U63">
        <v>1</v>
      </c>
    </row>
    <row r="64" spans="1:21" x14ac:dyDescent="0.25">
      <c r="A64" t="s">
        <v>24</v>
      </c>
      <c r="B64">
        <f>VLOOKUP(Table1[[#This Row],[LGA]],Sheet1!$H$1:$I$27,2,)</f>
        <v>1531</v>
      </c>
      <c r="C64" t="s">
        <v>241</v>
      </c>
      <c r="D64" t="s">
        <v>114</v>
      </c>
      <c r="E64" s="18" t="s">
        <v>13</v>
      </c>
      <c r="F64" s="18" t="s">
        <v>13</v>
      </c>
      <c r="H64">
        <v>2013</v>
      </c>
      <c r="I64" t="s">
        <v>179</v>
      </c>
      <c r="J64" t="str">
        <f>VLOOKUP(Table1[[#This Row],[Construction]],Sheet1!$A$2:$B$16,2,)</f>
        <v>On Site</v>
      </c>
      <c r="K64" t="s">
        <v>186</v>
      </c>
      <c r="L64" t="s">
        <v>237</v>
      </c>
      <c r="M64">
        <v>1</v>
      </c>
      <c r="N64" s="3">
        <v>431837.97</v>
      </c>
      <c r="O64" s="3">
        <f>N64/M64</f>
        <v>431837.97</v>
      </c>
      <c r="P64" s="3">
        <f>O64*((VLOOKUP(H64,'CPI Data'!$A$1:$B$23,2))/(VLOOKUP(2025,'CPI Data'!$A$1:$B$23,2)))</f>
        <v>357383.14758620685</v>
      </c>
      <c r="Q64" s="2">
        <v>42186</v>
      </c>
      <c r="R64" s="12">
        <v>4</v>
      </c>
      <c r="S64">
        <v>2</v>
      </c>
      <c r="T64">
        <v>1</v>
      </c>
      <c r="U64">
        <v>1</v>
      </c>
    </row>
    <row r="65" spans="1:21" x14ac:dyDescent="0.25">
      <c r="A65" t="s">
        <v>20</v>
      </c>
      <c r="B65">
        <f>VLOOKUP(Table1[[#This Row],[LGA]],Sheet1!$H$1:$I$27,2,)</f>
        <v>2669</v>
      </c>
      <c r="C65" t="s">
        <v>104</v>
      </c>
      <c r="D65" t="s">
        <v>111</v>
      </c>
      <c r="E65" s="18" t="s">
        <v>13</v>
      </c>
      <c r="F65" s="18" t="s">
        <v>13</v>
      </c>
      <c r="H65">
        <v>2013</v>
      </c>
      <c r="I65" t="s">
        <v>178</v>
      </c>
      <c r="J65" t="str">
        <f>VLOOKUP(Table1[[#This Row],[Construction]],Sheet1!$A$2:$B$16,2,)</f>
        <v>Off Site</v>
      </c>
      <c r="K65" t="s">
        <v>183</v>
      </c>
      <c r="L65" t="s">
        <v>237</v>
      </c>
      <c r="M65">
        <v>1</v>
      </c>
      <c r="N65" s="3">
        <v>541258.11</v>
      </c>
      <c r="O65" s="3">
        <f>N65/M65</f>
        <v>541258.11</v>
      </c>
      <c r="P65" s="3">
        <f>O65*((VLOOKUP(H65,'CPI Data'!$A$1:$B$23,2))/(VLOOKUP(2025,'CPI Data'!$A$1:$B$23,2)))</f>
        <v>447937.74620689655</v>
      </c>
      <c r="Q65" s="2">
        <v>41456</v>
      </c>
      <c r="R65" s="12">
        <v>2</v>
      </c>
      <c r="S65">
        <v>1</v>
      </c>
      <c r="T65">
        <v>1</v>
      </c>
      <c r="U65">
        <v>1</v>
      </c>
    </row>
    <row r="66" spans="1:21" x14ac:dyDescent="0.25">
      <c r="A66" t="s">
        <v>20</v>
      </c>
      <c r="B66">
        <f>VLOOKUP(Table1[[#This Row],[LGA]],Sheet1!$H$1:$I$27,2,)</f>
        <v>2669</v>
      </c>
      <c r="C66" t="s">
        <v>104</v>
      </c>
      <c r="D66" t="s">
        <v>111</v>
      </c>
      <c r="E66" s="18" t="s">
        <v>13</v>
      </c>
      <c r="F66" s="18" t="s">
        <v>13</v>
      </c>
      <c r="H66">
        <v>2013</v>
      </c>
      <c r="I66" t="s">
        <v>178</v>
      </c>
      <c r="J66" t="str">
        <f>VLOOKUP(Table1[[#This Row],[Construction]],Sheet1!$A$2:$B$16,2,)</f>
        <v>Off Site</v>
      </c>
      <c r="K66" t="s">
        <v>183</v>
      </c>
      <c r="L66" t="s">
        <v>237</v>
      </c>
      <c r="M66">
        <v>1</v>
      </c>
      <c r="N66" s="3">
        <v>541642.1</v>
      </c>
      <c r="O66" s="3">
        <f>N66/M66</f>
        <v>541642.1</v>
      </c>
      <c r="P66" s="3">
        <f>O66*((VLOOKUP(H66,'CPI Data'!$A$1:$B$23,2))/(VLOOKUP(2025,'CPI Data'!$A$1:$B$23,2)))</f>
        <v>448255.53103448276</v>
      </c>
      <c r="Q66" s="2">
        <v>42186</v>
      </c>
      <c r="R66" s="12">
        <v>2</v>
      </c>
      <c r="S66">
        <v>1</v>
      </c>
      <c r="T66">
        <v>1</v>
      </c>
      <c r="U66">
        <v>1</v>
      </c>
    </row>
    <row r="67" spans="1:21" x14ac:dyDescent="0.25">
      <c r="A67" t="s">
        <v>22</v>
      </c>
      <c r="B67" t="str">
        <f>VLOOKUP(Table1[[#This Row],[LGA]],Sheet1!$H$1:$I$27,2,)</f>
        <v>1973 </v>
      </c>
      <c r="C67" t="s">
        <v>104</v>
      </c>
      <c r="D67" t="s">
        <v>112</v>
      </c>
      <c r="E67" s="18" t="s">
        <v>13</v>
      </c>
      <c r="F67" s="18" t="s">
        <v>13</v>
      </c>
      <c r="H67">
        <v>2013</v>
      </c>
      <c r="I67" t="s">
        <v>178</v>
      </c>
      <c r="J67" t="str">
        <f>VLOOKUP(Table1[[#This Row],[Construction]],Sheet1!$A$2:$B$16,2,)</f>
        <v>Off Site</v>
      </c>
      <c r="K67" t="s">
        <v>185</v>
      </c>
      <c r="L67" t="s">
        <v>237</v>
      </c>
      <c r="M67">
        <v>1</v>
      </c>
      <c r="N67" s="3">
        <v>447979.06</v>
      </c>
      <c r="O67" s="3">
        <f>N67/M67</f>
        <v>447979.06</v>
      </c>
      <c r="P67" s="3">
        <f>O67*((VLOOKUP(H67,'CPI Data'!$A$1:$B$23,2))/(VLOOKUP(2025,'CPI Data'!$A$1:$B$23,2)))</f>
        <v>370741.29103448277</v>
      </c>
      <c r="Q67" s="2">
        <v>42186</v>
      </c>
      <c r="R67" s="12">
        <v>3</v>
      </c>
      <c r="S67">
        <v>1</v>
      </c>
      <c r="T67">
        <v>1</v>
      </c>
      <c r="U67">
        <v>1</v>
      </c>
    </row>
    <row r="68" spans="1:21" x14ac:dyDescent="0.25">
      <c r="A68" t="s">
        <v>22</v>
      </c>
      <c r="B68" t="str">
        <f>VLOOKUP(Table1[[#This Row],[LGA]],Sheet1!$H$1:$I$27,2,)</f>
        <v>1973 </v>
      </c>
      <c r="C68" t="s">
        <v>104</v>
      </c>
      <c r="D68" t="s">
        <v>112</v>
      </c>
      <c r="E68" s="18" t="s">
        <v>13</v>
      </c>
      <c r="F68" s="18" t="s">
        <v>13</v>
      </c>
      <c r="H68">
        <v>2013</v>
      </c>
      <c r="I68" t="s">
        <v>178</v>
      </c>
      <c r="J68" t="str">
        <f>VLOOKUP(Table1[[#This Row],[Construction]],Sheet1!$A$2:$B$16,2,)</f>
        <v>Off Site</v>
      </c>
      <c r="K68" t="s">
        <v>185</v>
      </c>
      <c r="L68" t="s">
        <v>237</v>
      </c>
      <c r="M68">
        <v>1</v>
      </c>
      <c r="N68" s="3">
        <v>452554.49</v>
      </c>
      <c r="O68" s="3">
        <f>N68/M68</f>
        <v>452554.49</v>
      </c>
      <c r="P68" s="3">
        <f>O68*((VLOOKUP(H68,'CPI Data'!$A$1:$B$23,2))/(VLOOKUP(2025,'CPI Data'!$A$1:$B$23,2)))</f>
        <v>374527.85379310342</v>
      </c>
      <c r="Q68" s="2">
        <v>42186</v>
      </c>
      <c r="R68" s="12">
        <v>3</v>
      </c>
      <c r="S68">
        <v>1</v>
      </c>
      <c r="T68">
        <v>1</v>
      </c>
      <c r="U68">
        <v>1</v>
      </c>
    </row>
    <row r="69" spans="1:21" x14ac:dyDescent="0.25">
      <c r="A69" t="s">
        <v>22</v>
      </c>
      <c r="B69" t="str">
        <f>VLOOKUP(Table1[[#This Row],[LGA]],Sheet1!$H$1:$I$27,2,)</f>
        <v>1973 </v>
      </c>
      <c r="C69" t="s">
        <v>104</v>
      </c>
      <c r="D69" t="s">
        <v>111</v>
      </c>
      <c r="E69" s="18" t="s">
        <v>13</v>
      </c>
      <c r="F69" s="18" t="s">
        <v>13</v>
      </c>
      <c r="H69">
        <v>2013</v>
      </c>
      <c r="I69" t="s">
        <v>178</v>
      </c>
      <c r="J69" t="str">
        <f>VLOOKUP(Table1[[#This Row],[Construction]],Sheet1!$A$2:$B$16,2,)</f>
        <v>Off Site</v>
      </c>
      <c r="K69" t="s">
        <v>185</v>
      </c>
      <c r="L69" t="s">
        <v>237</v>
      </c>
      <c r="M69">
        <v>1</v>
      </c>
      <c r="N69" s="3">
        <v>398077.47</v>
      </c>
      <c r="O69" s="3">
        <f>N69/M69</f>
        <v>398077.47</v>
      </c>
      <c r="P69" s="3">
        <f>O69*((VLOOKUP(H69,'CPI Data'!$A$1:$B$23,2))/(VLOOKUP(2025,'CPI Data'!$A$1:$B$23,2)))</f>
        <v>329443.42344827583</v>
      </c>
      <c r="Q69" s="2">
        <v>41091</v>
      </c>
      <c r="R69" s="12">
        <v>2</v>
      </c>
      <c r="S69">
        <v>1</v>
      </c>
      <c r="T69">
        <v>1</v>
      </c>
      <c r="U69">
        <v>1</v>
      </c>
    </row>
    <row r="70" spans="1:21" x14ac:dyDescent="0.25">
      <c r="A70" t="s">
        <v>20</v>
      </c>
      <c r="B70">
        <f>VLOOKUP(Table1[[#This Row],[LGA]],Sheet1!$H$1:$I$27,2,)</f>
        <v>2669</v>
      </c>
      <c r="C70" t="s">
        <v>104</v>
      </c>
      <c r="D70" t="s">
        <v>111</v>
      </c>
      <c r="E70" s="18" t="s">
        <v>13</v>
      </c>
      <c r="F70" s="18" t="s">
        <v>13</v>
      </c>
      <c r="H70">
        <v>2013</v>
      </c>
      <c r="I70" t="s">
        <v>178</v>
      </c>
      <c r="J70" t="str">
        <f>VLOOKUP(Table1[[#This Row],[Construction]],Sheet1!$A$2:$B$16,2,)</f>
        <v>Off Site</v>
      </c>
      <c r="K70" t="s">
        <v>183</v>
      </c>
      <c r="L70" t="s">
        <v>237</v>
      </c>
      <c r="M70">
        <v>1</v>
      </c>
      <c r="N70" s="3">
        <v>516820.92</v>
      </c>
      <c r="O70" s="3">
        <f>N70/M70</f>
        <v>516820.92</v>
      </c>
      <c r="P70" s="3">
        <f>O70*((VLOOKUP(H70,'CPI Data'!$A$1:$B$23,2))/(VLOOKUP(2025,'CPI Data'!$A$1:$B$23,2)))</f>
        <v>427713.86482758616</v>
      </c>
      <c r="Q70" s="2">
        <v>41456</v>
      </c>
      <c r="R70" s="12">
        <v>2</v>
      </c>
      <c r="S70">
        <v>1</v>
      </c>
      <c r="T70">
        <v>1</v>
      </c>
      <c r="U70">
        <v>1</v>
      </c>
    </row>
    <row r="71" spans="1:21" x14ac:dyDescent="0.25">
      <c r="A71" t="s">
        <v>20</v>
      </c>
      <c r="B71">
        <f>VLOOKUP(Table1[[#This Row],[LGA]],Sheet1!$H$1:$I$27,2,)</f>
        <v>2669</v>
      </c>
      <c r="C71" t="s">
        <v>104</v>
      </c>
      <c r="D71" t="s">
        <v>111</v>
      </c>
      <c r="E71" s="18" t="s">
        <v>13</v>
      </c>
      <c r="F71" s="18" t="s">
        <v>13</v>
      </c>
      <c r="H71">
        <v>2013</v>
      </c>
      <c r="I71" t="s">
        <v>178</v>
      </c>
      <c r="J71" t="str">
        <f>VLOOKUP(Table1[[#This Row],[Construction]],Sheet1!$A$2:$B$16,2,)</f>
        <v>Off Site</v>
      </c>
      <c r="K71" t="s">
        <v>183</v>
      </c>
      <c r="L71" t="s">
        <v>237</v>
      </c>
      <c r="M71">
        <v>1</v>
      </c>
      <c r="N71" s="3">
        <v>516820.91</v>
      </c>
      <c r="O71" s="3">
        <f>N71/M71</f>
        <v>516820.91</v>
      </c>
      <c r="P71" s="3">
        <f>O71*((VLOOKUP(H71,'CPI Data'!$A$1:$B$23,2))/(VLOOKUP(2025,'CPI Data'!$A$1:$B$23,2)))</f>
        <v>427713.85655172414</v>
      </c>
      <c r="Q71" s="2">
        <v>42186</v>
      </c>
      <c r="R71" s="12">
        <v>2</v>
      </c>
      <c r="S71">
        <v>1</v>
      </c>
      <c r="T71">
        <v>1</v>
      </c>
      <c r="U71">
        <v>1</v>
      </c>
    </row>
    <row r="72" spans="1:21" x14ac:dyDescent="0.25">
      <c r="A72" t="s">
        <v>20</v>
      </c>
      <c r="B72">
        <f>VLOOKUP(Table1[[#This Row],[LGA]],Sheet1!$H$1:$I$27,2,)</f>
        <v>2669</v>
      </c>
      <c r="C72" t="s">
        <v>104</v>
      </c>
      <c r="D72" t="s">
        <v>113</v>
      </c>
      <c r="E72" s="18" t="s">
        <v>13</v>
      </c>
      <c r="F72" s="18" t="s">
        <v>13</v>
      </c>
      <c r="H72">
        <v>2013</v>
      </c>
      <c r="I72" t="s">
        <v>178</v>
      </c>
      <c r="J72" t="str">
        <f>VLOOKUP(Table1[[#This Row],[Construction]],Sheet1!$A$2:$B$16,2,)</f>
        <v>Off Site</v>
      </c>
      <c r="K72" t="s">
        <v>183</v>
      </c>
      <c r="L72" t="s">
        <v>237</v>
      </c>
      <c r="M72">
        <v>1</v>
      </c>
      <c r="N72" s="3">
        <v>732650</v>
      </c>
      <c r="O72" s="3">
        <f>N72/M72</f>
        <v>732650</v>
      </c>
      <c r="P72" s="3">
        <f>O72*((VLOOKUP(H72,'CPI Data'!$A$1:$B$23,2))/(VLOOKUP(2025,'CPI Data'!$A$1:$B$23,2)))</f>
        <v>606331.03448275861</v>
      </c>
      <c r="Q72" s="2">
        <v>42552</v>
      </c>
      <c r="R72" s="12">
        <v>3</v>
      </c>
      <c r="S72">
        <v>1</v>
      </c>
      <c r="T72">
        <v>1</v>
      </c>
      <c r="U72">
        <v>1</v>
      </c>
    </row>
    <row r="73" spans="1:21" x14ac:dyDescent="0.25">
      <c r="A73" t="s">
        <v>20</v>
      </c>
      <c r="B73">
        <f>VLOOKUP(Table1[[#This Row],[LGA]],Sheet1!$H$1:$I$27,2,)</f>
        <v>2669</v>
      </c>
      <c r="C73" t="s">
        <v>104</v>
      </c>
      <c r="D73" t="s">
        <v>112</v>
      </c>
      <c r="E73" s="18" t="s">
        <v>13</v>
      </c>
      <c r="F73" s="18" t="s">
        <v>13</v>
      </c>
      <c r="H73">
        <v>2013</v>
      </c>
      <c r="I73" t="s">
        <v>178</v>
      </c>
      <c r="J73" t="str">
        <f>VLOOKUP(Table1[[#This Row],[Construction]],Sheet1!$A$2:$B$16,2,)</f>
        <v>Off Site</v>
      </c>
      <c r="K73" t="s">
        <v>183</v>
      </c>
      <c r="L73" t="s">
        <v>237</v>
      </c>
      <c r="M73">
        <v>1</v>
      </c>
      <c r="N73" s="3">
        <v>611993</v>
      </c>
      <c r="O73" s="3">
        <f>N73/M73</f>
        <v>611993</v>
      </c>
      <c r="P73" s="3">
        <f>O73*((VLOOKUP(H73,'CPI Data'!$A$1:$B$23,2))/(VLOOKUP(2025,'CPI Data'!$A$1:$B$23,2)))</f>
        <v>506476.96551724139</v>
      </c>
      <c r="Q73" s="2">
        <v>44378</v>
      </c>
      <c r="R73" s="12">
        <v>3</v>
      </c>
      <c r="S73">
        <v>1</v>
      </c>
      <c r="T73">
        <v>1</v>
      </c>
      <c r="U73">
        <v>1</v>
      </c>
    </row>
    <row r="74" spans="1:21" x14ac:dyDescent="0.25">
      <c r="A74" t="s">
        <v>20</v>
      </c>
      <c r="B74">
        <f>VLOOKUP(Table1[[#This Row],[LGA]],Sheet1!$H$1:$I$27,2,)</f>
        <v>2669</v>
      </c>
      <c r="C74" t="s">
        <v>104</v>
      </c>
      <c r="D74" t="s">
        <v>111</v>
      </c>
      <c r="E74" s="18" t="s">
        <v>13</v>
      </c>
      <c r="F74" s="18" t="s">
        <v>13</v>
      </c>
      <c r="H74">
        <v>2013</v>
      </c>
      <c r="I74" t="s">
        <v>178</v>
      </c>
      <c r="J74" t="str">
        <f>VLOOKUP(Table1[[#This Row],[Construction]],Sheet1!$A$2:$B$16,2,)</f>
        <v>Off Site</v>
      </c>
      <c r="K74" t="s">
        <v>183</v>
      </c>
      <c r="L74" t="s">
        <v>237</v>
      </c>
      <c r="M74">
        <v>1</v>
      </c>
      <c r="N74" s="3">
        <v>585464</v>
      </c>
      <c r="O74" s="3">
        <f>N74/M74</f>
        <v>585464</v>
      </c>
      <c r="P74" s="3">
        <f>O74*((VLOOKUP(H74,'CPI Data'!$A$1:$B$23,2))/(VLOOKUP(2025,'CPI Data'!$A$1:$B$23,2)))</f>
        <v>484521.93103448272</v>
      </c>
      <c r="Q74" s="2">
        <v>42186</v>
      </c>
      <c r="R74" s="12">
        <v>2</v>
      </c>
      <c r="S74">
        <v>1</v>
      </c>
      <c r="T74">
        <v>1</v>
      </c>
      <c r="U74">
        <v>1</v>
      </c>
    </row>
    <row r="75" spans="1:21" x14ac:dyDescent="0.25">
      <c r="A75" t="s">
        <v>20</v>
      </c>
      <c r="B75">
        <f>VLOOKUP(Table1[[#This Row],[LGA]],Sheet1!$H$1:$I$27,2,)</f>
        <v>2669</v>
      </c>
      <c r="C75" t="s">
        <v>104</v>
      </c>
      <c r="D75" t="s">
        <v>111</v>
      </c>
      <c r="E75" s="18" t="s">
        <v>13</v>
      </c>
      <c r="F75" s="18" t="s">
        <v>13</v>
      </c>
      <c r="H75">
        <v>2013</v>
      </c>
      <c r="I75" t="s">
        <v>178</v>
      </c>
      <c r="J75" t="str">
        <f>VLOOKUP(Table1[[#This Row],[Construction]],Sheet1!$A$2:$B$16,2,)</f>
        <v>Off Site</v>
      </c>
      <c r="K75" t="s">
        <v>183</v>
      </c>
      <c r="L75" t="s">
        <v>237</v>
      </c>
      <c r="M75">
        <v>1</v>
      </c>
      <c r="N75" s="3">
        <v>506996.93</v>
      </c>
      <c r="O75" s="3">
        <f>N75/M75</f>
        <v>506996.93</v>
      </c>
      <c r="P75" s="3">
        <f>O75*((VLOOKUP(H75,'CPI Data'!$A$1:$B$23,2))/(VLOOKUP(2025,'CPI Data'!$A$1:$B$23,2)))</f>
        <v>419583.66620689654</v>
      </c>
      <c r="Q75" s="2">
        <v>42186</v>
      </c>
      <c r="R75" s="12">
        <v>2</v>
      </c>
      <c r="S75">
        <v>1</v>
      </c>
      <c r="T75">
        <v>1</v>
      </c>
      <c r="U75">
        <v>1</v>
      </c>
    </row>
    <row r="76" spans="1:21" x14ac:dyDescent="0.25">
      <c r="A76" t="s">
        <v>20</v>
      </c>
      <c r="B76">
        <f>VLOOKUP(Table1[[#This Row],[LGA]],Sheet1!$H$1:$I$27,2,)</f>
        <v>2669</v>
      </c>
      <c r="C76" t="s">
        <v>104</v>
      </c>
      <c r="D76" t="s">
        <v>111</v>
      </c>
      <c r="E76" s="18" t="s">
        <v>13</v>
      </c>
      <c r="F76" s="18" t="s">
        <v>13</v>
      </c>
      <c r="H76">
        <v>2013</v>
      </c>
      <c r="I76" t="s">
        <v>178</v>
      </c>
      <c r="J76" t="str">
        <f>VLOOKUP(Table1[[#This Row],[Construction]],Sheet1!$A$2:$B$16,2,)</f>
        <v>Off Site</v>
      </c>
      <c r="K76" t="s">
        <v>183</v>
      </c>
      <c r="L76" t="s">
        <v>237</v>
      </c>
      <c r="M76">
        <v>1</v>
      </c>
      <c r="N76" s="3">
        <v>507048</v>
      </c>
      <c r="O76" s="3">
        <f>N76/M76</f>
        <v>507048</v>
      </c>
      <c r="P76" s="3">
        <f>O76*((VLOOKUP(H76,'CPI Data'!$A$1:$B$23,2))/(VLOOKUP(2025,'CPI Data'!$A$1:$B$23,2)))</f>
        <v>419625.93103448272</v>
      </c>
      <c r="Q76" s="2">
        <v>41091</v>
      </c>
      <c r="R76" s="12">
        <v>2</v>
      </c>
      <c r="S76">
        <v>1</v>
      </c>
      <c r="T76">
        <v>1</v>
      </c>
      <c r="U76">
        <v>1</v>
      </c>
    </row>
    <row r="77" spans="1:21" x14ac:dyDescent="0.25">
      <c r="A77" t="s">
        <v>22</v>
      </c>
      <c r="B77" s="15" t="str">
        <f>VLOOKUP(Table1[[#This Row],[LGA]],Sheet1!$H$1:$I$27,2,)</f>
        <v>1973 </v>
      </c>
      <c r="C77" t="s">
        <v>104</v>
      </c>
      <c r="D77" t="s">
        <v>43</v>
      </c>
      <c r="E77" s="18" t="s">
        <v>101</v>
      </c>
      <c r="F77" s="18" t="s">
        <v>101</v>
      </c>
      <c r="H77">
        <v>2013</v>
      </c>
      <c r="I77" t="s">
        <v>178</v>
      </c>
      <c r="J77" t="str">
        <f>VLOOKUP(Table1[[#This Row],[Construction]],Sheet1!$A$2:$B$16,2,)</f>
        <v>Off Site</v>
      </c>
      <c r="K77" t="s">
        <v>184</v>
      </c>
      <c r="L77" t="s">
        <v>237</v>
      </c>
      <c r="M77">
        <v>1</v>
      </c>
      <c r="N77" s="3">
        <v>1258245.02</v>
      </c>
      <c r="O77" s="3">
        <f>N77/M77</f>
        <v>1258245.02</v>
      </c>
      <c r="P77" s="3">
        <f>O77*((VLOOKUP(2025,'CPI Data'!$A$1:$B$23,2)/(VLOOKUP(H77,'CPI Data'!$A$1:$B$23,2))))</f>
        <v>1520379.3991666667</v>
      </c>
      <c r="Q77" s="2">
        <v>40360</v>
      </c>
      <c r="R77" s="12"/>
    </row>
    <row r="78" spans="1:21" x14ac:dyDescent="0.25">
      <c r="A78" t="s">
        <v>19</v>
      </c>
      <c r="B78">
        <f>VLOOKUP(Table1[[#This Row],[LGA]],Sheet1!$H$1:$I$27,2,)</f>
        <v>1816</v>
      </c>
      <c r="C78" t="s">
        <v>105</v>
      </c>
      <c r="D78" t="s">
        <v>112</v>
      </c>
      <c r="E78" s="18" t="s">
        <v>13</v>
      </c>
      <c r="F78" s="18" t="s">
        <v>13</v>
      </c>
      <c r="H78">
        <v>2012</v>
      </c>
      <c r="I78" t="s">
        <v>179</v>
      </c>
      <c r="J78" t="str">
        <f>VLOOKUP(Table1[[#This Row],[Construction]],Sheet1!$A$2:$B$16,2,)</f>
        <v>On Site</v>
      </c>
      <c r="K78" t="s">
        <v>184</v>
      </c>
      <c r="L78" t="s">
        <v>237</v>
      </c>
      <c r="M78">
        <v>1</v>
      </c>
      <c r="N78" s="3">
        <v>430477.98</v>
      </c>
      <c r="O78" s="3">
        <f>N78/M78</f>
        <v>430477.98</v>
      </c>
      <c r="P78" s="3">
        <f>O78*((VLOOKUP(H78,'CPI Data'!$A$1:$B$23,2))/(VLOOKUP(2025,'CPI Data'!$A$1:$B$23,2)))</f>
        <v>267193.22896551725</v>
      </c>
      <c r="Q78" s="2">
        <v>40360</v>
      </c>
      <c r="R78" s="12">
        <v>3</v>
      </c>
      <c r="S78">
        <v>1</v>
      </c>
      <c r="T78">
        <v>1</v>
      </c>
      <c r="U78">
        <v>1</v>
      </c>
    </row>
    <row r="79" spans="1:21" x14ac:dyDescent="0.25">
      <c r="A79" t="s">
        <v>19</v>
      </c>
      <c r="B79">
        <f>VLOOKUP(Table1[[#This Row],[LGA]],Sheet1!$H$1:$I$27,2,)</f>
        <v>1816</v>
      </c>
      <c r="C79" t="s">
        <v>105</v>
      </c>
      <c r="D79" t="s">
        <v>111</v>
      </c>
      <c r="E79" s="18" t="s">
        <v>13</v>
      </c>
      <c r="F79" s="18" t="s">
        <v>13</v>
      </c>
      <c r="H79">
        <v>2012</v>
      </c>
      <c r="I79" t="s">
        <v>179</v>
      </c>
      <c r="J79" t="str">
        <f>VLOOKUP(Table1[[#This Row],[Construction]],Sheet1!$A$2:$B$16,2,)</f>
        <v>On Site</v>
      </c>
      <c r="K79" t="s">
        <v>184</v>
      </c>
      <c r="L79" t="s">
        <v>237</v>
      </c>
      <c r="M79">
        <v>1</v>
      </c>
      <c r="N79" s="3">
        <v>290537.15000000002</v>
      </c>
      <c r="O79" s="3">
        <f>N79/M79</f>
        <v>290537.15000000002</v>
      </c>
      <c r="P79" s="3">
        <f>O79*((VLOOKUP(H79,'CPI Data'!$A$1:$B$23,2))/(VLOOKUP(2025,'CPI Data'!$A$1:$B$23,2)))</f>
        <v>180333.40344827587</v>
      </c>
      <c r="Q79" s="2">
        <v>40360</v>
      </c>
      <c r="R79" s="12">
        <v>2</v>
      </c>
      <c r="S79">
        <v>1</v>
      </c>
      <c r="T79">
        <v>1</v>
      </c>
      <c r="U79">
        <v>1</v>
      </c>
    </row>
    <row r="80" spans="1:21" x14ac:dyDescent="0.25">
      <c r="A80" t="s">
        <v>19</v>
      </c>
      <c r="B80">
        <f>VLOOKUP(Table1[[#This Row],[LGA]],Sheet1!$H$1:$I$27,2,)</f>
        <v>1816</v>
      </c>
      <c r="C80" t="s">
        <v>105</v>
      </c>
      <c r="D80" t="s">
        <v>111</v>
      </c>
      <c r="E80" s="18" t="s">
        <v>13</v>
      </c>
      <c r="F80" s="18" t="s">
        <v>13</v>
      </c>
      <c r="H80">
        <v>2012</v>
      </c>
      <c r="I80" t="s">
        <v>179</v>
      </c>
      <c r="J80" t="str">
        <f>VLOOKUP(Table1[[#This Row],[Construction]],Sheet1!$A$2:$B$16,2,)</f>
        <v>On Site</v>
      </c>
      <c r="K80" t="s">
        <v>184</v>
      </c>
      <c r="L80" t="s">
        <v>237</v>
      </c>
      <c r="M80">
        <v>1</v>
      </c>
      <c r="N80" s="3">
        <v>290537.14</v>
      </c>
      <c r="O80" s="3">
        <f>N80/M80</f>
        <v>290537.14</v>
      </c>
      <c r="P80" s="3">
        <f>O80*((VLOOKUP(H80,'CPI Data'!$A$1:$B$23,2))/(VLOOKUP(2025,'CPI Data'!$A$1:$B$23,2)))</f>
        <v>180333.39724137934</v>
      </c>
      <c r="Q80" s="2">
        <v>42186</v>
      </c>
      <c r="R80" s="12">
        <v>2</v>
      </c>
      <c r="S80">
        <v>1</v>
      </c>
      <c r="T80">
        <v>1</v>
      </c>
      <c r="U80">
        <v>1</v>
      </c>
    </row>
    <row r="81" spans="1:21" x14ac:dyDescent="0.25">
      <c r="A81" t="s">
        <v>19</v>
      </c>
      <c r="B81">
        <f>VLOOKUP(Table1[[#This Row],[LGA]],Sheet1!$H$1:$I$27,2,)</f>
        <v>1816</v>
      </c>
      <c r="C81" t="s">
        <v>105</v>
      </c>
      <c r="D81" t="s">
        <v>112</v>
      </c>
      <c r="E81" s="18" t="s">
        <v>13</v>
      </c>
      <c r="F81" s="18" t="s">
        <v>13</v>
      </c>
      <c r="H81">
        <v>2012</v>
      </c>
      <c r="I81" t="s">
        <v>179</v>
      </c>
      <c r="J81" t="str">
        <f>VLOOKUP(Table1[[#This Row],[Construction]],Sheet1!$A$2:$B$16,2,)</f>
        <v>On Site</v>
      </c>
      <c r="K81" t="s">
        <v>184</v>
      </c>
      <c r="L81" t="s">
        <v>237</v>
      </c>
      <c r="M81">
        <v>1</v>
      </c>
      <c r="N81" s="3">
        <v>434883.23</v>
      </c>
      <c r="O81" s="3">
        <f>N81/M81</f>
        <v>434883.23</v>
      </c>
      <c r="P81" s="3">
        <f>O81*((VLOOKUP(H81,'CPI Data'!$A$1:$B$23,2))/(VLOOKUP(2025,'CPI Data'!$A$1:$B$23,2)))</f>
        <v>269927.52206896554</v>
      </c>
      <c r="Q81" s="2">
        <v>42186</v>
      </c>
      <c r="R81" s="12">
        <v>3</v>
      </c>
      <c r="S81">
        <v>1</v>
      </c>
      <c r="T81">
        <v>1</v>
      </c>
      <c r="U81">
        <v>1</v>
      </c>
    </row>
    <row r="82" spans="1:21" x14ac:dyDescent="0.25">
      <c r="A82" t="s">
        <v>31</v>
      </c>
      <c r="B82">
        <f>VLOOKUP(Table1[[#This Row],[LGA]],Sheet1!$H$1:$I$27,2,)</f>
        <v>1855</v>
      </c>
      <c r="C82" t="s">
        <v>241</v>
      </c>
      <c r="D82" t="s">
        <v>146</v>
      </c>
      <c r="E82" s="18" t="s">
        <v>246</v>
      </c>
      <c r="F82" s="18" t="s">
        <v>90</v>
      </c>
      <c r="H82">
        <v>2024</v>
      </c>
      <c r="I82" t="s">
        <v>16</v>
      </c>
      <c r="J82" t="str">
        <f>VLOOKUP(Table1[[#This Row],[Construction]],Sheet1!$A$2:$B$16,2,)</f>
        <v>Off Site</v>
      </c>
      <c r="K82" t="s">
        <v>31</v>
      </c>
      <c r="L82" t="s">
        <v>211</v>
      </c>
      <c r="M82">
        <v>2</v>
      </c>
      <c r="N82" s="3">
        <v>1960784</v>
      </c>
      <c r="O82" s="3">
        <f>N82/M82</f>
        <v>980392</v>
      </c>
      <c r="P82" s="3">
        <f>O82*((VLOOKUP(H82,'CPI Data'!$A$1:$B$23,2))/(VLOOKUP(2025,'CPI Data'!$A$1:$B$23,2)))</f>
        <v>980392</v>
      </c>
      <c r="Q82" s="2">
        <v>41091</v>
      </c>
      <c r="R82" s="12">
        <v>5</v>
      </c>
    </row>
    <row r="83" spans="1:21" x14ac:dyDescent="0.25">
      <c r="A83" t="s">
        <v>22</v>
      </c>
      <c r="B83" t="str">
        <f>VLOOKUP(Table1[[#This Row],[LGA]],Sheet1!$H$1:$I$27,2,)</f>
        <v>1973 </v>
      </c>
      <c r="C83" t="s">
        <v>104</v>
      </c>
      <c r="D83" t="s">
        <v>79</v>
      </c>
      <c r="E83" s="18" t="s">
        <v>13</v>
      </c>
      <c r="F83" s="18" t="s">
        <v>13</v>
      </c>
      <c r="H83">
        <v>2012</v>
      </c>
      <c r="I83" t="s">
        <v>29</v>
      </c>
      <c r="J83" t="str">
        <f>VLOOKUP(Table1[[#This Row],[Construction]],Sheet1!$A$2:$B$16,2,)</f>
        <v>On Site</v>
      </c>
      <c r="K83" t="s">
        <v>184</v>
      </c>
      <c r="L83" t="s">
        <v>237</v>
      </c>
      <c r="M83">
        <v>4</v>
      </c>
      <c r="N83" s="3">
        <v>1300710.5</v>
      </c>
      <c r="O83" s="3">
        <f>N83/M83</f>
        <v>325177.625</v>
      </c>
      <c r="P83" s="3">
        <f>O83*((VLOOKUP(H83,'CPI Data'!$A$1:$B$23,2))/(VLOOKUP(2025,'CPI Data'!$A$1:$B$23,2)))</f>
        <v>201834.38793103449</v>
      </c>
      <c r="Q83" s="2">
        <v>42552</v>
      </c>
      <c r="R83" s="12">
        <v>4</v>
      </c>
      <c r="S83">
        <v>2</v>
      </c>
      <c r="T83">
        <v>1</v>
      </c>
      <c r="U83">
        <v>1</v>
      </c>
    </row>
    <row r="84" spans="1:21" x14ac:dyDescent="0.25">
      <c r="A84" t="s">
        <v>31</v>
      </c>
      <c r="B84">
        <f>VLOOKUP(Table1[[#This Row],[LGA]],Sheet1!$H$1:$I$27,2,)</f>
        <v>1855</v>
      </c>
      <c r="C84" t="s">
        <v>241</v>
      </c>
      <c r="D84" t="s">
        <v>111</v>
      </c>
      <c r="E84" s="18" t="s">
        <v>13</v>
      </c>
      <c r="F84" s="18" t="s">
        <v>13</v>
      </c>
      <c r="H84">
        <v>2018</v>
      </c>
      <c r="I84" t="s">
        <v>29</v>
      </c>
      <c r="J84" t="str">
        <f>VLOOKUP(Table1[[#This Row],[Construction]],Sheet1!$A$2:$B$16,2,)</f>
        <v>On Site</v>
      </c>
      <c r="K84" t="s">
        <v>31</v>
      </c>
      <c r="L84" t="s">
        <v>211</v>
      </c>
      <c r="M84">
        <v>1</v>
      </c>
      <c r="N84" s="3">
        <v>543409.92000000004</v>
      </c>
      <c r="O84" s="3">
        <f>N84/M84</f>
        <v>543409.92000000004</v>
      </c>
      <c r="P84" s="3">
        <f>O84*((VLOOKUP(H84,'CPI Data'!$A$1:$B$23,2))/(VLOOKUP(2025,'CPI Data'!$A$1:$B$23,2)))</f>
        <v>356027.18896551727</v>
      </c>
      <c r="Q84" s="2">
        <v>41456</v>
      </c>
      <c r="R84" s="12">
        <v>2</v>
      </c>
      <c r="S84">
        <v>1</v>
      </c>
      <c r="T84">
        <v>1</v>
      </c>
      <c r="U84">
        <v>1</v>
      </c>
    </row>
    <row r="85" spans="1:21" x14ac:dyDescent="0.25">
      <c r="A85" t="s">
        <v>27</v>
      </c>
      <c r="B85">
        <f>VLOOKUP(Table1[[#This Row],[LGA]],Sheet1!$H$1:$I$27,2,)</f>
        <v>2000</v>
      </c>
      <c r="C85" t="s">
        <v>104</v>
      </c>
      <c r="D85" t="s">
        <v>112</v>
      </c>
      <c r="E85" s="18" t="s">
        <v>13</v>
      </c>
      <c r="F85" s="18" t="s">
        <v>13</v>
      </c>
      <c r="H85">
        <v>2018</v>
      </c>
      <c r="I85" t="s">
        <v>29</v>
      </c>
      <c r="J85" t="str">
        <f>VLOOKUP(Table1[[#This Row],[Construction]],Sheet1!$A$2:$B$16,2,)</f>
        <v>On Site</v>
      </c>
      <c r="K85" t="s">
        <v>187</v>
      </c>
      <c r="L85" t="s">
        <v>237</v>
      </c>
      <c r="M85">
        <v>1</v>
      </c>
      <c r="N85" s="3">
        <v>463942</v>
      </c>
      <c r="O85" s="3">
        <f>N85/M85</f>
        <v>463942</v>
      </c>
      <c r="P85" s="3">
        <f>O85*((VLOOKUP(H85,'CPI Data'!$A$1:$B$23,2))/(VLOOKUP(2025,'CPI Data'!$A$1:$B$23,2)))</f>
        <v>303962</v>
      </c>
      <c r="Q85" s="2">
        <v>42186</v>
      </c>
      <c r="R85" s="12">
        <v>3</v>
      </c>
      <c r="S85">
        <v>1</v>
      </c>
      <c r="T85">
        <v>1</v>
      </c>
      <c r="U85">
        <v>1</v>
      </c>
    </row>
    <row r="86" spans="1:21" x14ac:dyDescent="0.25">
      <c r="A86" t="s">
        <v>27</v>
      </c>
      <c r="B86">
        <f>VLOOKUP(Table1[[#This Row],[LGA]],Sheet1!$H$1:$I$27,2,)</f>
        <v>2000</v>
      </c>
      <c r="C86" t="s">
        <v>104</v>
      </c>
      <c r="D86" t="s">
        <v>112</v>
      </c>
      <c r="E86" s="18" t="s">
        <v>13</v>
      </c>
      <c r="F86" s="18" t="s">
        <v>13</v>
      </c>
      <c r="H86">
        <v>2018</v>
      </c>
      <c r="I86" t="s">
        <v>29</v>
      </c>
      <c r="J86" t="str">
        <f>VLOOKUP(Table1[[#This Row],[Construction]],Sheet1!$A$2:$B$16,2,)</f>
        <v>On Site</v>
      </c>
      <c r="K86" t="s">
        <v>187</v>
      </c>
      <c r="L86" t="s">
        <v>237</v>
      </c>
      <c r="M86">
        <v>1</v>
      </c>
      <c r="N86" s="3">
        <v>472402</v>
      </c>
      <c r="O86" s="3">
        <f>N86/M86</f>
        <v>472402</v>
      </c>
      <c r="P86" s="3">
        <f>O86*((VLOOKUP(H86,'CPI Data'!$A$1:$B$23,2))/(VLOOKUP(2025,'CPI Data'!$A$1:$B$23,2)))</f>
        <v>309504.75862068962</v>
      </c>
      <c r="Q86" s="2">
        <v>42186</v>
      </c>
      <c r="R86" s="12">
        <v>3</v>
      </c>
      <c r="S86">
        <v>2</v>
      </c>
      <c r="T86">
        <v>1</v>
      </c>
      <c r="U86">
        <v>1</v>
      </c>
    </row>
    <row r="87" spans="1:21" x14ac:dyDescent="0.25">
      <c r="A87" t="s">
        <v>27</v>
      </c>
      <c r="B87">
        <f>VLOOKUP(Table1[[#This Row],[LGA]],Sheet1!$H$1:$I$27,2,)</f>
        <v>2000</v>
      </c>
      <c r="C87" t="s">
        <v>104</v>
      </c>
      <c r="D87" t="s">
        <v>114</v>
      </c>
      <c r="E87" s="18" t="s">
        <v>13</v>
      </c>
      <c r="F87" s="18" t="s">
        <v>13</v>
      </c>
      <c r="H87">
        <v>2018</v>
      </c>
      <c r="I87" t="s">
        <v>29</v>
      </c>
      <c r="J87" t="str">
        <f>VLOOKUP(Table1[[#This Row],[Construction]],Sheet1!$A$2:$B$16,2,)</f>
        <v>On Site</v>
      </c>
      <c r="K87" t="s">
        <v>187</v>
      </c>
      <c r="L87" t="s">
        <v>237</v>
      </c>
      <c r="M87">
        <v>1</v>
      </c>
      <c r="N87" s="3">
        <v>586855</v>
      </c>
      <c r="O87" s="3">
        <f>N87/M87</f>
        <v>586855</v>
      </c>
      <c r="P87" s="3">
        <f>O87*((VLOOKUP(H87,'CPI Data'!$A$1:$B$23,2))/(VLOOKUP(2025,'CPI Data'!$A$1:$B$23,2)))</f>
        <v>384491.20689655171</v>
      </c>
      <c r="Q87" s="2">
        <v>42186</v>
      </c>
      <c r="R87" s="12">
        <v>4</v>
      </c>
      <c r="S87">
        <v>2</v>
      </c>
      <c r="T87">
        <v>1</v>
      </c>
      <c r="U87">
        <v>1</v>
      </c>
    </row>
    <row r="88" spans="1:21" x14ac:dyDescent="0.25">
      <c r="A88" t="s">
        <v>30</v>
      </c>
      <c r="B88">
        <f>VLOOKUP(Table1[[#This Row],[LGA]],Sheet1!$H$1:$I$27,2,)</f>
        <v>2600</v>
      </c>
      <c r="C88" t="s">
        <v>241</v>
      </c>
      <c r="D88" t="s">
        <v>113</v>
      </c>
      <c r="E88" s="18" t="s">
        <v>13</v>
      </c>
      <c r="F88" s="18" t="s">
        <v>13</v>
      </c>
      <c r="G88" t="s">
        <v>243</v>
      </c>
      <c r="H88">
        <v>2018</v>
      </c>
      <c r="I88" t="s">
        <v>29</v>
      </c>
      <c r="J88" t="str">
        <f>VLOOKUP(Table1[[#This Row],[Construction]],Sheet1!$A$2:$B$16,2,)</f>
        <v>On Site</v>
      </c>
      <c r="K88" t="s">
        <v>30</v>
      </c>
      <c r="L88" t="s">
        <v>211</v>
      </c>
      <c r="M88">
        <v>1</v>
      </c>
      <c r="N88" s="3">
        <v>978559.67</v>
      </c>
      <c r="O88" s="3">
        <f>N88/M88</f>
        <v>978559.67</v>
      </c>
      <c r="P88" s="3">
        <f>O88*((VLOOKUP(H88,'CPI Data'!$A$1:$B$23,2))/(VLOOKUP(2025,'CPI Data'!$A$1:$B$23,2)))</f>
        <v>641125.30103448278</v>
      </c>
      <c r="Q88" s="2">
        <v>44378</v>
      </c>
      <c r="R88" s="12">
        <v>3</v>
      </c>
      <c r="S88">
        <v>1</v>
      </c>
      <c r="T88">
        <v>1</v>
      </c>
      <c r="U88">
        <v>1</v>
      </c>
    </row>
    <row r="89" spans="1:21" x14ac:dyDescent="0.25">
      <c r="A89" t="s">
        <v>30</v>
      </c>
      <c r="B89">
        <f>VLOOKUP(Table1[[#This Row],[LGA]],Sheet1!$H$1:$I$27,2,)</f>
        <v>2600</v>
      </c>
      <c r="C89" t="s">
        <v>241</v>
      </c>
      <c r="D89" t="s">
        <v>115</v>
      </c>
      <c r="E89" s="18" t="s">
        <v>13</v>
      </c>
      <c r="F89" s="18" t="s">
        <v>13</v>
      </c>
      <c r="G89" t="s">
        <v>243</v>
      </c>
      <c r="H89">
        <v>2018</v>
      </c>
      <c r="I89" t="s">
        <v>29</v>
      </c>
      <c r="J89" t="str">
        <f>VLOOKUP(Table1[[#This Row],[Construction]],Sheet1!$A$2:$B$16,2,)</f>
        <v>On Site</v>
      </c>
      <c r="K89" t="s">
        <v>188</v>
      </c>
      <c r="L89" t="s">
        <v>237</v>
      </c>
      <c r="M89">
        <v>1</v>
      </c>
      <c r="N89" s="3">
        <v>1160013</v>
      </c>
      <c r="O89" s="3">
        <f>N89/M89</f>
        <v>1160013</v>
      </c>
      <c r="P89" s="3">
        <f>O89*((VLOOKUP(H89,'CPI Data'!$A$1:$B$23,2))/(VLOOKUP(2025,'CPI Data'!$A$1:$B$23,2)))</f>
        <v>760008.51724137925</v>
      </c>
      <c r="Q89" s="2">
        <v>44378</v>
      </c>
      <c r="R89" s="12">
        <v>4</v>
      </c>
      <c r="S89">
        <v>1</v>
      </c>
      <c r="T89">
        <v>1</v>
      </c>
      <c r="U89">
        <v>1</v>
      </c>
    </row>
    <row r="90" spans="1:21" x14ac:dyDescent="0.25">
      <c r="A90" t="s">
        <v>19</v>
      </c>
      <c r="B90">
        <f>VLOOKUP(Table1[[#This Row],[LGA]],Sheet1!$H$1:$I$27,2,)</f>
        <v>1816</v>
      </c>
      <c r="C90" t="s">
        <v>105</v>
      </c>
      <c r="D90" t="s">
        <v>112</v>
      </c>
      <c r="E90" s="18" t="s">
        <v>13</v>
      </c>
      <c r="F90" s="18" t="s">
        <v>13</v>
      </c>
      <c r="H90">
        <v>2017</v>
      </c>
      <c r="I90" t="s">
        <v>29</v>
      </c>
      <c r="J90" t="str">
        <f>VLOOKUP(Table1[[#This Row],[Construction]],Sheet1!$A$2:$B$16,2,)</f>
        <v>On Site</v>
      </c>
      <c r="K90" t="s">
        <v>19</v>
      </c>
      <c r="L90" t="s">
        <v>211</v>
      </c>
      <c r="M90">
        <v>1</v>
      </c>
      <c r="N90" s="3">
        <v>438434.57</v>
      </c>
      <c r="O90" s="3">
        <f>N90/M90</f>
        <v>438434.57</v>
      </c>
      <c r="P90" s="3">
        <f>O90*((VLOOKUP(H90,'CPI Data'!$A$1:$B$23,2))/(VLOOKUP(2025,'CPI Data'!$A$1:$B$23,2)))</f>
        <v>287250.23551724135</v>
      </c>
      <c r="Q90" s="2">
        <v>39995</v>
      </c>
      <c r="R90" s="12">
        <v>3</v>
      </c>
      <c r="S90">
        <v>1</v>
      </c>
      <c r="T90">
        <v>1</v>
      </c>
      <c r="U90">
        <v>1</v>
      </c>
    </row>
    <row r="91" spans="1:21" x14ac:dyDescent="0.25">
      <c r="A91" t="s">
        <v>30</v>
      </c>
      <c r="B91">
        <f>VLOOKUP(Table1[[#This Row],[LGA]],Sheet1!$H$1:$I$27,2,)</f>
        <v>2600</v>
      </c>
      <c r="C91" t="s">
        <v>241</v>
      </c>
      <c r="D91" t="s">
        <v>111</v>
      </c>
      <c r="E91" s="18" t="s">
        <v>13</v>
      </c>
      <c r="F91" s="18" t="s">
        <v>13</v>
      </c>
      <c r="H91">
        <v>2018</v>
      </c>
      <c r="I91" t="s">
        <v>29</v>
      </c>
      <c r="J91" t="str">
        <f>VLOOKUP(Table1[[#This Row],[Construction]],Sheet1!$A$2:$B$16,2,)</f>
        <v>On Site</v>
      </c>
      <c r="K91" t="s">
        <v>30</v>
      </c>
      <c r="L91" t="s">
        <v>211</v>
      </c>
      <c r="M91">
        <v>1</v>
      </c>
      <c r="N91" s="3">
        <v>758556</v>
      </c>
      <c r="O91" s="3">
        <f>N91/M91</f>
        <v>758556</v>
      </c>
      <c r="P91" s="3">
        <f>O91*((VLOOKUP(H91,'CPI Data'!$A$1:$B$23,2))/(VLOOKUP(2025,'CPI Data'!$A$1:$B$23,2)))</f>
        <v>496984.96551724133</v>
      </c>
      <c r="Q91" s="2">
        <v>39995</v>
      </c>
      <c r="R91" s="12">
        <v>2</v>
      </c>
      <c r="S91">
        <v>1</v>
      </c>
      <c r="T91">
        <v>1</v>
      </c>
      <c r="U91">
        <v>1</v>
      </c>
    </row>
    <row r="92" spans="1:21" x14ac:dyDescent="0.25">
      <c r="A92" t="s">
        <v>30</v>
      </c>
      <c r="B92">
        <f>VLOOKUP(Table1[[#This Row],[LGA]],Sheet1!$H$1:$I$27,2,)</f>
        <v>2600</v>
      </c>
      <c r="C92" t="s">
        <v>241</v>
      </c>
      <c r="D92" t="s">
        <v>111</v>
      </c>
      <c r="E92" s="18" t="s">
        <v>13</v>
      </c>
      <c r="F92" s="18" t="s">
        <v>13</v>
      </c>
      <c r="H92">
        <v>2017</v>
      </c>
      <c r="I92" t="s">
        <v>29</v>
      </c>
      <c r="J92" t="str">
        <f>VLOOKUP(Table1[[#This Row],[Construction]],Sheet1!$A$2:$B$16,2,)</f>
        <v>On Site</v>
      </c>
      <c r="K92" t="s">
        <v>30</v>
      </c>
      <c r="L92" t="s">
        <v>211</v>
      </c>
      <c r="M92">
        <v>1</v>
      </c>
      <c r="N92" s="3">
        <v>770911</v>
      </c>
      <c r="O92" s="3">
        <f>N92/M92</f>
        <v>770911</v>
      </c>
      <c r="P92" s="3">
        <f>O92*((VLOOKUP(H92,'CPI Data'!$A$1:$B$23,2))/(VLOOKUP(2025,'CPI Data'!$A$1:$B$23,2)))</f>
        <v>505079.62068965513</v>
      </c>
      <c r="Q92" s="2">
        <v>39995</v>
      </c>
      <c r="R92" s="12">
        <v>2</v>
      </c>
      <c r="S92">
        <v>1</v>
      </c>
      <c r="T92">
        <v>1</v>
      </c>
      <c r="U92">
        <v>1</v>
      </c>
    </row>
    <row r="93" spans="1:21" x14ac:dyDescent="0.25">
      <c r="A93" t="s">
        <v>32</v>
      </c>
      <c r="B93">
        <f>VLOOKUP(Table1[[#This Row],[LGA]],Sheet1!$H$1:$I$27,2,)</f>
        <v>1710</v>
      </c>
      <c r="C93" t="s">
        <v>105</v>
      </c>
      <c r="D93" t="s">
        <v>110</v>
      </c>
      <c r="E93" s="18" t="s">
        <v>13</v>
      </c>
      <c r="F93" s="18" t="s">
        <v>13</v>
      </c>
      <c r="H93">
        <v>2018</v>
      </c>
      <c r="I93" t="s">
        <v>29</v>
      </c>
      <c r="J93" t="str">
        <f>VLOOKUP(Table1[[#This Row],[Construction]],Sheet1!$A$2:$B$16,2,)</f>
        <v>On Site</v>
      </c>
      <c r="K93" t="s">
        <v>32</v>
      </c>
      <c r="L93" t="s">
        <v>211</v>
      </c>
      <c r="M93">
        <v>1</v>
      </c>
      <c r="N93" s="3">
        <v>553294.93200000003</v>
      </c>
      <c r="O93" s="3">
        <f>N93/M93</f>
        <v>553294.93200000003</v>
      </c>
      <c r="P93" s="3">
        <f>O93*((VLOOKUP(H93,'CPI Data'!$A$1:$B$23,2))/(VLOOKUP(2025,'CPI Data'!$A$1:$B$23,2)))</f>
        <v>362503.57613793103</v>
      </c>
      <c r="Q93" s="2">
        <v>39995</v>
      </c>
      <c r="R93" s="12">
        <v>5</v>
      </c>
      <c r="S93">
        <v>1</v>
      </c>
      <c r="T93">
        <v>1</v>
      </c>
      <c r="U93">
        <v>1</v>
      </c>
    </row>
    <row r="94" spans="1:21" x14ac:dyDescent="0.25">
      <c r="A94" t="s">
        <v>31</v>
      </c>
      <c r="B94">
        <f>VLOOKUP(Table1[[#This Row],[LGA]],Sheet1!$H$1:$I$27,2,)</f>
        <v>1855</v>
      </c>
      <c r="C94" t="s">
        <v>241</v>
      </c>
      <c r="D94" t="s">
        <v>112</v>
      </c>
      <c r="E94" s="18" t="s">
        <v>13</v>
      </c>
      <c r="F94" s="18" t="s">
        <v>13</v>
      </c>
      <c r="H94">
        <v>2017</v>
      </c>
      <c r="I94" t="s">
        <v>29</v>
      </c>
      <c r="J94" t="str">
        <f>VLOOKUP(Table1[[#This Row],[Construction]],Sheet1!$A$2:$B$16,2,)</f>
        <v>On Site</v>
      </c>
      <c r="K94" t="s">
        <v>187</v>
      </c>
      <c r="L94" t="s">
        <v>237</v>
      </c>
      <c r="M94">
        <v>1</v>
      </c>
      <c r="N94" s="3">
        <v>605935.43999999994</v>
      </c>
      <c r="O94" s="3">
        <f>N94/M94</f>
        <v>605935.43999999994</v>
      </c>
      <c r="P94" s="3">
        <f>O94*((VLOOKUP(H94,'CPI Data'!$A$1:$B$23,2))/(VLOOKUP(2025,'CPI Data'!$A$1:$B$23,2)))</f>
        <v>396992.18482758617</v>
      </c>
      <c r="Q94" s="2">
        <v>39995</v>
      </c>
      <c r="R94" s="12">
        <v>3</v>
      </c>
      <c r="S94">
        <v>1</v>
      </c>
      <c r="T94">
        <v>1</v>
      </c>
      <c r="U94">
        <v>1</v>
      </c>
    </row>
    <row r="95" spans="1:21" x14ac:dyDescent="0.25">
      <c r="A95" t="s">
        <v>30</v>
      </c>
      <c r="B95">
        <f>VLOOKUP(Table1[[#This Row],[LGA]],Sheet1!$H$1:$I$27,2,)</f>
        <v>2600</v>
      </c>
      <c r="C95" t="s">
        <v>241</v>
      </c>
      <c r="D95" t="s">
        <v>114</v>
      </c>
      <c r="E95" s="18" t="s">
        <v>13</v>
      </c>
      <c r="F95" s="18" t="s">
        <v>13</v>
      </c>
      <c r="H95">
        <v>2017</v>
      </c>
      <c r="I95" t="s">
        <v>29</v>
      </c>
      <c r="J95" t="str">
        <f>VLOOKUP(Table1[[#This Row],[Construction]],Sheet1!$A$2:$B$16,2,)</f>
        <v>On Site</v>
      </c>
      <c r="K95" t="s">
        <v>30</v>
      </c>
      <c r="L95" t="s">
        <v>211</v>
      </c>
      <c r="M95">
        <v>1</v>
      </c>
      <c r="N95" s="3">
        <v>746209.75</v>
      </c>
      <c r="O95" s="3">
        <f>N95/M95</f>
        <v>746209.75</v>
      </c>
      <c r="P95" s="3">
        <f>O95*((VLOOKUP(H95,'CPI Data'!$A$1:$B$23,2))/(VLOOKUP(2025,'CPI Data'!$A$1:$B$23,2)))</f>
        <v>488896.04310344823</v>
      </c>
      <c r="Q95" s="2">
        <v>39995</v>
      </c>
      <c r="R95" s="12">
        <v>4</v>
      </c>
      <c r="S95">
        <v>1</v>
      </c>
      <c r="T95">
        <v>1</v>
      </c>
      <c r="U95">
        <v>1</v>
      </c>
    </row>
    <row r="96" spans="1:21" x14ac:dyDescent="0.25">
      <c r="A96" t="s">
        <v>33</v>
      </c>
      <c r="B96">
        <f>VLOOKUP(Table1[[#This Row],[LGA]],Sheet1!$H$1:$I$27,2,)</f>
        <v>2572</v>
      </c>
      <c r="C96" t="s">
        <v>104</v>
      </c>
      <c r="D96" t="s">
        <v>112</v>
      </c>
      <c r="E96" s="18" t="s">
        <v>13</v>
      </c>
      <c r="F96" s="18" t="s">
        <v>13</v>
      </c>
      <c r="H96">
        <v>2017</v>
      </c>
      <c r="I96" t="s">
        <v>29</v>
      </c>
      <c r="J96" t="str">
        <f>VLOOKUP(Table1[[#This Row],[Construction]],Sheet1!$A$2:$B$16,2,)</f>
        <v>On Site</v>
      </c>
      <c r="K96" t="s">
        <v>33</v>
      </c>
      <c r="L96" t="s">
        <v>211</v>
      </c>
      <c r="M96">
        <v>1</v>
      </c>
      <c r="N96" s="3">
        <v>459177.995</v>
      </c>
      <c r="O96" s="3">
        <f>N96/M96</f>
        <v>459177.995</v>
      </c>
      <c r="P96" s="3">
        <f>O96*((VLOOKUP(H96,'CPI Data'!$A$1:$B$23,2))/(VLOOKUP(2025,'CPI Data'!$A$1:$B$23,2)))</f>
        <v>300840.7553448276</v>
      </c>
      <c r="Q96" s="2">
        <v>41456</v>
      </c>
      <c r="R96" s="12">
        <v>3</v>
      </c>
      <c r="S96">
        <v>1</v>
      </c>
      <c r="T96">
        <v>1</v>
      </c>
      <c r="U96">
        <v>1</v>
      </c>
    </row>
    <row r="97" spans="1:21" x14ac:dyDescent="0.25">
      <c r="A97" t="s">
        <v>30</v>
      </c>
      <c r="B97" s="15">
        <f>VLOOKUP(Table1[[#This Row],[LGA]],Sheet1!$H$1:$I$27,2,)</f>
        <v>2600</v>
      </c>
      <c r="C97" t="s">
        <v>241</v>
      </c>
      <c r="D97" t="s">
        <v>34</v>
      </c>
      <c r="E97" s="18" t="s">
        <v>238</v>
      </c>
      <c r="F97" s="18" t="s">
        <v>238</v>
      </c>
      <c r="H97">
        <v>2018</v>
      </c>
      <c r="I97" t="s">
        <v>35</v>
      </c>
      <c r="J97" t="str">
        <f>VLOOKUP(Table1[[#This Row],[Construction]],Sheet1!$A$2:$B$16,2,)</f>
        <v>Demolish</v>
      </c>
      <c r="K97" t="s">
        <v>189</v>
      </c>
      <c r="L97" t="s">
        <v>237</v>
      </c>
      <c r="M97">
        <v>1</v>
      </c>
      <c r="N97" s="3">
        <v>35352</v>
      </c>
      <c r="O97" s="3">
        <f>N97/M97</f>
        <v>35352</v>
      </c>
      <c r="P97" s="3">
        <f>O97*((VLOOKUP(2025,'CPI Data'!$A$1:$B$23,2)/(VLOOKUP(H97,'CPI Data'!$A$1:$B$23,2))))</f>
        <v>53958.315789473687</v>
      </c>
      <c r="Q97" s="2">
        <v>41456</v>
      </c>
      <c r="R97" s="12"/>
    </row>
    <row r="98" spans="1:21" x14ac:dyDescent="0.25">
      <c r="A98" t="s">
        <v>31</v>
      </c>
      <c r="B98" s="15">
        <f>VLOOKUP(Table1[[#This Row],[LGA]],Sheet1!$H$1:$I$27,2,)</f>
        <v>1855</v>
      </c>
      <c r="C98" t="s">
        <v>241</v>
      </c>
      <c r="D98" t="s">
        <v>34</v>
      </c>
      <c r="E98" s="18" t="s">
        <v>238</v>
      </c>
      <c r="F98" s="18" t="s">
        <v>238</v>
      </c>
      <c r="H98">
        <v>2017</v>
      </c>
      <c r="I98" t="s">
        <v>35</v>
      </c>
      <c r="J98" t="str">
        <f>VLOOKUP(Table1[[#This Row],[Construction]],Sheet1!$A$2:$B$16,2,)</f>
        <v>Demolish</v>
      </c>
      <c r="K98" t="s">
        <v>187</v>
      </c>
      <c r="L98" t="s">
        <v>237</v>
      </c>
      <c r="M98">
        <v>1</v>
      </c>
      <c r="N98" s="3">
        <v>97208.19</v>
      </c>
      <c r="O98" s="3">
        <f>N98/M98</f>
        <v>97208.19</v>
      </c>
      <c r="P98" s="3">
        <f>O98*((VLOOKUP(2025,'CPI Data'!$A$1:$B$23,2)/(VLOOKUP(H98,'CPI Data'!$A$1:$B$23,2))))</f>
        <v>148370.3952631579</v>
      </c>
      <c r="Q98" s="2">
        <v>41456</v>
      </c>
      <c r="R98" s="12"/>
    </row>
    <row r="99" spans="1:21" x14ac:dyDescent="0.25">
      <c r="A99" t="s">
        <v>31</v>
      </c>
      <c r="B99" s="15">
        <f>VLOOKUP(Table1[[#This Row],[LGA]],Sheet1!$H$1:$I$27,2,)</f>
        <v>1855</v>
      </c>
      <c r="C99" t="s">
        <v>241</v>
      </c>
      <c r="D99" t="s">
        <v>34</v>
      </c>
      <c r="E99" s="18" t="s">
        <v>238</v>
      </c>
      <c r="F99" s="18" t="s">
        <v>238</v>
      </c>
      <c r="H99">
        <v>2017</v>
      </c>
      <c r="I99" t="s">
        <v>35</v>
      </c>
      <c r="J99" t="str">
        <f>VLOOKUP(Table1[[#This Row],[Construction]],Sheet1!$A$2:$B$16,2,)</f>
        <v>Demolish</v>
      </c>
      <c r="K99" t="s">
        <v>187</v>
      </c>
      <c r="L99" t="s">
        <v>237</v>
      </c>
      <c r="M99">
        <v>1</v>
      </c>
      <c r="N99" s="3">
        <v>36188.120000000003</v>
      </c>
      <c r="O99" s="3">
        <f>N99/M99</f>
        <v>36188.120000000003</v>
      </c>
      <c r="P99" s="3">
        <f>O99*((VLOOKUP(2025,'CPI Data'!$A$1:$B$23,2)/(VLOOKUP(H99,'CPI Data'!$A$1:$B$23,2))))</f>
        <v>55234.498947368425</v>
      </c>
      <c r="Q99" s="2">
        <v>41456</v>
      </c>
      <c r="R99" s="12"/>
    </row>
    <row r="100" spans="1:21" x14ac:dyDescent="0.25">
      <c r="A100" t="s">
        <v>30</v>
      </c>
      <c r="B100" s="15">
        <f>VLOOKUP(Table1[[#This Row],[LGA]],Sheet1!$H$1:$I$27,2,)</f>
        <v>2600</v>
      </c>
      <c r="C100" t="s">
        <v>241</v>
      </c>
      <c r="D100" t="s">
        <v>34</v>
      </c>
      <c r="E100" s="18" t="s">
        <v>238</v>
      </c>
      <c r="F100" s="18" t="s">
        <v>238</v>
      </c>
      <c r="H100">
        <v>2018</v>
      </c>
      <c r="I100" t="s">
        <v>35</v>
      </c>
      <c r="J100" t="str">
        <f>VLOOKUP(Table1[[#This Row],[Construction]],Sheet1!$A$2:$B$16,2,)</f>
        <v>Demolish</v>
      </c>
      <c r="K100" t="s">
        <v>30</v>
      </c>
      <c r="L100" t="s">
        <v>211</v>
      </c>
      <c r="M100">
        <v>1</v>
      </c>
      <c r="N100" s="3">
        <v>327002</v>
      </c>
      <c r="O100" s="3">
        <f>N100/M100</f>
        <v>327002</v>
      </c>
      <c r="P100" s="3">
        <f>O100*((VLOOKUP(2025,'CPI Data'!$A$1:$B$23,2)/(VLOOKUP(H100,'CPI Data'!$A$1:$B$23,2))))</f>
        <v>499108.31578947371</v>
      </c>
      <c r="Q100" s="2">
        <v>41456</v>
      </c>
      <c r="R100" s="12"/>
    </row>
    <row r="101" spans="1:21" x14ac:dyDescent="0.25">
      <c r="A101" t="s">
        <v>30</v>
      </c>
      <c r="B101" s="15">
        <f>VLOOKUP(Table1[[#This Row],[LGA]],Sheet1!$H$1:$I$27,2,)</f>
        <v>2600</v>
      </c>
      <c r="C101" t="s">
        <v>241</v>
      </c>
      <c r="D101" t="s">
        <v>34</v>
      </c>
      <c r="E101" s="18" t="s">
        <v>238</v>
      </c>
      <c r="F101" s="18" t="s">
        <v>238</v>
      </c>
      <c r="H101">
        <v>2018</v>
      </c>
      <c r="I101" t="s">
        <v>35</v>
      </c>
      <c r="J101" t="str">
        <f>VLOOKUP(Table1[[#This Row],[Construction]],Sheet1!$A$2:$B$16,2,)</f>
        <v>Demolish</v>
      </c>
      <c r="K101" t="s">
        <v>190</v>
      </c>
      <c r="L101" t="s">
        <v>237</v>
      </c>
      <c r="M101">
        <v>1</v>
      </c>
      <c r="N101" s="3">
        <v>218566.2</v>
      </c>
      <c r="O101" s="3">
        <f>N101/M101</f>
        <v>218566.2</v>
      </c>
      <c r="P101" s="3">
        <f>O101*((VLOOKUP(2025,'CPI Data'!$A$1:$B$23,2)/(VLOOKUP(H101,'CPI Data'!$A$1:$B$23,2))))</f>
        <v>333601.04210526322</v>
      </c>
      <c r="Q101" s="2">
        <v>41456</v>
      </c>
      <c r="R101" s="12"/>
    </row>
    <row r="102" spans="1:21" x14ac:dyDescent="0.25">
      <c r="A102" t="s">
        <v>30</v>
      </c>
      <c r="B102" s="15">
        <f>VLOOKUP(Table1[[#This Row],[LGA]],Sheet1!$H$1:$I$27,2,)</f>
        <v>2600</v>
      </c>
      <c r="C102" t="s">
        <v>241</v>
      </c>
      <c r="D102" t="s">
        <v>34</v>
      </c>
      <c r="E102" s="18" t="s">
        <v>238</v>
      </c>
      <c r="F102" s="18" t="s">
        <v>238</v>
      </c>
      <c r="H102">
        <v>2017</v>
      </c>
      <c r="I102" t="s">
        <v>35</v>
      </c>
      <c r="J102" t="str">
        <f>VLOOKUP(Table1[[#This Row],[Construction]],Sheet1!$A$2:$B$16,2,)</f>
        <v>Demolish</v>
      </c>
      <c r="K102" t="s">
        <v>190</v>
      </c>
      <c r="L102" t="s">
        <v>237</v>
      </c>
      <c r="M102">
        <v>1</v>
      </c>
      <c r="N102" s="3">
        <v>121814.8</v>
      </c>
      <c r="O102" s="3">
        <f>N102/M102</f>
        <v>121814.8</v>
      </c>
      <c r="P102" s="3">
        <f>O102*((VLOOKUP(2025,'CPI Data'!$A$1:$B$23,2)/(VLOOKUP(H102,'CPI Data'!$A$1:$B$23,2))))</f>
        <v>185927.85263157895</v>
      </c>
      <c r="Q102" s="2">
        <v>41456</v>
      </c>
      <c r="R102" s="12"/>
    </row>
    <row r="103" spans="1:21" x14ac:dyDescent="0.25">
      <c r="A103" t="s">
        <v>31</v>
      </c>
      <c r="B103" s="15">
        <f>VLOOKUP(Table1[[#This Row],[LGA]],Sheet1!$H$1:$I$27,2,)</f>
        <v>1855</v>
      </c>
      <c r="C103" t="s">
        <v>241</v>
      </c>
      <c r="D103" t="s">
        <v>34</v>
      </c>
      <c r="E103" s="18" t="s">
        <v>238</v>
      </c>
      <c r="F103" s="18" t="s">
        <v>238</v>
      </c>
      <c r="H103">
        <v>2017</v>
      </c>
      <c r="I103" t="s">
        <v>35</v>
      </c>
      <c r="J103" t="str">
        <f>VLOOKUP(Table1[[#This Row],[Construction]],Sheet1!$A$2:$B$16,2,)</f>
        <v>Demolish</v>
      </c>
      <c r="K103" t="s">
        <v>187</v>
      </c>
      <c r="L103" t="s">
        <v>237</v>
      </c>
      <c r="M103">
        <v>1</v>
      </c>
      <c r="N103" s="3">
        <v>36200.769999999997</v>
      </c>
      <c r="O103" s="3">
        <f>N103/M103</f>
        <v>36200.769999999997</v>
      </c>
      <c r="P103" s="3">
        <f>O103*((VLOOKUP(2025,'CPI Data'!$A$1:$B$23,2)/(VLOOKUP(H103,'CPI Data'!$A$1:$B$23,2))))</f>
        <v>55253.806842105259</v>
      </c>
      <c r="Q103" s="2">
        <v>42186</v>
      </c>
      <c r="R103" s="12"/>
    </row>
    <row r="104" spans="1:21" x14ac:dyDescent="0.25">
      <c r="A104" t="s">
        <v>20</v>
      </c>
      <c r="B104" s="15">
        <f>VLOOKUP(Table1[[#This Row],[LGA]],Sheet1!$H$1:$I$27,2,)</f>
        <v>2669</v>
      </c>
      <c r="C104" t="s">
        <v>104</v>
      </c>
      <c r="D104" t="s">
        <v>34</v>
      </c>
      <c r="E104" s="18" t="s">
        <v>238</v>
      </c>
      <c r="F104" s="18" t="s">
        <v>238</v>
      </c>
      <c r="H104">
        <v>2018</v>
      </c>
      <c r="I104" t="s">
        <v>35</v>
      </c>
      <c r="J104" t="str">
        <f>VLOOKUP(Table1[[#This Row],[Construction]],Sheet1!$A$2:$B$16,2,)</f>
        <v>Demolish</v>
      </c>
      <c r="K104" t="s">
        <v>20</v>
      </c>
      <c r="L104" t="s">
        <v>211</v>
      </c>
      <c r="M104">
        <v>1</v>
      </c>
      <c r="N104" s="3">
        <v>22947</v>
      </c>
      <c r="O104" s="3">
        <f>N104/M104</f>
        <v>22947</v>
      </c>
      <c r="P104" s="3">
        <f>O104*((VLOOKUP(2025,'CPI Data'!$A$1:$B$23,2)/(VLOOKUP(H104,'CPI Data'!$A$1:$B$23,2))))</f>
        <v>35024.368421052633</v>
      </c>
      <c r="Q104" s="2">
        <v>44378</v>
      </c>
      <c r="R104" s="12"/>
    </row>
    <row r="105" spans="1:21" x14ac:dyDescent="0.25">
      <c r="A105" t="s">
        <v>20</v>
      </c>
      <c r="B105" s="15">
        <f>VLOOKUP(Table1[[#This Row],[LGA]],Sheet1!$H$1:$I$27,2,)</f>
        <v>2669</v>
      </c>
      <c r="C105" t="s">
        <v>104</v>
      </c>
      <c r="D105" t="s">
        <v>34</v>
      </c>
      <c r="E105" s="18" t="s">
        <v>238</v>
      </c>
      <c r="F105" s="18" t="s">
        <v>238</v>
      </c>
      <c r="H105">
        <v>2018</v>
      </c>
      <c r="I105" t="s">
        <v>35</v>
      </c>
      <c r="J105" t="str">
        <f>VLOOKUP(Table1[[#This Row],[Construction]],Sheet1!$A$2:$B$16,2,)</f>
        <v>Demolish</v>
      </c>
      <c r="K105" t="s">
        <v>20</v>
      </c>
      <c r="L105" t="s">
        <v>211</v>
      </c>
      <c r="M105">
        <v>1</v>
      </c>
      <c r="N105" s="3">
        <v>19656</v>
      </c>
      <c r="O105" s="3">
        <f>N105/M105</f>
        <v>19656</v>
      </c>
      <c r="P105" s="3">
        <f>O105*((VLOOKUP(2025,'CPI Data'!$A$1:$B$23,2)/(VLOOKUP(H105,'CPI Data'!$A$1:$B$23,2))))</f>
        <v>30001.263157894737</v>
      </c>
      <c r="Q105" s="2">
        <v>41456</v>
      </c>
      <c r="R105" s="12"/>
    </row>
    <row r="106" spans="1:21" x14ac:dyDescent="0.25">
      <c r="A106" t="s">
        <v>32</v>
      </c>
      <c r="B106">
        <f>VLOOKUP(Table1[[#This Row],[LGA]],Sheet1!$H$1:$I$27,2,)</f>
        <v>1710</v>
      </c>
      <c r="C106" t="s">
        <v>105</v>
      </c>
      <c r="D106" t="s">
        <v>112</v>
      </c>
      <c r="E106" s="18" t="s">
        <v>13</v>
      </c>
      <c r="F106" s="18" t="s">
        <v>13</v>
      </c>
      <c r="H106">
        <v>2017</v>
      </c>
      <c r="I106" t="s">
        <v>29</v>
      </c>
      <c r="J106" t="str">
        <f>VLOOKUP(Table1[[#This Row],[Construction]],Sheet1!$A$2:$B$16,2,)</f>
        <v>On Site</v>
      </c>
      <c r="K106" t="s">
        <v>32</v>
      </c>
      <c r="L106" t="s">
        <v>211</v>
      </c>
      <c r="M106">
        <v>1</v>
      </c>
      <c r="N106" s="3">
        <v>303018</v>
      </c>
      <c r="O106" s="3">
        <f>N106/M106</f>
        <v>303018</v>
      </c>
      <c r="P106" s="3">
        <f>O106*((VLOOKUP(H106,'CPI Data'!$A$1:$B$23,2))/(VLOOKUP(2025,'CPI Data'!$A$1:$B$23,2)))</f>
        <v>198529.03448275861</v>
      </c>
      <c r="Q106" s="2">
        <v>41456</v>
      </c>
      <c r="R106" s="12">
        <v>3</v>
      </c>
      <c r="S106">
        <v>1</v>
      </c>
      <c r="T106">
        <v>1</v>
      </c>
      <c r="U106">
        <v>1</v>
      </c>
    </row>
    <row r="107" spans="1:21" x14ac:dyDescent="0.25">
      <c r="A107" t="s">
        <v>30</v>
      </c>
      <c r="B107" s="15">
        <f>VLOOKUP(Table1[[#This Row],[LGA]],Sheet1!$H$1:$I$27,2,)</f>
        <v>2600</v>
      </c>
      <c r="C107" t="s">
        <v>241</v>
      </c>
      <c r="D107" t="s">
        <v>34</v>
      </c>
      <c r="E107" s="18" t="s">
        <v>238</v>
      </c>
      <c r="F107" s="18" t="s">
        <v>238</v>
      </c>
      <c r="H107">
        <v>2018</v>
      </c>
      <c r="I107" t="s">
        <v>35</v>
      </c>
      <c r="J107" t="str">
        <f>VLOOKUP(Table1[[#This Row],[Construction]],Sheet1!$A$2:$B$16,2,)</f>
        <v>Demolish</v>
      </c>
      <c r="K107" t="s">
        <v>191</v>
      </c>
      <c r="L107" t="s">
        <v>237</v>
      </c>
      <c r="M107">
        <v>1</v>
      </c>
      <c r="N107" s="3">
        <v>95262</v>
      </c>
      <c r="O107" s="3">
        <f>N107/M107</f>
        <v>95262</v>
      </c>
      <c r="P107" s="3">
        <f>O107*((VLOOKUP(2025,'CPI Data'!$A$1:$B$23,2)/(VLOOKUP(H107,'CPI Data'!$A$1:$B$23,2))))</f>
        <v>145399.89473684211</v>
      </c>
      <c r="Q107" s="2">
        <v>44378</v>
      </c>
      <c r="R107" s="12"/>
    </row>
    <row r="108" spans="1:21" x14ac:dyDescent="0.25">
      <c r="A108" t="s">
        <v>24</v>
      </c>
      <c r="B108" s="15">
        <f>VLOOKUP(Table1[[#This Row],[LGA]],Sheet1!$H$1:$I$27,2,)</f>
        <v>1531</v>
      </c>
      <c r="C108" t="s">
        <v>241</v>
      </c>
      <c r="D108" t="s">
        <v>34</v>
      </c>
      <c r="E108" s="18" t="s">
        <v>238</v>
      </c>
      <c r="F108" s="18" t="s">
        <v>238</v>
      </c>
      <c r="H108">
        <v>2018</v>
      </c>
      <c r="I108" t="s">
        <v>35</v>
      </c>
      <c r="J108" t="str">
        <f>VLOOKUP(Table1[[#This Row],[Construction]],Sheet1!$A$2:$B$16,2,)</f>
        <v>Demolish</v>
      </c>
      <c r="K108" t="s">
        <v>192</v>
      </c>
      <c r="L108" t="s">
        <v>237</v>
      </c>
      <c r="M108">
        <v>1</v>
      </c>
      <c r="N108" s="3">
        <v>35505.599999999999</v>
      </c>
      <c r="O108" s="3">
        <f>N108/M108</f>
        <v>35505.599999999999</v>
      </c>
      <c r="P108" s="3">
        <f>O108*((VLOOKUP(2025,'CPI Data'!$A$1:$B$23,2)/(VLOOKUP(H108,'CPI Data'!$A$1:$B$23,2))))</f>
        <v>54192.757894736846</v>
      </c>
      <c r="Q108" s="2">
        <v>41091</v>
      </c>
      <c r="R108" s="12"/>
    </row>
    <row r="109" spans="1:21" x14ac:dyDescent="0.25">
      <c r="A109" t="s">
        <v>30</v>
      </c>
      <c r="B109">
        <f>VLOOKUP(Table1[[#This Row],[LGA]],Sheet1!$H$1:$I$27,2,)</f>
        <v>2600</v>
      </c>
      <c r="C109" t="s">
        <v>241</v>
      </c>
      <c r="D109" t="s">
        <v>37</v>
      </c>
      <c r="E109" s="18" t="s">
        <v>36</v>
      </c>
      <c r="F109" s="18" t="s">
        <v>36</v>
      </c>
      <c r="H109">
        <v>2017</v>
      </c>
      <c r="I109" t="s">
        <v>29</v>
      </c>
      <c r="J109" t="str">
        <f>VLOOKUP(Table1[[#This Row],[Construction]],Sheet1!$A$2:$B$16,2,)</f>
        <v>On Site</v>
      </c>
      <c r="K109" t="s">
        <v>30</v>
      </c>
      <c r="L109" t="s">
        <v>211</v>
      </c>
      <c r="M109">
        <v>1</v>
      </c>
      <c r="N109" s="3">
        <v>204701.7</v>
      </c>
      <c r="O109" s="3">
        <f>N109/M109</f>
        <v>204701.7</v>
      </c>
      <c r="P109" s="3">
        <f>O109*((VLOOKUP(H109,'CPI Data'!$A$1:$B$23,2))/(VLOOKUP(2025,'CPI Data'!$A$1:$B$23,2)))</f>
        <v>134114.90689655172</v>
      </c>
      <c r="Q109" s="2">
        <v>44378</v>
      </c>
      <c r="R109" s="12">
        <v>2</v>
      </c>
      <c r="S109">
        <v>1</v>
      </c>
      <c r="T109">
        <v>1</v>
      </c>
      <c r="U109">
        <v>1</v>
      </c>
    </row>
    <row r="110" spans="1:21" x14ac:dyDescent="0.25">
      <c r="A110" t="s">
        <v>20</v>
      </c>
      <c r="B110" s="15">
        <f>VLOOKUP(Table1[[#This Row],[LGA]],Sheet1!$H$1:$I$27,2,)</f>
        <v>2669</v>
      </c>
      <c r="C110" t="s">
        <v>104</v>
      </c>
      <c r="D110" t="s">
        <v>38</v>
      </c>
      <c r="E110" s="18" t="s">
        <v>36</v>
      </c>
      <c r="F110" s="18" t="s">
        <v>36</v>
      </c>
      <c r="H110">
        <v>2016</v>
      </c>
      <c r="I110" t="s">
        <v>39</v>
      </c>
      <c r="J110" t="str">
        <f>VLOOKUP(Table1[[#This Row],[Construction]],Sheet1!$A$2:$B$16,2,)</f>
        <v>On Site</v>
      </c>
      <c r="K110" t="s">
        <v>20</v>
      </c>
      <c r="L110" t="s">
        <v>211</v>
      </c>
      <c r="M110">
        <v>1</v>
      </c>
      <c r="N110" s="3">
        <v>1192744.22</v>
      </c>
      <c r="O110" s="3">
        <f>N110/M110</f>
        <v>1192744.22</v>
      </c>
      <c r="P110" s="3">
        <f>O110*((VLOOKUP(2025,'CPI Data'!$A$1:$B$23,2)/(VLOOKUP(H110,'CPI Data'!$A$1:$B$23,2))))</f>
        <v>2660737.1061538463</v>
      </c>
      <c r="Q110" s="2">
        <v>41091</v>
      </c>
      <c r="R110" s="12"/>
      <c r="S110">
        <v>1</v>
      </c>
      <c r="T110">
        <v>1</v>
      </c>
      <c r="U110">
        <v>1</v>
      </c>
    </row>
    <row r="111" spans="1:21" x14ac:dyDescent="0.25">
      <c r="A111" t="s">
        <v>30</v>
      </c>
      <c r="B111">
        <f>VLOOKUP(Table1[[#This Row],[LGA]],Sheet1!$H$1:$I$27,2,)</f>
        <v>2600</v>
      </c>
      <c r="C111" t="s">
        <v>241</v>
      </c>
      <c r="D111" t="s">
        <v>117</v>
      </c>
      <c r="E111" s="18" t="s">
        <v>36</v>
      </c>
      <c r="F111" s="18" t="s">
        <v>36</v>
      </c>
      <c r="H111">
        <v>2016</v>
      </c>
      <c r="I111" t="s">
        <v>29</v>
      </c>
      <c r="J111" t="str">
        <f>VLOOKUP(Table1[[#This Row],[Construction]],Sheet1!$A$2:$B$16,2,)</f>
        <v>On Site</v>
      </c>
      <c r="K111" t="s">
        <v>188</v>
      </c>
      <c r="L111" t="s">
        <v>237</v>
      </c>
      <c r="M111">
        <v>1</v>
      </c>
      <c r="N111" s="3">
        <v>185819</v>
      </c>
      <c r="O111" s="3">
        <f>N111/M111</f>
        <v>185819</v>
      </c>
      <c r="P111" s="3">
        <f>O111*((VLOOKUP(H111,'CPI Data'!$A$1:$B$23,2))/(VLOOKUP(2025,'CPI Data'!$A$1:$B$23,2)))</f>
        <v>83298.172413793101</v>
      </c>
      <c r="Q111" s="2">
        <v>44378</v>
      </c>
      <c r="R111" s="12">
        <v>2</v>
      </c>
    </row>
    <row r="112" spans="1:21" x14ac:dyDescent="0.25">
      <c r="A112" t="s">
        <v>30</v>
      </c>
      <c r="B112" s="15">
        <f>VLOOKUP(Table1[[#This Row],[LGA]],Sheet1!$H$1:$I$27,2,)</f>
        <v>2600</v>
      </c>
      <c r="C112" t="s">
        <v>241</v>
      </c>
      <c r="D112" t="s">
        <v>34</v>
      </c>
      <c r="E112" s="18" t="s">
        <v>238</v>
      </c>
      <c r="F112" s="18" t="s">
        <v>238</v>
      </c>
      <c r="H112">
        <v>2016</v>
      </c>
      <c r="I112" t="s">
        <v>35</v>
      </c>
      <c r="J112" t="str">
        <f>VLOOKUP(Table1[[#This Row],[Construction]],Sheet1!$A$2:$B$16,2,)</f>
        <v>Demolish</v>
      </c>
      <c r="K112" t="s">
        <v>189</v>
      </c>
      <c r="L112" t="s">
        <v>237</v>
      </c>
      <c r="M112">
        <v>1</v>
      </c>
      <c r="N112" s="3">
        <v>112585</v>
      </c>
      <c r="O112" s="3">
        <f>N112/M112</f>
        <v>112585</v>
      </c>
      <c r="P112" s="3">
        <f>O112*((VLOOKUP(2025,'CPI Data'!$A$1:$B$23,2)/(VLOOKUP(H112,'CPI Data'!$A$1:$B$23,2))))</f>
        <v>251151.15384615384</v>
      </c>
      <c r="Q112" s="2">
        <v>39995</v>
      </c>
      <c r="R112" s="12"/>
    </row>
    <row r="113" spans="1:21" x14ac:dyDescent="0.25">
      <c r="A113" t="s">
        <v>30</v>
      </c>
      <c r="B113" s="15">
        <f>VLOOKUP(Table1[[#This Row],[LGA]],Sheet1!$H$1:$I$27,2,)</f>
        <v>2600</v>
      </c>
      <c r="C113" t="s">
        <v>241</v>
      </c>
      <c r="D113" t="s">
        <v>34</v>
      </c>
      <c r="E113" s="18" t="s">
        <v>238</v>
      </c>
      <c r="F113" s="18" t="s">
        <v>238</v>
      </c>
      <c r="H113">
        <v>2016</v>
      </c>
      <c r="I113" t="s">
        <v>35</v>
      </c>
      <c r="J113" t="str">
        <f>VLOOKUP(Table1[[#This Row],[Construction]],Sheet1!$A$2:$B$16,2,)</f>
        <v>Demolish</v>
      </c>
      <c r="K113" t="s">
        <v>191</v>
      </c>
      <c r="L113" t="s">
        <v>237</v>
      </c>
      <c r="M113">
        <v>1</v>
      </c>
      <c r="N113" s="3">
        <v>137801.99</v>
      </c>
      <c r="O113" s="3">
        <f>N113/M113</f>
        <v>137801.99</v>
      </c>
      <c r="P113" s="3">
        <f>O113*((VLOOKUP(2025,'CPI Data'!$A$1:$B$23,2)/(VLOOKUP(H113,'CPI Data'!$A$1:$B$23,2))))</f>
        <v>307404.43923076923</v>
      </c>
      <c r="Q113" s="2">
        <v>39995</v>
      </c>
      <c r="R113" s="12"/>
    </row>
    <row r="114" spans="1:21" x14ac:dyDescent="0.25">
      <c r="A114" t="s">
        <v>41</v>
      </c>
      <c r="B114">
        <f>VLOOKUP(Table1[[#This Row],[LGA]],Sheet1!$H$1:$I$27,2,)</f>
        <v>2042</v>
      </c>
      <c r="C114" t="s">
        <v>104</v>
      </c>
      <c r="D114" t="s">
        <v>79</v>
      </c>
      <c r="E114" s="18" t="s">
        <v>13</v>
      </c>
      <c r="F114" s="18" t="s">
        <v>13</v>
      </c>
      <c r="H114">
        <v>2012</v>
      </c>
      <c r="I114" t="s">
        <v>29</v>
      </c>
      <c r="J114" t="str">
        <f>VLOOKUP(Table1[[#This Row],[Construction]],Sheet1!$A$2:$B$16,2,)</f>
        <v>On Site</v>
      </c>
      <c r="K114" t="s">
        <v>184</v>
      </c>
      <c r="L114" t="s">
        <v>237</v>
      </c>
      <c r="M114">
        <v>4</v>
      </c>
      <c r="N114" s="3">
        <v>1300564</v>
      </c>
      <c r="O114" s="3">
        <f>N114/M114</f>
        <v>325141</v>
      </c>
      <c r="P114" s="3">
        <f>O114*((VLOOKUP(H114,'CPI Data'!$A$1:$B$23,2))/(VLOOKUP(2025,'CPI Data'!$A$1:$B$23,2)))</f>
        <v>201811.6551724138</v>
      </c>
      <c r="Q114" s="2">
        <v>42552</v>
      </c>
      <c r="R114" s="12">
        <v>4</v>
      </c>
      <c r="S114">
        <v>2</v>
      </c>
      <c r="T114">
        <v>1</v>
      </c>
      <c r="U114">
        <v>1</v>
      </c>
    </row>
    <row r="115" spans="1:21" x14ac:dyDescent="0.25">
      <c r="A115" t="s">
        <v>24</v>
      </c>
      <c r="B115">
        <f>VLOOKUP(Table1[[#This Row],[LGA]],Sheet1!$H$1:$I$27,2,)</f>
        <v>1531</v>
      </c>
      <c r="C115" t="s">
        <v>241</v>
      </c>
      <c r="D115" t="s">
        <v>112</v>
      </c>
      <c r="E115" s="18" t="s">
        <v>13</v>
      </c>
      <c r="F115" s="18" t="s">
        <v>13</v>
      </c>
      <c r="H115">
        <v>2016</v>
      </c>
      <c r="I115" t="s">
        <v>29</v>
      </c>
      <c r="J115" t="str">
        <f>VLOOKUP(Table1[[#This Row],[Construction]],Sheet1!$A$2:$B$16,2,)</f>
        <v>On Site</v>
      </c>
      <c r="K115" t="s">
        <v>24</v>
      </c>
      <c r="L115" t="s">
        <v>211</v>
      </c>
      <c r="M115">
        <v>1</v>
      </c>
      <c r="N115" s="3">
        <v>452912.37</v>
      </c>
      <c r="O115" s="3">
        <f>N115/M115</f>
        <v>452912.37</v>
      </c>
      <c r="P115" s="3">
        <f>O115*((VLOOKUP(H115,'CPI Data'!$A$1:$B$23,2))/(VLOOKUP(2025,'CPI Data'!$A$1:$B$23,2)))</f>
        <v>203029.68310344827</v>
      </c>
      <c r="Q115" s="2">
        <v>42552</v>
      </c>
      <c r="R115" s="12">
        <v>3</v>
      </c>
      <c r="S115">
        <v>1</v>
      </c>
      <c r="T115">
        <v>1</v>
      </c>
      <c r="U115">
        <v>1</v>
      </c>
    </row>
    <row r="116" spans="1:21" x14ac:dyDescent="0.25">
      <c r="A116" t="s">
        <v>24</v>
      </c>
      <c r="B116">
        <f>VLOOKUP(Table1[[#This Row],[LGA]],Sheet1!$H$1:$I$27,2,)</f>
        <v>1531</v>
      </c>
      <c r="C116" t="s">
        <v>241</v>
      </c>
      <c r="D116" t="s">
        <v>114</v>
      </c>
      <c r="E116" s="18" t="s">
        <v>13</v>
      </c>
      <c r="F116" s="18" t="s">
        <v>13</v>
      </c>
      <c r="H116">
        <v>2016</v>
      </c>
      <c r="I116" t="s">
        <v>29</v>
      </c>
      <c r="J116" t="str">
        <f>VLOOKUP(Table1[[#This Row],[Construction]],Sheet1!$A$2:$B$16,2,)</f>
        <v>On Site</v>
      </c>
      <c r="K116" t="s">
        <v>24</v>
      </c>
      <c r="L116" t="s">
        <v>211</v>
      </c>
      <c r="M116">
        <v>1</v>
      </c>
      <c r="N116" s="3">
        <v>510552.24</v>
      </c>
      <c r="O116" s="3">
        <f>N116/M116</f>
        <v>510552.24</v>
      </c>
      <c r="P116" s="3">
        <f>O116*((VLOOKUP(H116,'CPI Data'!$A$1:$B$23,2))/(VLOOKUP(2025,'CPI Data'!$A$1:$B$23,2)))</f>
        <v>228868.24551724139</v>
      </c>
      <c r="Q116" s="2">
        <v>42186</v>
      </c>
      <c r="R116" s="12">
        <v>4</v>
      </c>
      <c r="S116">
        <v>1</v>
      </c>
      <c r="T116">
        <v>1</v>
      </c>
      <c r="U116">
        <v>1</v>
      </c>
    </row>
    <row r="117" spans="1:21" x14ac:dyDescent="0.25">
      <c r="A117" t="s">
        <v>20</v>
      </c>
      <c r="B117">
        <f>VLOOKUP(Table1[[#This Row],[LGA]],Sheet1!$H$1:$I$27,2,)</f>
        <v>2669</v>
      </c>
      <c r="C117" t="s">
        <v>104</v>
      </c>
      <c r="D117" t="s">
        <v>37</v>
      </c>
      <c r="E117" s="18" t="s">
        <v>36</v>
      </c>
      <c r="F117" s="18" t="s">
        <v>36</v>
      </c>
      <c r="H117">
        <v>2016</v>
      </c>
      <c r="I117" t="s">
        <v>29</v>
      </c>
      <c r="J117" t="str">
        <f>VLOOKUP(Table1[[#This Row],[Construction]],Sheet1!$A$2:$B$16,2,)</f>
        <v>On Site</v>
      </c>
      <c r="K117" t="s">
        <v>193</v>
      </c>
      <c r="L117" t="s">
        <v>237</v>
      </c>
      <c r="M117">
        <v>1</v>
      </c>
      <c r="N117" s="3">
        <v>154828.94</v>
      </c>
      <c r="O117" s="3">
        <f>N117/M117</f>
        <v>154828.94</v>
      </c>
      <c r="P117" s="3">
        <f>O117*((VLOOKUP(H117,'CPI Data'!$A$1:$B$23,2))/(VLOOKUP(2025,'CPI Data'!$A$1:$B$23,2)))</f>
        <v>69406.076551724138</v>
      </c>
      <c r="Q117" s="2">
        <v>41091</v>
      </c>
      <c r="R117" s="12">
        <v>2</v>
      </c>
      <c r="S117">
        <v>1</v>
      </c>
      <c r="T117">
        <v>1</v>
      </c>
      <c r="U117">
        <v>1</v>
      </c>
    </row>
    <row r="118" spans="1:21" x14ac:dyDescent="0.25">
      <c r="A118" t="s">
        <v>20</v>
      </c>
      <c r="B118">
        <f>VLOOKUP(Table1[[#This Row],[LGA]],Sheet1!$H$1:$I$27,2,)</f>
        <v>2669</v>
      </c>
      <c r="C118" t="s">
        <v>104</v>
      </c>
      <c r="D118" t="s">
        <v>37</v>
      </c>
      <c r="E118" s="18" t="s">
        <v>36</v>
      </c>
      <c r="F118" s="18" t="s">
        <v>36</v>
      </c>
      <c r="H118">
        <v>2016</v>
      </c>
      <c r="I118" t="s">
        <v>29</v>
      </c>
      <c r="J118" t="str">
        <f>VLOOKUP(Table1[[#This Row],[Construction]],Sheet1!$A$2:$B$16,2,)</f>
        <v>On Site</v>
      </c>
      <c r="K118" t="s">
        <v>193</v>
      </c>
      <c r="L118" t="s">
        <v>237</v>
      </c>
      <c r="M118">
        <v>1</v>
      </c>
      <c r="N118" s="3">
        <v>164904.84</v>
      </c>
      <c r="O118" s="3">
        <f>N118/M118</f>
        <v>164904.84</v>
      </c>
      <c r="P118" s="3">
        <f>O118*((VLOOKUP(H118,'CPI Data'!$A$1:$B$23,2))/(VLOOKUP(2025,'CPI Data'!$A$1:$B$23,2)))</f>
        <v>73922.859310344822</v>
      </c>
      <c r="Q118" s="2">
        <v>42186</v>
      </c>
      <c r="R118" s="12">
        <v>2</v>
      </c>
      <c r="S118">
        <v>1</v>
      </c>
      <c r="T118">
        <v>1</v>
      </c>
      <c r="U118">
        <v>1</v>
      </c>
    </row>
    <row r="119" spans="1:21" x14ac:dyDescent="0.25">
      <c r="A119" t="s">
        <v>20</v>
      </c>
      <c r="B119">
        <f>VLOOKUP(Table1[[#This Row],[LGA]],Sheet1!$H$1:$I$27,2,)</f>
        <v>2669</v>
      </c>
      <c r="C119" t="s">
        <v>104</v>
      </c>
      <c r="D119" t="s">
        <v>40</v>
      </c>
      <c r="E119" s="18" t="s">
        <v>36</v>
      </c>
      <c r="F119" s="18" t="s">
        <v>36</v>
      </c>
      <c r="H119">
        <v>2016</v>
      </c>
      <c r="I119" t="s">
        <v>29</v>
      </c>
      <c r="J119" t="str">
        <f>VLOOKUP(Table1[[#This Row],[Construction]],Sheet1!$A$2:$B$16,2,)</f>
        <v>On Site</v>
      </c>
      <c r="K119" t="s">
        <v>193</v>
      </c>
      <c r="L119" t="s">
        <v>237</v>
      </c>
      <c r="M119">
        <v>1</v>
      </c>
      <c r="N119" s="3">
        <v>185754.61</v>
      </c>
      <c r="O119" s="3">
        <f>N119/M119</f>
        <v>185754.61</v>
      </c>
      <c r="P119" s="3">
        <f>O119*((VLOOKUP(H119,'CPI Data'!$A$1:$B$23,2))/(VLOOKUP(2025,'CPI Data'!$A$1:$B$23,2)))</f>
        <v>83269.307931034476</v>
      </c>
      <c r="Q119" s="2">
        <v>42552</v>
      </c>
      <c r="R119" s="12">
        <v>2</v>
      </c>
      <c r="S119">
        <v>2</v>
      </c>
      <c r="T119">
        <v>1</v>
      </c>
      <c r="U119">
        <v>1</v>
      </c>
    </row>
    <row r="120" spans="1:21" x14ac:dyDescent="0.25">
      <c r="A120" t="s">
        <v>20</v>
      </c>
      <c r="B120">
        <f>VLOOKUP(Table1[[#This Row],[LGA]],Sheet1!$H$1:$I$27,2,)</f>
        <v>2669</v>
      </c>
      <c r="C120" t="s">
        <v>104</v>
      </c>
      <c r="D120" t="s">
        <v>40</v>
      </c>
      <c r="E120" s="18" t="s">
        <v>36</v>
      </c>
      <c r="F120" s="18" t="s">
        <v>36</v>
      </c>
      <c r="H120">
        <v>2016</v>
      </c>
      <c r="I120" t="s">
        <v>29</v>
      </c>
      <c r="J120" t="str">
        <f>VLOOKUP(Table1[[#This Row],[Construction]],Sheet1!$A$2:$B$16,2,)</f>
        <v>On Site</v>
      </c>
      <c r="K120" t="s">
        <v>193</v>
      </c>
      <c r="L120" t="s">
        <v>237</v>
      </c>
      <c r="M120">
        <v>1</v>
      </c>
      <c r="N120" s="3">
        <v>174363.22</v>
      </c>
      <c r="O120" s="3">
        <f>N120/M120</f>
        <v>174363.22</v>
      </c>
      <c r="P120" s="3">
        <f>O120*((VLOOKUP(H120,'CPI Data'!$A$1:$B$23,2))/(VLOOKUP(2025,'CPI Data'!$A$1:$B$23,2)))</f>
        <v>78162.822758620692</v>
      </c>
      <c r="Q120" s="2">
        <v>42552</v>
      </c>
      <c r="R120" s="12">
        <v>2</v>
      </c>
      <c r="S120">
        <v>1</v>
      </c>
      <c r="T120">
        <v>1</v>
      </c>
      <c r="U120">
        <v>1</v>
      </c>
    </row>
    <row r="121" spans="1:21" x14ac:dyDescent="0.25">
      <c r="A121" t="s">
        <v>22</v>
      </c>
      <c r="B121" s="15" t="str">
        <f>VLOOKUP(Table1[[#This Row],[LGA]],Sheet1!$H$1:$I$27,2,)</f>
        <v>1973 </v>
      </c>
      <c r="C121" t="s">
        <v>104</v>
      </c>
      <c r="D121" t="s">
        <v>34</v>
      </c>
      <c r="E121" s="18" t="s">
        <v>238</v>
      </c>
      <c r="F121" s="18" t="s">
        <v>238</v>
      </c>
      <c r="H121">
        <v>2015</v>
      </c>
      <c r="I121" t="s">
        <v>35</v>
      </c>
      <c r="J121" t="str">
        <f>VLOOKUP(Table1[[#This Row],[Construction]],Sheet1!$A$2:$B$16,2,)</f>
        <v>Demolish</v>
      </c>
      <c r="K121" t="s">
        <v>195</v>
      </c>
      <c r="L121" t="s">
        <v>237</v>
      </c>
      <c r="M121">
        <v>1</v>
      </c>
      <c r="N121" s="3">
        <v>49797.83</v>
      </c>
      <c r="O121" s="3">
        <f>N121/M121</f>
        <v>49797.83</v>
      </c>
      <c r="P121" s="3">
        <f>O121*((VLOOKUP(2025,'CPI Data'!$A$1:$B$23,2)/(VLOOKUP(H121,'CPI Data'!$A$1:$B$23,2))))</f>
        <v>96275.804666666678</v>
      </c>
      <c r="Q121" s="2">
        <v>43282</v>
      </c>
      <c r="R121" s="12"/>
    </row>
    <row r="122" spans="1:21" x14ac:dyDescent="0.25">
      <c r="A122" t="s">
        <v>24</v>
      </c>
      <c r="B122">
        <f>VLOOKUP(Table1[[#This Row],[LGA]],Sheet1!$H$1:$I$27,2,)</f>
        <v>1531</v>
      </c>
      <c r="C122" t="s">
        <v>241</v>
      </c>
      <c r="D122" t="s">
        <v>118</v>
      </c>
      <c r="E122" s="18" t="s">
        <v>13</v>
      </c>
      <c r="F122" s="18" t="s">
        <v>13</v>
      </c>
      <c r="G122" t="s">
        <v>243</v>
      </c>
      <c r="H122">
        <v>2015</v>
      </c>
      <c r="I122" t="s">
        <v>29</v>
      </c>
      <c r="J122" t="str">
        <f>VLOOKUP(Table1[[#This Row],[Construction]],Sheet1!$A$2:$B$16,2,)</f>
        <v>On Site</v>
      </c>
      <c r="K122" t="s">
        <v>196</v>
      </c>
      <c r="L122" t="s">
        <v>237</v>
      </c>
      <c r="M122">
        <v>1</v>
      </c>
      <c r="N122" s="3">
        <v>777615</v>
      </c>
      <c r="O122" s="3">
        <f>N122/M122</f>
        <v>777615</v>
      </c>
      <c r="P122" s="3">
        <f>O122*((VLOOKUP(H122,'CPI Data'!$A$1:$B$23,2))/(VLOOKUP(2025,'CPI Data'!$A$1:$B$23,2)))</f>
        <v>402214.6551724138</v>
      </c>
      <c r="Q122" s="2">
        <v>43282</v>
      </c>
      <c r="R122" s="12">
        <v>2</v>
      </c>
      <c r="S122">
        <v>1</v>
      </c>
      <c r="T122">
        <v>1</v>
      </c>
      <c r="U122">
        <v>1</v>
      </c>
    </row>
    <row r="123" spans="1:21" x14ac:dyDescent="0.25">
      <c r="A123" t="s">
        <v>17</v>
      </c>
      <c r="B123">
        <f>VLOOKUP(Table1[[#This Row],[LGA]],Sheet1!$H$1:$I$27,2,)</f>
        <v>2437</v>
      </c>
      <c r="C123" t="s">
        <v>104</v>
      </c>
      <c r="D123" t="s">
        <v>114</v>
      </c>
      <c r="E123" s="18" t="s">
        <v>13</v>
      </c>
      <c r="F123" s="18" t="s">
        <v>13</v>
      </c>
      <c r="H123">
        <v>2015</v>
      </c>
      <c r="I123" t="s">
        <v>29</v>
      </c>
      <c r="J123" t="str">
        <f>VLOOKUP(Table1[[#This Row],[Construction]],Sheet1!$A$2:$B$16,2,)</f>
        <v>On Site</v>
      </c>
      <c r="K123" t="s">
        <v>17</v>
      </c>
      <c r="L123" t="s">
        <v>211</v>
      </c>
      <c r="M123">
        <v>1</v>
      </c>
      <c r="N123" s="3">
        <v>542637.42000000004</v>
      </c>
      <c r="O123" s="3">
        <f>N123/M123</f>
        <v>542637.42000000004</v>
      </c>
      <c r="P123" s="3">
        <f>O123*((VLOOKUP(H123,'CPI Data'!$A$1:$B$23,2))/(VLOOKUP(2025,'CPI Data'!$A$1:$B$23,2)))</f>
        <v>280674.52758620691</v>
      </c>
      <c r="Q123" s="2">
        <v>43282</v>
      </c>
      <c r="R123" s="12">
        <v>4</v>
      </c>
      <c r="S123">
        <v>2</v>
      </c>
      <c r="T123">
        <v>1</v>
      </c>
      <c r="U123">
        <v>1</v>
      </c>
    </row>
    <row r="124" spans="1:21" x14ac:dyDescent="0.25">
      <c r="A124" t="s">
        <v>20</v>
      </c>
      <c r="B124">
        <f>VLOOKUP(Table1[[#This Row],[LGA]],Sheet1!$H$1:$I$27,2,)</f>
        <v>2669</v>
      </c>
      <c r="C124" t="s">
        <v>104</v>
      </c>
      <c r="D124" t="s">
        <v>115</v>
      </c>
      <c r="E124" s="18" t="s">
        <v>13</v>
      </c>
      <c r="F124" s="18" t="s">
        <v>13</v>
      </c>
      <c r="H124">
        <v>2014</v>
      </c>
      <c r="I124" t="s">
        <v>29</v>
      </c>
      <c r="J124" t="str">
        <f>VLOOKUP(Table1[[#This Row],[Construction]],Sheet1!$A$2:$B$16,2,)</f>
        <v>On Site</v>
      </c>
      <c r="K124" t="s">
        <v>20</v>
      </c>
      <c r="L124" t="s">
        <v>211</v>
      </c>
      <c r="M124">
        <v>1</v>
      </c>
      <c r="N124" s="3">
        <v>577904.92000000004</v>
      </c>
      <c r="O124" s="3">
        <f>N124/M124</f>
        <v>577904.92000000004</v>
      </c>
      <c r="P124" s="3">
        <f>O124*((VLOOKUP(H124,'CPI Data'!$A$1:$B$23,2))/(VLOOKUP(2025,'CPI Data'!$A$1:$B$23,2)))</f>
        <v>498193.89655172423</v>
      </c>
      <c r="Q124" s="2">
        <v>43282</v>
      </c>
      <c r="R124" s="12">
        <v>4</v>
      </c>
      <c r="S124">
        <v>2</v>
      </c>
      <c r="T124">
        <v>1</v>
      </c>
      <c r="U124">
        <v>1</v>
      </c>
    </row>
    <row r="125" spans="1:21" x14ac:dyDescent="0.25">
      <c r="A125" t="s">
        <v>17</v>
      </c>
      <c r="B125">
        <f>VLOOKUP(Table1[[#This Row],[LGA]],Sheet1!$H$1:$I$27,2,)</f>
        <v>2437</v>
      </c>
      <c r="C125" t="s">
        <v>104</v>
      </c>
      <c r="D125" t="s">
        <v>112</v>
      </c>
      <c r="E125" s="18" t="s">
        <v>13</v>
      </c>
      <c r="F125" s="18" t="s">
        <v>13</v>
      </c>
      <c r="H125">
        <v>2014</v>
      </c>
      <c r="I125" t="s">
        <v>29</v>
      </c>
      <c r="J125" t="str">
        <f>VLOOKUP(Table1[[#This Row],[Construction]],Sheet1!$A$2:$B$16,2,)</f>
        <v>On Site</v>
      </c>
      <c r="K125" t="s">
        <v>197</v>
      </c>
      <c r="L125" t="s">
        <v>237</v>
      </c>
      <c r="M125">
        <v>1</v>
      </c>
      <c r="N125" s="3">
        <v>422073.53</v>
      </c>
      <c r="O125" s="3">
        <f>N125/M125</f>
        <v>422073.53</v>
      </c>
      <c r="P125" s="3">
        <f>O125*((VLOOKUP(H125,'CPI Data'!$A$1:$B$23,2))/(VLOOKUP(2025,'CPI Data'!$A$1:$B$23,2)))</f>
        <v>363856.49137931038</v>
      </c>
      <c r="Q125" s="2">
        <v>43282</v>
      </c>
      <c r="R125" s="12">
        <v>3</v>
      </c>
      <c r="S125">
        <v>1</v>
      </c>
      <c r="T125">
        <v>1</v>
      </c>
      <c r="U125">
        <v>1</v>
      </c>
    </row>
    <row r="126" spans="1:21" x14ac:dyDescent="0.25">
      <c r="A126" t="s">
        <v>17</v>
      </c>
      <c r="B126">
        <f>VLOOKUP(Table1[[#This Row],[LGA]],Sheet1!$H$1:$I$27,2,)</f>
        <v>2437</v>
      </c>
      <c r="C126" t="s">
        <v>104</v>
      </c>
      <c r="D126" t="s">
        <v>114</v>
      </c>
      <c r="E126" s="18" t="s">
        <v>13</v>
      </c>
      <c r="F126" s="18" t="s">
        <v>13</v>
      </c>
      <c r="H126">
        <v>2014</v>
      </c>
      <c r="I126" t="s">
        <v>29</v>
      </c>
      <c r="J126" t="str">
        <f>VLOOKUP(Table1[[#This Row],[Construction]],Sheet1!$A$2:$B$16,2,)</f>
        <v>On Site</v>
      </c>
      <c r="K126" t="s">
        <v>197</v>
      </c>
      <c r="L126" t="s">
        <v>237</v>
      </c>
      <c r="M126">
        <v>1</v>
      </c>
      <c r="N126" s="3">
        <v>460555.41</v>
      </c>
      <c r="O126" s="3">
        <f>N126/M126</f>
        <v>460555.41</v>
      </c>
      <c r="P126" s="3">
        <f>O126*((VLOOKUP(H126,'CPI Data'!$A$1:$B$23,2))/(VLOOKUP(2025,'CPI Data'!$A$1:$B$23,2)))</f>
        <v>397030.52586206899</v>
      </c>
      <c r="Q126" s="2">
        <v>43282</v>
      </c>
      <c r="R126" s="12">
        <v>4</v>
      </c>
      <c r="S126">
        <v>2</v>
      </c>
      <c r="T126">
        <v>1</v>
      </c>
      <c r="U126">
        <v>1</v>
      </c>
    </row>
    <row r="127" spans="1:21" x14ac:dyDescent="0.25">
      <c r="A127" t="s">
        <v>17</v>
      </c>
      <c r="B127">
        <f>VLOOKUP(Table1[[#This Row],[LGA]],Sheet1!$H$1:$I$27,2,)</f>
        <v>2437</v>
      </c>
      <c r="C127" t="s">
        <v>104</v>
      </c>
      <c r="D127" t="s">
        <v>110</v>
      </c>
      <c r="E127" s="18" t="s">
        <v>13</v>
      </c>
      <c r="F127" s="18" t="s">
        <v>13</v>
      </c>
      <c r="H127">
        <v>2015</v>
      </c>
      <c r="I127" t="s">
        <v>29</v>
      </c>
      <c r="J127" t="str">
        <f>VLOOKUP(Table1[[#This Row],[Construction]],Sheet1!$A$2:$B$16,2,)</f>
        <v>On Site</v>
      </c>
      <c r="K127" t="s">
        <v>186</v>
      </c>
      <c r="L127" t="s">
        <v>237</v>
      </c>
      <c r="M127">
        <v>1</v>
      </c>
      <c r="N127" s="3">
        <v>541333</v>
      </c>
      <c r="O127" s="3">
        <f>N127/M127</f>
        <v>541333</v>
      </c>
      <c r="P127" s="3">
        <f>O127*((VLOOKUP(H127,'CPI Data'!$A$1:$B$23,2))/(VLOOKUP(2025,'CPI Data'!$A$1:$B$23,2)))</f>
        <v>279999.8275862069</v>
      </c>
      <c r="Q127" s="2">
        <v>43282</v>
      </c>
      <c r="R127" s="12">
        <v>5</v>
      </c>
      <c r="S127">
        <v>2</v>
      </c>
      <c r="T127">
        <v>1</v>
      </c>
      <c r="U127">
        <v>1</v>
      </c>
    </row>
    <row r="128" spans="1:21" x14ac:dyDescent="0.25">
      <c r="A128" t="s">
        <v>17</v>
      </c>
      <c r="B128">
        <f>VLOOKUP(Table1[[#This Row],[LGA]],Sheet1!$H$1:$I$27,2,)</f>
        <v>2437</v>
      </c>
      <c r="C128" t="s">
        <v>104</v>
      </c>
      <c r="D128" t="s">
        <v>111</v>
      </c>
      <c r="E128" s="18" t="s">
        <v>13</v>
      </c>
      <c r="F128" s="18" t="s">
        <v>13</v>
      </c>
      <c r="H128">
        <v>2015</v>
      </c>
      <c r="I128" t="s">
        <v>29</v>
      </c>
      <c r="J128" t="str">
        <f>VLOOKUP(Table1[[#This Row],[Construction]],Sheet1!$A$2:$B$16,2,)</f>
        <v>On Site</v>
      </c>
      <c r="K128" t="s">
        <v>186</v>
      </c>
      <c r="L128" t="s">
        <v>237</v>
      </c>
      <c r="M128">
        <v>1</v>
      </c>
      <c r="N128" s="3">
        <v>417101</v>
      </c>
      <c r="O128" s="3">
        <f>N128/M128</f>
        <v>417101</v>
      </c>
      <c r="P128" s="3">
        <f>O128*((VLOOKUP(H128,'CPI Data'!$A$1:$B$23,2))/(VLOOKUP(2025,'CPI Data'!$A$1:$B$23,2)))</f>
        <v>215741.89655172414</v>
      </c>
      <c r="Q128" s="2">
        <v>43282</v>
      </c>
      <c r="R128" s="12">
        <v>2</v>
      </c>
      <c r="S128">
        <v>1</v>
      </c>
      <c r="T128">
        <v>1</v>
      </c>
      <c r="U128">
        <v>1</v>
      </c>
    </row>
    <row r="129" spans="1:21" x14ac:dyDescent="0.25">
      <c r="A129" t="s">
        <v>21</v>
      </c>
      <c r="B129">
        <f>VLOOKUP(Table1[[#This Row],[LGA]],Sheet1!$H$1:$I$27,2,)</f>
        <v>2203</v>
      </c>
      <c r="C129" t="s">
        <v>104</v>
      </c>
      <c r="D129" t="s">
        <v>119</v>
      </c>
      <c r="E129" s="18" t="s">
        <v>13</v>
      </c>
      <c r="F129" s="18" t="s">
        <v>13</v>
      </c>
      <c r="H129">
        <v>2014</v>
      </c>
      <c r="I129" t="s">
        <v>29</v>
      </c>
      <c r="J129" t="str">
        <f>VLOOKUP(Table1[[#This Row],[Construction]],Sheet1!$A$2:$B$16,2,)</f>
        <v>On Site</v>
      </c>
      <c r="K129" t="s">
        <v>21</v>
      </c>
      <c r="L129" t="s">
        <v>211</v>
      </c>
      <c r="M129">
        <v>1</v>
      </c>
      <c r="N129" s="3">
        <v>485264.65</v>
      </c>
      <c r="O129" s="3">
        <f>N129/M129</f>
        <v>485264.65</v>
      </c>
      <c r="P129" s="3">
        <f>O129*((VLOOKUP(H129,'CPI Data'!$A$1:$B$23,2))/(VLOOKUP(2025,'CPI Data'!$A$1:$B$23,2)))</f>
        <v>418331.59482758626</v>
      </c>
      <c r="Q129" s="2">
        <v>43282</v>
      </c>
      <c r="R129" s="12">
        <v>3</v>
      </c>
      <c r="S129">
        <v>1</v>
      </c>
      <c r="T129">
        <v>1</v>
      </c>
      <c r="U129">
        <v>1</v>
      </c>
    </row>
    <row r="130" spans="1:21" x14ac:dyDescent="0.25">
      <c r="A130" t="s">
        <v>28</v>
      </c>
      <c r="B130" s="15">
        <f>VLOOKUP(Table1[[#This Row],[LGA]],Sheet1!$H$1:$I$27,2,)</f>
        <v>2335</v>
      </c>
      <c r="C130" t="s">
        <v>104</v>
      </c>
      <c r="D130" t="s">
        <v>34</v>
      </c>
      <c r="E130" s="18" t="s">
        <v>238</v>
      </c>
      <c r="F130" s="18" t="s">
        <v>238</v>
      </c>
      <c r="H130">
        <v>2015</v>
      </c>
      <c r="I130" t="s">
        <v>35</v>
      </c>
      <c r="J130" t="str">
        <f>VLOOKUP(Table1[[#This Row],[Construction]],Sheet1!$A$2:$B$16,2,)</f>
        <v>Demolish</v>
      </c>
      <c r="K130" t="s">
        <v>198</v>
      </c>
      <c r="L130" t="s">
        <v>237</v>
      </c>
      <c r="M130">
        <v>1</v>
      </c>
      <c r="N130" s="3">
        <v>11808.89</v>
      </c>
      <c r="O130" s="3">
        <f>N130/M130</f>
        <v>11808.89</v>
      </c>
      <c r="P130" s="3">
        <f>O130*((VLOOKUP(2025,'CPI Data'!$A$1:$B$23,2)/(VLOOKUP(H130,'CPI Data'!$A$1:$B$23,2))))</f>
        <v>22830.520666666667</v>
      </c>
      <c r="Q130" s="2">
        <v>43282</v>
      </c>
      <c r="R130" s="12"/>
    </row>
    <row r="131" spans="1:21" x14ac:dyDescent="0.25">
      <c r="A131" t="s">
        <v>28</v>
      </c>
      <c r="B131" s="15">
        <f>VLOOKUP(Table1[[#This Row],[LGA]],Sheet1!$H$1:$I$27,2,)</f>
        <v>2335</v>
      </c>
      <c r="C131" t="s">
        <v>104</v>
      </c>
      <c r="D131" t="s">
        <v>34</v>
      </c>
      <c r="E131" s="18" t="s">
        <v>238</v>
      </c>
      <c r="F131" s="18" t="s">
        <v>238</v>
      </c>
      <c r="H131">
        <v>2015</v>
      </c>
      <c r="I131" t="s">
        <v>35</v>
      </c>
      <c r="J131" t="str">
        <f>VLOOKUP(Table1[[#This Row],[Construction]],Sheet1!$A$2:$B$16,2,)</f>
        <v>Demolish</v>
      </c>
      <c r="K131" t="s">
        <v>198</v>
      </c>
      <c r="L131" t="s">
        <v>237</v>
      </c>
      <c r="M131">
        <v>1</v>
      </c>
      <c r="N131" s="3">
        <v>42571.02</v>
      </c>
      <c r="O131" s="3">
        <f>N131/M131</f>
        <v>42571.02</v>
      </c>
      <c r="P131" s="3">
        <f>O131*((VLOOKUP(2025,'CPI Data'!$A$1:$B$23,2)/(VLOOKUP(H131,'CPI Data'!$A$1:$B$23,2))))</f>
        <v>82303.971999999994</v>
      </c>
      <c r="Q131" s="2">
        <v>43282</v>
      </c>
      <c r="R131" s="12"/>
    </row>
    <row r="132" spans="1:21" x14ac:dyDescent="0.25">
      <c r="A132" t="s">
        <v>28</v>
      </c>
      <c r="B132" s="15">
        <f>VLOOKUP(Table1[[#This Row],[LGA]],Sheet1!$H$1:$I$27,2,)</f>
        <v>2335</v>
      </c>
      <c r="C132" t="s">
        <v>104</v>
      </c>
      <c r="D132" t="s">
        <v>34</v>
      </c>
      <c r="E132" s="18" t="s">
        <v>238</v>
      </c>
      <c r="F132" s="18" t="s">
        <v>238</v>
      </c>
      <c r="H132">
        <v>2015</v>
      </c>
      <c r="I132" t="s">
        <v>35</v>
      </c>
      <c r="J132" t="str">
        <f>VLOOKUP(Table1[[#This Row],[Construction]],Sheet1!$A$2:$B$16,2,)</f>
        <v>Demolish</v>
      </c>
      <c r="K132" t="s">
        <v>198</v>
      </c>
      <c r="L132" t="s">
        <v>237</v>
      </c>
      <c r="M132">
        <v>1</v>
      </c>
      <c r="N132" s="3">
        <v>37358.25</v>
      </c>
      <c r="O132" s="3">
        <f>N132/M132</f>
        <v>37358.25</v>
      </c>
      <c r="P132" s="3">
        <f>O132*((VLOOKUP(2025,'CPI Data'!$A$1:$B$23,2)/(VLOOKUP(H132,'CPI Data'!$A$1:$B$23,2))))</f>
        <v>72225.95</v>
      </c>
      <c r="Q132" s="2">
        <v>43282</v>
      </c>
      <c r="R132" s="12"/>
    </row>
    <row r="133" spans="1:21" x14ac:dyDescent="0.25">
      <c r="A133" t="s">
        <v>28</v>
      </c>
      <c r="B133" s="15">
        <f>VLOOKUP(Table1[[#This Row],[LGA]],Sheet1!$H$1:$I$27,2,)</f>
        <v>2335</v>
      </c>
      <c r="C133" t="s">
        <v>104</v>
      </c>
      <c r="D133" t="s">
        <v>34</v>
      </c>
      <c r="E133" s="18" t="s">
        <v>238</v>
      </c>
      <c r="F133" s="18" t="s">
        <v>238</v>
      </c>
      <c r="H133">
        <v>2015</v>
      </c>
      <c r="I133" t="s">
        <v>35</v>
      </c>
      <c r="J133" t="str">
        <f>VLOOKUP(Table1[[#This Row],[Construction]],Sheet1!$A$2:$B$16,2,)</f>
        <v>Demolish</v>
      </c>
      <c r="K133" t="s">
        <v>198</v>
      </c>
      <c r="L133" t="s">
        <v>237</v>
      </c>
      <c r="M133">
        <v>1</v>
      </c>
      <c r="N133" s="3">
        <v>24521.82</v>
      </c>
      <c r="O133" s="3">
        <f>N133/M133</f>
        <v>24521.82</v>
      </c>
      <c r="P133" s="3">
        <f>O133*((VLOOKUP(2025,'CPI Data'!$A$1:$B$23,2)/(VLOOKUP(H133,'CPI Data'!$A$1:$B$23,2))))</f>
        <v>47408.851999999999</v>
      </c>
      <c r="Q133" s="2">
        <v>43282</v>
      </c>
      <c r="R133" s="12"/>
    </row>
    <row r="134" spans="1:21" x14ac:dyDescent="0.25">
      <c r="A134" t="s">
        <v>20</v>
      </c>
      <c r="B134">
        <f>VLOOKUP(Table1[[#This Row],[LGA]],Sheet1!$H$1:$I$27,2,)</f>
        <v>2669</v>
      </c>
      <c r="C134" t="s">
        <v>104</v>
      </c>
      <c r="D134" t="s">
        <v>120</v>
      </c>
      <c r="E134" s="18" t="s">
        <v>13</v>
      </c>
      <c r="F134" s="18" t="s">
        <v>13</v>
      </c>
      <c r="H134">
        <v>2015</v>
      </c>
      <c r="I134" t="s">
        <v>29</v>
      </c>
      <c r="J134" t="str">
        <f>VLOOKUP(Table1[[#This Row],[Construction]],Sheet1!$A$2:$B$16,2,)</f>
        <v>On Site</v>
      </c>
      <c r="K134" t="s">
        <v>186</v>
      </c>
      <c r="L134" t="s">
        <v>237</v>
      </c>
      <c r="M134">
        <v>1</v>
      </c>
      <c r="N134" s="3">
        <v>530809.56000000006</v>
      </c>
      <c r="O134" s="3">
        <f>N134/M134</f>
        <v>530809.56000000006</v>
      </c>
      <c r="P134" s="3">
        <f>O134*((VLOOKUP(H134,'CPI Data'!$A$1:$B$23,2))/(VLOOKUP(2025,'CPI Data'!$A$1:$B$23,2)))</f>
        <v>274556.66896551731</v>
      </c>
      <c r="Q134" s="2">
        <v>39995</v>
      </c>
      <c r="R134" s="12">
        <v>5</v>
      </c>
      <c r="S134">
        <v>2</v>
      </c>
      <c r="T134">
        <v>1</v>
      </c>
      <c r="U134">
        <v>1</v>
      </c>
    </row>
    <row r="135" spans="1:21" x14ac:dyDescent="0.25">
      <c r="A135" t="s">
        <v>30</v>
      </c>
      <c r="B135" s="15">
        <f>VLOOKUP(Table1[[#This Row],[LGA]],Sheet1!$H$1:$I$27,2,)</f>
        <v>2600</v>
      </c>
      <c r="C135" t="s">
        <v>241</v>
      </c>
      <c r="D135" t="s">
        <v>34</v>
      </c>
      <c r="E135" s="18" t="s">
        <v>238</v>
      </c>
      <c r="F135" s="18" t="s">
        <v>238</v>
      </c>
      <c r="H135">
        <v>2015</v>
      </c>
      <c r="I135" t="s">
        <v>35</v>
      </c>
      <c r="J135" t="str">
        <f>VLOOKUP(Table1[[#This Row],[Construction]],Sheet1!$A$2:$B$16,2,)</f>
        <v>Demolish</v>
      </c>
      <c r="K135" t="s">
        <v>30</v>
      </c>
      <c r="L135" t="s">
        <v>211</v>
      </c>
      <c r="M135">
        <v>1</v>
      </c>
      <c r="N135" s="3">
        <v>60776.49</v>
      </c>
      <c r="O135" s="3">
        <f>N135/M135</f>
        <v>60776.49</v>
      </c>
      <c r="P135" s="3">
        <f>O135*((VLOOKUP(2025,'CPI Data'!$A$1:$B$23,2)/(VLOOKUP(H135,'CPI Data'!$A$1:$B$23,2))))</f>
        <v>117501.21399999999</v>
      </c>
      <c r="Q135" s="2">
        <v>39995</v>
      </c>
      <c r="R135" s="12"/>
    </row>
    <row r="136" spans="1:21" x14ac:dyDescent="0.25">
      <c r="A136" t="s">
        <v>30</v>
      </c>
      <c r="B136" s="15">
        <f>VLOOKUP(Table1[[#This Row],[LGA]],Sheet1!$H$1:$I$27,2,)</f>
        <v>2600</v>
      </c>
      <c r="C136" t="s">
        <v>241</v>
      </c>
      <c r="D136" t="s">
        <v>34</v>
      </c>
      <c r="E136" s="18" t="s">
        <v>238</v>
      </c>
      <c r="F136" s="18" t="s">
        <v>238</v>
      </c>
      <c r="H136">
        <v>2015</v>
      </c>
      <c r="I136" t="s">
        <v>35</v>
      </c>
      <c r="J136" t="str">
        <f>VLOOKUP(Table1[[#This Row],[Construction]],Sheet1!$A$2:$B$16,2,)</f>
        <v>Demolish</v>
      </c>
      <c r="K136" t="s">
        <v>30</v>
      </c>
      <c r="L136" t="s">
        <v>211</v>
      </c>
      <c r="M136">
        <v>1</v>
      </c>
      <c r="N136" s="3">
        <v>55455.93</v>
      </c>
      <c r="O136" s="3">
        <f>N136/M136</f>
        <v>55455.93</v>
      </c>
      <c r="P136" s="3">
        <f>O136*((VLOOKUP(2025,'CPI Data'!$A$1:$B$23,2)/(VLOOKUP(H136,'CPI Data'!$A$1:$B$23,2))))</f>
        <v>107214.798</v>
      </c>
      <c r="Q136" s="2">
        <v>39995</v>
      </c>
      <c r="R136" s="12"/>
    </row>
    <row r="137" spans="1:21" x14ac:dyDescent="0.25">
      <c r="A137" t="s">
        <v>30</v>
      </c>
      <c r="B137" s="15">
        <f>VLOOKUP(Table1[[#This Row],[LGA]],Sheet1!$H$1:$I$27,2,)</f>
        <v>2600</v>
      </c>
      <c r="C137" t="s">
        <v>241</v>
      </c>
      <c r="D137" t="s">
        <v>34</v>
      </c>
      <c r="E137" s="18" t="s">
        <v>238</v>
      </c>
      <c r="F137" s="18" t="s">
        <v>238</v>
      </c>
      <c r="H137">
        <v>2015</v>
      </c>
      <c r="I137" t="s">
        <v>35</v>
      </c>
      <c r="J137" t="str">
        <f>VLOOKUP(Table1[[#This Row],[Construction]],Sheet1!$A$2:$B$16,2,)</f>
        <v>Demolish</v>
      </c>
      <c r="K137" t="s">
        <v>30</v>
      </c>
      <c r="L137" t="s">
        <v>211</v>
      </c>
      <c r="M137">
        <v>1</v>
      </c>
      <c r="N137" s="3">
        <v>15969.39</v>
      </c>
      <c r="O137" s="3">
        <f>N137/M137</f>
        <v>15969.39</v>
      </c>
      <c r="P137" s="3">
        <f>O137*((VLOOKUP(2025,'CPI Data'!$A$1:$B$23,2)/(VLOOKUP(H137,'CPI Data'!$A$1:$B$23,2))))</f>
        <v>30874.153999999999</v>
      </c>
      <c r="Q137" s="2">
        <v>39995</v>
      </c>
      <c r="R137" s="12"/>
    </row>
    <row r="138" spans="1:21" x14ac:dyDescent="0.25">
      <c r="A138" t="s">
        <v>30</v>
      </c>
      <c r="B138" s="15">
        <f>VLOOKUP(Table1[[#This Row],[LGA]],Sheet1!$H$1:$I$27,2,)</f>
        <v>2600</v>
      </c>
      <c r="C138" t="s">
        <v>241</v>
      </c>
      <c r="D138" t="s">
        <v>34</v>
      </c>
      <c r="E138" s="18" t="s">
        <v>238</v>
      </c>
      <c r="F138" s="18" t="s">
        <v>238</v>
      </c>
      <c r="H138">
        <v>2015</v>
      </c>
      <c r="I138" t="s">
        <v>35</v>
      </c>
      <c r="J138" t="str">
        <f>VLOOKUP(Table1[[#This Row],[Construction]],Sheet1!$A$2:$B$16,2,)</f>
        <v>Demolish</v>
      </c>
      <c r="K138" t="s">
        <v>30</v>
      </c>
      <c r="L138" t="s">
        <v>211</v>
      </c>
      <c r="M138">
        <v>1</v>
      </c>
      <c r="N138" s="3">
        <v>100657.73</v>
      </c>
      <c r="O138" s="3">
        <f>N138/M138</f>
        <v>100657.73</v>
      </c>
      <c r="P138" s="3">
        <f>O138*((VLOOKUP(2025,'CPI Data'!$A$1:$B$23,2)/(VLOOKUP(H138,'CPI Data'!$A$1:$B$23,2))))</f>
        <v>194604.94466666665</v>
      </c>
      <c r="Q138" s="2">
        <v>39995</v>
      </c>
      <c r="R138" s="12"/>
    </row>
    <row r="139" spans="1:21" x14ac:dyDescent="0.25">
      <c r="A139" t="s">
        <v>41</v>
      </c>
      <c r="B139">
        <f>VLOOKUP(Table1[[#This Row],[LGA]],Sheet1!$H$1:$I$27,2,)</f>
        <v>2042</v>
      </c>
      <c r="C139" t="s">
        <v>104</v>
      </c>
      <c r="D139" t="s">
        <v>112</v>
      </c>
      <c r="E139" s="18" t="s">
        <v>13</v>
      </c>
      <c r="F139" s="18" t="s">
        <v>13</v>
      </c>
      <c r="H139">
        <v>2015</v>
      </c>
      <c r="I139" t="s">
        <v>29</v>
      </c>
      <c r="J139" t="str">
        <f>VLOOKUP(Table1[[#This Row],[Construction]],Sheet1!$A$2:$B$16,2,)</f>
        <v>On Site</v>
      </c>
      <c r="K139" t="s">
        <v>41</v>
      </c>
      <c r="L139" t="s">
        <v>211</v>
      </c>
      <c r="M139">
        <v>1</v>
      </c>
      <c r="N139" s="3">
        <v>342835.38</v>
      </c>
      <c r="O139" s="3">
        <f>N139/M139</f>
        <v>342835.38</v>
      </c>
      <c r="P139" s="3">
        <f>O139*((VLOOKUP(H139,'CPI Data'!$A$1:$B$23,2))/(VLOOKUP(2025,'CPI Data'!$A$1:$B$23,2)))</f>
        <v>177328.64482758622</v>
      </c>
      <c r="Q139" s="2">
        <v>39995</v>
      </c>
      <c r="R139" s="12">
        <v>3</v>
      </c>
      <c r="S139">
        <v>1</v>
      </c>
      <c r="T139">
        <v>1</v>
      </c>
      <c r="U139">
        <v>1</v>
      </c>
    </row>
    <row r="140" spans="1:21" x14ac:dyDescent="0.25">
      <c r="A140" t="s">
        <v>41</v>
      </c>
      <c r="B140">
        <f>VLOOKUP(Table1[[#This Row],[LGA]],Sheet1!$H$1:$I$27,2,)</f>
        <v>2042</v>
      </c>
      <c r="C140" t="s">
        <v>104</v>
      </c>
      <c r="D140" t="s">
        <v>112</v>
      </c>
      <c r="E140" s="18" t="s">
        <v>13</v>
      </c>
      <c r="F140" s="18" t="s">
        <v>13</v>
      </c>
      <c r="H140">
        <v>2015</v>
      </c>
      <c r="I140" t="s">
        <v>29</v>
      </c>
      <c r="J140" t="str">
        <f>VLOOKUP(Table1[[#This Row],[Construction]],Sheet1!$A$2:$B$16,2,)</f>
        <v>On Site</v>
      </c>
      <c r="K140" t="s">
        <v>41</v>
      </c>
      <c r="L140" t="s">
        <v>211</v>
      </c>
      <c r="M140">
        <v>1</v>
      </c>
      <c r="N140" s="3">
        <v>342331.66</v>
      </c>
      <c r="O140" s="3">
        <f>N140/M140</f>
        <v>342331.66</v>
      </c>
      <c r="P140" s="3">
        <f>O140*((VLOOKUP(H140,'CPI Data'!$A$1:$B$23,2))/(VLOOKUP(2025,'CPI Data'!$A$1:$B$23,2)))</f>
        <v>177068.1</v>
      </c>
      <c r="Q140" s="2">
        <v>39995</v>
      </c>
      <c r="R140" s="12">
        <v>3</v>
      </c>
      <c r="S140">
        <v>1</v>
      </c>
      <c r="T140">
        <v>1</v>
      </c>
      <c r="U140">
        <v>1</v>
      </c>
    </row>
    <row r="141" spans="1:21" x14ac:dyDescent="0.25">
      <c r="A141" t="s">
        <v>41</v>
      </c>
      <c r="B141">
        <f>VLOOKUP(Table1[[#This Row],[LGA]],Sheet1!$H$1:$I$27,2,)</f>
        <v>2042</v>
      </c>
      <c r="C141" t="s">
        <v>104</v>
      </c>
      <c r="D141" t="s">
        <v>112</v>
      </c>
      <c r="E141" s="18" t="s">
        <v>13</v>
      </c>
      <c r="F141" s="18" t="s">
        <v>13</v>
      </c>
      <c r="H141">
        <v>2015</v>
      </c>
      <c r="I141" t="s">
        <v>29</v>
      </c>
      <c r="J141" t="str">
        <f>VLOOKUP(Table1[[#This Row],[Construction]],Sheet1!$A$2:$B$16,2,)</f>
        <v>On Site</v>
      </c>
      <c r="K141" t="s">
        <v>41</v>
      </c>
      <c r="L141" t="s">
        <v>211</v>
      </c>
      <c r="M141">
        <v>1</v>
      </c>
      <c r="N141" s="3">
        <v>342048.9</v>
      </c>
      <c r="O141" s="3">
        <f>N141/M141</f>
        <v>342048.9</v>
      </c>
      <c r="P141" s="3">
        <f>O141*((VLOOKUP(H141,'CPI Data'!$A$1:$B$23,2))/(VLOOKUP(2025,'CPI Data'!$A$1:$B$23,2)))</f>
        <v>176921.84482758623</v>
      </c>
      <c r="Q141" s="2">
        <v>43282</v>
      </c>
      <c r="R141" s="12">
        <v>3</v>
      </c>
      <c r="S141">
        <v>1</v>
      </c>
      <c r="T141">
        <v>1</v>
      </c>
      <c r="U141">
        <v>1</v>
      </c>
    </row>
    <row r="142" spans="1:21" x14ac:dyDescent="0.25">
      <c r="A142" t="s">
        <v>28</v>
      </c>
      <c r="B142">
        <f>VLOOKUP(Table1[[#This Row],[LGA]],Sheet1!$H$1:$I$27,2,)</f>
        <v>2335</v>
      </c>
      <c r="C142" t="s">
        <v>104</v>
      </c>
      <c r="D142" t="s">
        <v>112</v>
      </c>
      <c r="E142" s="18" t="s">
        <v>13</v>
      </c>
      <c r="F142" s="18" t="s">
        <v>13</v>
      </c>
      <c r="H142">
        <v>2014</v>
      </c>
      <c r="I142" t="s">
        <v>29</v>
      </c>
      <c r="J142" t="str">
        <f>VLOOKUP(Table1[[#This Row],[Construction]],Sheet1!$A$2:$B$16,2,)</f>
        <v>On Site</v>
      </c>
      <c r="K142" t="s">
        <v>199</v>
      </c>
      <c r="L142" t="s">
        <v>237</v>
      </c>
      <c r="M142">
        <v>1</v>
      </c>
      <c r="N142" s="3">
        <v>400670.31</v>
      </c>
      <c r="O142" s="3">
        <f>N142/M142</f>
        <v>400670.31</v>
      </c>
      <c r="P142" s="3">
        <f>O142*((VLOOKUP(H142,'CPI Data'!$A$1:$B$23,2))/(VLOOKUP(2025,'CPI Data'!$A$1:$B$23,2)))</f>
        <v>345405.43965517241</v>
      </c>
      <c r="Q142" s="2">
        <v>43282</v>
      </c>
      <c r="R142" s="12">
        <v>3</v>
      </c>
      <c r="S142">
        <v>1</v>
      </c>
      <c r="T142">
        <v>1</v>
      </c>
      <c r="U142">
        <v>1</v>
      </c>
    </row>
    <row r="143" spans="1:21" x14ac:dyDescent="0.25">
      <c r="A143" t="s">
        <v>19</v>
      </c>
      <c r="B143">
        <f>VLOOKUP(Table1[[#This Row],[LGA]],Sheet1!$H$1:$I$27,2,)</f>
        <v>1816</v>
      </c>
      <c r="C143" t="s">
        <v>105</v>
      </c>
      <c r="D143" t="s">
        <v>111</v>
      </c>
      <c r="E143" s="18" t="s">
        <v>13</v>
      </c>
      <c r="F143" s="18" t="s">
        <v>13</v>
      </c>
      <c r="H143">
        <v>2015</v>
      </c>
      <c r="I143" t="s">
        <v>29</v>
      </c>
      <c r="J143" t="str">
        <f>VLOOKUP(Table1[[#This Row],[Construction]],Sheet1!$A$2:$B$16,2,)</f>
        <v>On Site</v>
      </c>
      <c r="K143" t="s">
        <v>194</v>
      </c>
      <c r="L143" t="s">
        <v>237</v>
      </c>
      <c r="M143">
        <v>1</v>
      </c>
      <c r="N143" s="3">
        <v>413995</v>
      </c>
      <c r="O143" s="3">
        <f>N143/M143</f>
        <v>413995</v>
      </c>
      <c r="P143" s="3">
        <f>O143*((VLOOKUP(H143,'CPI Data'!$A$1:$B$23,2))/(VLOOKUP(2025,'CPI Data'!$A$1:$B$23,2)))</f>
        <v>214135.34482758623</v>
      </c>
      <c r="R143" s="12">
        <v>2</v>
      </c>
      <c r="S143">
        <v>1</v>
      </c>
      <c r="T143">
        <v>1</v>
      </c>
      <c r="U143">
        <v>1</v>
      </c>
    </row>
    <row r="144" spans="1:21" x14ac:dyDescent="0.25">
      <c r="A144" t="s">
        <v>19</v>
      </c>
      <c r="B144">
        <f>VLOOKUP(Table1[[#This Row],[LGA]],Sheet1!$H$1:$I$27,2,)</f>
        <v>1816</v>
      </c>
      <c r="C144" t="s">
        <v>105</v>
      </c>
      <c r="D144" t="s">
        <v>112</v>
      </c>
      <c r="E144" s="18" t="s">
        <v>13</v>
      </c>
      <c r="F144" s="18" t="s">
        <v>13</v>
      </c>
      <c r="H144">
        <v>2015</v>
      </c>
      <c r="I144" t="s">
        <v>29</v>
      </c>
      <c r="J144" t="str">
        <f>VLOOKUP(Table1[[#This Row],[Construction]],Sheet1!$A$2:$B$16,2,)</f>
        <v>On Site</v>
      </c>
      <c r="K144" t="s">
        <v>194</v>
      </c>
      <c r="L144" t="s">
        <v>237</v>
      </c>
      <c r="M144">
        <v>1</v>
      </c>
      <c r="N144" s="3">
        <v>412878</v>
      </c>
      <c r="O144" s="3">
        <f>N144/M144</f>
        <v>412878</v>
      </c>
      <c r="P144" s="3">
        <f>O144*((VLOOKUP(H144,'CPI Data'!$A$1:$B$23,2))/(VLOOKUP(2025,'CPI Data'!$A$1:$B$23,2)))</f>
        <v>213557.58620689658</v>
      </c>
      <c r="R144" s="12">
        <v>3</v>
      </c>
      <c r="S144">
        <v>1</v>
      </c>
      <c r="T144">
        <v>1</v>
      </c>
      <c r="U144">
        <v>1</v>
      </c>
    </row>
    <row r="145" spans="1:21" x14ac:dyDescent="0.25">
      <c r="A145" t="s">
        <v>30</v>
      </c>
      <c r="B145" s="15">
        <f>VLOOKUP(Table1[[#This Row],[LGA]],Sheet1!$H$1:$I$27,2,)</f>
        <v>2600</v>
      </c>
      <c r="C145" t="s">
        <v>241</v>
      </c>
      <c r="D145" t="s">
        <v>34</v>
      </c>
      <c r="E145" s="18" t="s">
        <v>238</v>
      </c>
      <c r="F145" s="18" t="s">
        <v>238</v>
      </c>
      <c r="H145">
        <v>2015</v>
      </c>
      <c r="I145" t="s">
        <v>35</v>
      </c>
      <c r="J145" t="str">
        <f>VLOOKUP(Table1[[#This Row],[Construction]],Sheet1!$A$2:$B$16,2,)</f>
        <v>Demolish</v>
      </c>
      <c r="K145" t="s">
        <v>30</v>
      </c>
      <c r="L145" t="s">
        <v>211</v>
      </c>
      <c r="M145">
        <v>1</v>
      </c>
      <c r="N145" s="3">
        <v>63009.82</v>
      </c>
      <c r="O145" s="3">
        <f>N145/M145</f>
        <v>63009.82</v>
      </c>
      <c r="P145" s="3">
        <f>O145*((VLOOKUP(2025,'CPI Data'!$A$1:$B$23,2)/(VLOOKUP(H145,'CPI Data'!$A$1:$B$23,2))))</f>
        <v>121818.98533333333</v>
      </c>
      <c r="R145" s="12"/>
    </row>
    <row r="146" spans="1:21" x14ac:dyDescent="0.25">
      <c r="A146" t="s">
        <v>42</v>
      </c>
      <c r="B146">
        <f>VLOOKUP(Table1[[#This Row],[LGA]],Sheet1!$H$1:$I$27,2,)</f>
        <v>362</v>
      </c>
      <c r="C146" t="s">
        <v>107</v>
      </c>
      <c r="D146" t="s">
        <v>40</v>
      </c>
      <c r="E146" s="18" t="s">
        <v>36</v>
      </c>
      <c r="F146" s="18" t="s">
        <v>36</v>
      </c>
      <c r="H146">
        <v>2015</v>
      </c>
      <c r="I146" t="s">
        <v>180</v>
      </c>
      <c r="J146" t="str">
        <f>VLOOKUP(Table1[[#This Row],[Construction]],Sheet1!$A$2:$B$16,2,)</f>
        <v>Off Site</v>
      </c>
      <c r="K146" t="s">
        <v>42</v>
      </c>
      <c r="L146" t="s">
        <v>211</v>
      </c>
      <c r="M146">
        <v>1</v>
      </c>
      <c r="N146" s="3">
        <v>154534.76</v>
      </c>
      <c r="O146" s="3">
        <f>N146/M146</f>
        <v>154534.76</v>
      </c>
      <c r="P146" s="3">
        <f>O146*((VLOOKUP(H146,'CPI Data'!$A$1:$B$23,2))/(VLOOKUP(2025,'CPI Data'!$A$1:$B$23,2)))</f>
        <v>79931.772413793107</v>
      </c>
      <c r="Q146" s="2">
        <v>43282</v>
      </c>
      <c r="R146" s="12">
        <v>2</v>
      </c>
      <c r="S146">
        <v>1</v>
      </c>
    </row>
    <row r="147" spans="1:21" x14ac:dyDescent="0.25">
      <c r="A147" t="s">
        <v>19</v>
      </c>
      <c r="B147">
        <f>VLOOKUP(Table1[[#This Row],[LGA]],Sheet1!$H$1:$I$27,2,)</f>
        <v>1816</v>
      </c>
      <c r="C147" t="s">
        <v>105</v>
      </c>
      <c r="D147" t="s">
        <v>121</v>
      </c>
      <c r="E147" s="18" t="s">
        <v>13</v>
      </c>
      <c r="F147" s="18" t="s">
        <v>13</v>
      </c>
      <c r="H147">
        <v>2014</v>
      </c>
      <c r="I147" t="s">
        <v>29</v>
      </c>
      <c r="J147" t="str">
        <f>VLOOKUP(Table1[[#This Row],[Construction]],Sheet1!$A$2:$B$16,2,)</f>
        <v>On Site</v>
      </c>
      <c r="K147" t="s">
        <v>194</v>
      </c>
      <c r="L147" t="s">
        <v>237</v>
      </c>
      <c r="M147">
        <v>1</v>
      </c>
      <c r="N147" s="3">
        <v>454908</v>
      </c>
      <c r="O147" s="3">
        <f>N147/M147</f>
        <v>454908</v>
      </c>
      <c r="P147" s="3">
        <f>O147*((VLOOKUP(H147,'CPI Data'!$A$1:$B$23,2))/(VLOOKUP(2025,'CPI Data'!$A$1:$B$23,2)))</f>
        <v>392162.06896551728</v>
      </c>
      <c r="Q147" s="2">
        <v>43282</v>
      </c>
      <c r="R147" s="12">
        <v>4</v>
      </c>
      <c r="S147">
        <v>2</v>
      </c>
      <c r="T147">
        <v>1</v>
      </c>
      <c r="U147">
        <v>1</v>
      </c>
    </row>
    <row r="148" spans="1:21" x14ac:dyDescent="0.25">
      <c r="A148" t="s">
        <v>19</v>
      </c>
      <c r="B148">
        <f>VLOOKUP(Table1[[#This Row],[LGA]],Sheet1!$H$1:$I$27,2,)</f>
        <v>1816</v>
      </c>
      <c r="C148" t="s">
        <v>105</v>
      </c>
      <c r="D148" t="s">
        <v>122</v>
      </c>
      <c r="E148" s="18" t="s">
        <v>13</v>
      </c>
      <c r="F148" s="18" t="s">
        <v>13</v>
      </c>
      <c r="H148">
        <v>2014</v>
      </c>
      <c r="I148" t="s">
        <v>29</v>
      </c>
      <c r="J148" t="str">
        <f>VLOOKUP(Table1[[#This Row],[Construction]],Sheet1!$A$2:$B$16,2,)</f>
        <v>On Site</v>
      </c>
      <c r="K148" t="s">
        <v>194</v>
      </c>
      <c r="L148" t="s">
        <v>237</v>
      </c>
      <c r="M148">
        <v>1</v>
      </c>
      <c r="N148" s="3">
        <v>418657</v>
      </c>
      <c r="O148" s="3">
        <f>N148/M148</f>
        <v>418657</v>
      </c>
      <c r="P148" s="3">
        <f>O148*((VLOOKUP(H148,'CPI Data'!$A$1:$B$23,2))/(VLOOKUP(2025,'CPI Data'!$A$1:$B$23,2)))</f>
        <v>360911.20689655177</v>
      </c>
      <c r="Q148" s="2">
        <v>39995</v>
      </c>
      <c r="R148" s="12">
        <v>3</v>
      </c>
      <c r="S148">
        <v>1</v>
      </c>
      <c r="T148">
        <v>1</v>
      </c>
      <c r="U148">
        <v>1</v>
      </c>
    </row>
    <row r="149" spans="1:21" x14ac:dyDescent="0.25">
      <c r="A149" t="s">
        <v>41</v>
      </c>
      <c r="B149" s="15">
        <f>VLOOKUP(Table1[[#This Row],[LGA]],Sheet1!$H$1:$I$27,2,)</f>
        <v>2042</v>
      </c>
      <c r="C149" t="s">
        <v>104</v>
      </c>
      <c r="D149" t="s">
        <v>34</v>
      </c>
      <c r="E149" s="18" t="s">
        <v>238</v>
      </c>
      <c r="F149" s="18" t="s">
        <v>238</v>
      </c>
      <c r="H149">
        <v>2015</v>
      </c>
      <c r="I149" t="s">
        <v>35</v>
      </c>
      <c r="J149" t="str">
        <f>VLOOKUP(Table1[[#This Row],[Construction]],Sheet1!$A$2:$B$16,2,)</f>
        <v>Demolish</v>
      </c>
      <c r="K149" t="s">
        <v>41</v>
      </c>
      <c r="L149" t="s">
        <v>211</v>
      </c>
      <c r="M149">
        <v>1</v>
      </c>
      <c r="N149" s="3">
        <v>100461.49</v>
      </c>
      <c r="O149" s="3">
        <f>N149/M149</f>
        <v>100461.49</v>
      </c>
      <c r="P149" s="3">
        <f>O149*((VLOOKUP(2025,'CPI Data'!$A$1:$B$23,2)/(VLOOKUP(H149,'CPI Data'!$A$1:$B$23,2))))</f>
        <v>194225.54733333335</v>
      </c>
      <c r="Q149" s="2">
        <v>42186</v>
      </c>
      <c r="R149" s="12"/>
    </row>
    <row r="150" spans="1:21" x14ac:dyDescent="0.25">
      <c r="A150" t="s">
        <v>31</v>
      </c>
      <c r="B150">
        <f>VLOOKUP(Table1[[#This Row],[LGA]],Sheet1!$H$1:$I$27,2,)</f>
        <v>1855</v>
      </c>
      <c r="C150" t="s">
        <v>241</v>
      </c>
      <c r="D150" t="s">
        <v>114</v>
      </c>
      <c r="E150" s="18" t="s">
        <v>13</v>
      </c>
      <c r="F150" s="18" t="s">
        <v>13</v>
      </c>
      <c r="H150">
        <v>2014</v>
      </c>
      <c r="I150" t="s">
        <v>14</v>
      </c>
      <c r="J150" t="str">
        <f>VLOOKUP(Table1[[#This Row],[Construction]],Sheet1!$A$2:$B$16,2,)</f>
        <v>Off Site</v>
      </c>
      <c r="K150" t="s">
        <v>186</v>
      </c>
      <c r="L150" t="s">
        <v>237</v>
      </c>
      <c r="M150">
        <v>1</v>
      </c>
      <c r="N150" s="3">
        <v>513045.94</v>
      </c>
      <c r="O150" s="3">
        <f>N150/M150</f>
        <v>513045.94</v>
      </c>
      <c r="P150" s="3">
        <f>O150*((VLOOKUP(H150,'CPI Data'!$A$1:$B$23,2))/(VLOOKUP(2025,'CPI Data'!$A$1:$B$23,2)))</f>
        <v>442280.9827586207</v>
      </c>
      <c r="Q150" s="2">
        <v>41821</v>
      </c>
      <c r="R150" s="12">
        <v>4</v>
      </c>
      <c r="S150">
        <v>2</v>
      </c>
      <c r="T150">
        <v>1</v>
      </c>
      <c r="U150">
        <v>1</v>
      </c>
    </row>
    <row r="151" spans="1:21" x14ac:dyDescent="0.25">
      <c r="A151" t="s">
        <v>31</v>
      </c>
      <c r="B151">
        <f>VLOOKUP(Table1[[#This Row],[LGA]],Sheet1!$H$1:$I$27,2,)</f>
        <v>1855</v>
      </c>
      <c r="C151" t="s">
        <v>241</v>
      </c>
      <c r="D151" t="s">
        <v>114</v>
      </c>
      <c r="E151" s="18" t="s">
        <v>13</v>
      </c>
      <c r="F151" s="18" t="s">
        <v>13</v>
      </c>
      <c r="H151">
        <v>2014</v>
      </c>
      <c r="I151" t="s">
        <v>14</v>
      </c>
      <c r="J151" t="str">
        <f>VLOOKUP(Table1[[#This Row],[Construction]],Sheet1!$A$2:$B$16,2,)</f>
        <v>Off Site</v>
      </c>
      <c r="K151" t="s">
        <v>186</v>
      </c>
      <c r="L151" t="s">
        <v>237</v>
      </c>
      <c r="M151">
        <v>1</v>
      </c>
      <c r="N151" s="3">
        <v>512526.36</v>
      </c>
      <c r="O151" s="3">
        <f>N151/M151</f>
        <v>512526.36</v>
      </c>
      <c r="P151" s="3">
        <f>O151*((VLOOKUP(H151,'CPI Data'!$A$1:$B$23,2))/(VLOOKUP(2025,'CPI Data'!$A$1:$B$23,2)))</f>
        <v>441833.06896551728</v>
      </c>
      <c r="Q151" s="2">
        <v>41821</v>
      </c>
      <c r="R151" s="12">
        <v>4</v>
      </c>
      <c r="S151">
        <v>2</v>
      </c>
      <c r="T151">
        <v>1</v>
      </c>
      <c r="U151">
        <v>1</v>
      </c>
    </row>
    <row r="152" spans="1:21" x14ac:dyDescent="0.25">
      <c r="A152" t="s">
        <v>30</v>
      </c>
      <c r="B152">
        <f>VLOOKUP(Table1[[#This Row],[LGA]],Sheet1!$H$1:$I$27,2,)</f>
        <v>2600</v>
      </c>
      <c r="C152" t="s">
        <v>241</v>
      </c>
      <c r="D152" t="s">
        <v>111</v>
      </c>
      <c r="E152" s="18" t="s">
        <v>13</v>
      </c>
      <c r="F152" s="18" t="s">
        <v>13</v>
      </c>
      <c r="H152">
        <v>2013</v>
      </c>
      <c r="I152" t="s">
        <v>178</v>
      </c>
      <c r="J152" t="str">
        <f>VLOOKUP(Table1[[#This Row],[Construction]],Sheet1!$A$2:$B$16,2,)</f>
        <v>Off Site</v>
      </c>
      <c r="K152" t="s">
        <v>194</v>
      </c>
      <c r="L152" t="s">
        <v>237</v>
      </c>
      <c r="M152">
        <v>1</v>
      </c>
      <c r="N152" s="3">
        <v>490942</v>
      </c>
      <c r="O152" s="3">
        <f>N152/M152</f>
        <v>490942</v>
      </c>
      <c r="P152" s="3">
        <f>O152*((VLOOKUP(H152,'CPI Data'!$A$1:$B$23,2))/(VLOOKUP(2025,'CPI Data'!$A$1:$B$23,2)))</f>
        <v>406296.8275862069</v>
      </c>
      <c r="Q152" s="2">
        <v>41821</v>
      </c>
      <c r="R152" s="12">
        <v>2</v>
      </c>
      <c r="S152">
        <v>1</v>
      </c>
      <c r="T152">
        <v>1</v>
      </c>
      <c r="U152">
        <v>1</v>
      </c>
    </row>
    <row r="153" spans="1:21" x14ac:dyDescent="0.25">
      <c r="A153" t="s">
        <v>30</v>
      </c>
      <c r="B153">
        <f>VLOOKUP(Table1[[#This Row],[LGA]],Sheet1!$H$1:$I$27,2,)</f>
        <v>2600</v>
      </c>
      <c r="C153" t="s">
        <v>241</v>
      </c>
      <c r="D153" t="s">
        <v>111</v>
      </c>
      <c r="E153" s="18" t="s">
        <v>13</v>
      </c>
      <c r="F153" s="18" t="s">
        <v>13</v>
      </c>
      <c r="H153">
        <v>2013</v>
      </c>
      <c r="I153" t="s">
        <v>178</v>
      </c>
      <c r="J153" t="str">
        <f>VLOOKUP(Table1[[#This Row],[Construction]],Sheet1!$A$2:$B$16,2,)</f>
        <v>Off Site</v>
      </c>
      <c r="K153" t="s">
        <v>194</v>
      </c>
      <c r="L153" t="s">
        <v>237</v>
      </c>
      <c r="M153">
        <v>1</v>
      </c>
      <c r="N153" s="3">
        <v>488353</v>
      </c>
      <c r="O153" s="3">
        <f>N153/M153</f>
        <v>488353</v>
      </c>
      <c r="P153" s="3">
        <f>O153*((VLOOKUP(H153,'CPI Data'!$A$1:$B$23,2))/(VLOOKUP(2025,'CPI Data'!$A$1:$B$23,2)))</f>
        <v>404154.20689655171</v>
      </c>
      <c r="Q153" s="2">
        <v>41821</v>
      </c>
      <c r="R153" s="12">
        <v>2</v>
      </c>
      <c r="S153">
        <v>1</v>
      </c>
      <c r="T153">
        <v>1</v>
      </c>
      <c r="U153">
        <v>1</v>
      </c>
    </row>
    <row r="154" spans="1:21" x14ac:dyDescent="0.25">
      <c r="A154" t="s">
        <v>30</v>
      </c>
      <c r="B154">
        <f>VLOOKUP(Table1[[#This Row],[LGA]],Sheet1!$H$1:$I$27,2,)</f>
        <v>2600</v>
      </c>
      <c r="C154" t="s">
        <v>241</v>
      </c>
      <c r="D154" t="s">
        <v>111</v>
      </c>
      <c r="E154" s="18" t="s">
        <v>13</v>
      </c>
      <c r="F154" s="18" t="s">
        <v>13</v>
      </c>
      <c r="H154">
        <v>2013</v>
      </c>
      <c r="I154" t="s">
        <v>178</v>
      </c>
      <c r="J154" t="str">
        <f>VLOOKUP(Table1[[#This Row],[Construction]],Sheet1!$A$2:$B$16,2,)</f>
        <v>Off Site</v>
      </c>
      <c r="K154" t="s">
        <v>194</v>
      </c>
      <c r="L154" t="s">
        <v>237</v>
      </c>
      <c r="M154">
        <v>1</v>
      </c>
      <c r="N154" s="3">
        <v>490658</v>
      </c>
      <c r="O154" s="3">
        <f>N154/M154</f>
        <v>490658</v>
      </c>
      <c r="P154" s="3">
        <f>O154*((VLOOKUP(H154,'CPI Data'!$A$1:$B$23,2))/(VLOOKUP(2025,'CPI Data'!$A$1:$B$23,2)))</f>
        <v>406061.79310344829</v>
      </c>
      <c r="Q154" s="2">
        <v>41821</v>
      </c>
      <c r="R154" s="12">
        <v>2</v>
      </c>
      <c r="S154">
        <v>1</v>
      </c>
      <c r="T154">
        <v>1</v>
      </c>
      <c r="U154">
        <v>1</v>
      </c>
    </row>
    <row r="155" spans="1:21" x14ac:dyDescent="0.25">
      <c r="A155" t="s">
        <v>33</v>
      </c>
      <c r="B155">
        <f>VLOOKUP(Table1[[#This Row],[LGA]],Sheet1!$H$1:$I$27,2,)</f>
        <v>2572</v>
      </c>
      <c r="C155" t="s">
        <v>104</v>
      </c>
      <c r="D155" t="s">
        <v>112</v>
      </c>
      <c r="E155" s="18" t="s">
        <v>13</v>
      </c>
      <c r="F155" s="18" t="s">
        <v>13</v>
      </c>
      <c r="H155">
        <v>2014</v>
      </c>
      <c r="I155" t="s">
        <v>29</v>
      </c>
      <c r="J155" t="str">
        <f>VLOOKUP(Table1[[#This Row],[Construction]],Sheet1!$A$2:$B$16,2,)</f>
        <v>On Site</v>
      </c>
      <c r="K155" t="s">
        <v>194</v>
      </c>
      <c r="L155" t="s">
        <v>237</v>
      </c>
      <c r="M155">
        <v>1</v>
      </c>
      <c r="N155" s="3">
        <v>396968.66</v>
      </c>
      <c r="O155" s="3">
        <f>N155/M155</f>
        <v>396968.66</v>
      </c>
      <c r="P155" s="3">
        <f>O155*((VLOOKUP(H155,'CPI Data'!$A$1:$B$23,2))/(VLOOKUP(2025,'CPI Data'!$A$1:$B$23,2)))</f>
        <v>342214.36206896551</v>
      </c>
      <c r="Q155" s="2">
        <v>41821</v>
      </c>
      <c r="R155" s="12">
        <v>3</v>
      </c>
      <c r="S155">
        <v>1</v>
      </c>
      <c r="T155">
        <v>1</v>
      </c>
      <c r="U155">
        <v>1</v>
      </c>
    </row>
    <row r="156" spans="1:21" x14ac:dyDescent="0.25">
      <c r="A156" t="s">
        <v>33</v>
      </c>
      <c r="B156">
        <f>VLOOKUP(Table1[[#This Row],[LGA]],Sheet1!$H$1:$I$27,2,)</f>
        <v>2572</v>
      </c>
      <c r="C156" t="s">
        <v>104</v>
      </c>
      <c r="D156" t="s">
        <v>111</v>
      </c>
      <c r="E156" s="18" t="s">
        <v>13</v>
      </c>
      <c r="F156" s="18" t="s">
        <v>13</v>
      </c>
      <c r="H156">
        <v>2014</v>
      </c>
      <c r="I156" t="s">
        <v>29</v>
      </c>
      <c r="J156" t="str">
        <f>VLOOKUP(Table1[[#This Row],[Construction]],Sheet1!$A$2:$B$16,2,)</f>
        <v>On Site</v>
      </c>
      <c r="K156" t="s">
        <v>194</v>
      </c>
      <c r="L156" t="s">
        <v>237</v>
      </c>
      <c r="M156">
        <v>1</v>
      </c>
      <c r="N156" s="3">
        <v>377364.02</v>
      </c>
      <c r="O156" s="3">
        <f>N156/M156</f>
        <v>377364.02</v>
      </c>
      <c r="P156" s="3">
        <f>O156*((VLOOKUP(H156,'CPI Data'!$A$1:$B$23,2))/(VLOOKUP(2025,'CPI Data'!$A$1:$B$23,2)))</f>
        <v>325313.81034482765</v>
      </c>
      <c r="Q156" s="2">
        <v>41821</v>
      </c>
      <c r="R156" s="12">
        <v>2</v>
      </c>
      <c r="S156">
        <v>1</v>
      </c>
      <c r="T156">
        <v>1</v>
      </c>
      <c r="U156">
        <v>1</v>
      </c>
    </row>
    <row r="157" spans="1:21" x14ac:dyDescent="0.25">
      <c r="A157" t="s">
        <v>33</v>
      </c>
      <c r="B157">
        <f>VLOOKUP(Table1[[#This Row],[LGA]],Sheet1!$H$1:$I$27,2,)</f>
        <v>2572</v>
      </c>
      <c r="C157" t="s">
        <v>104</v>
      </c>
      <c r="D157" t="s">
        <v>111</v>
      </c>
      <c r="E157" s="18" t="s">
        <v>13</v>
      </c>
      <c r="F157" s="18" t="s">
        <v>13</v>
      </c>
      <c r="H157">
        <v>2014</v>
      </c>
      <c r="I157" t="s">
        <v>29</v>
      </c>
      <c r="J157" t="str">
        <f>VLOOKUP(Table1[[#This Row],[Construction]],Sheet1!$A$2:$B$16,2,)</f>
        <v>On Site</v>
      </c>
      <c r="K157" t="s">
        <v>194</v>
      </c>
      <c r="L157" t="s">
        <v>237</v>
      </c>
      <c r="M157">
        <v>1</v>
      </c>
      <c r="N157" s="3">
        <v>383269.27</v>
      </c>
      <c r="O157" s="3">
        <f>N157/M157</f>
        <v>383269.27</v>
      </c>
      <c r="P157" s="3">
        <f>O157*((VLOOKUP(H157,'CPI Data'!$A$1:$B$23,2))/(VLOOKUP(2025,'CPI Data'!$A$1:$B$23,2)))</f>
        <v>330404.54310344829</v>
      </c>
      <c r="Q157" s="2">
        <v>41821</v>
      </c>
      <c r="R157" s="12">
        <v>2</v>
      </c>
      <c r="S157">
        <v>1</v>
      </c>
      <c r="T157">
        <v>1</v>
      </c>
      <c r="U157">
        <v>1</v>
      </c>
    </row>
    <row r="158" spans="1:21" x14ac:dyDescent="0.25">
      <c r="A158" t="s">
        <v>42</v>
      </c>
      <c r="B158">
        <f>VLOOKUP(Table1[[#This Row],[LGA]],Sheet1!$H$1:$I$27,2,)</f>
        <v>362</v>
      </c>
      <c r="C158" t="s">
        <v>107</v>
      </c>
      <c r="D158" t="s">
        <v>114</v>
      </c>
      <c r="E158" s="18" t="s">
        <v>13</v>
      </c>
      <c r="F158" s="18" t="s">
        <v>13</v>
      </c>
      <c r="H158">
        <v>2013</v>
      </c>
      <c r="I158" t="s">
        <v>29</v>
      </c>
      <c r="J158" t="str">
        <f>VLOOKUP(Table1[[#This Row],[Construction]],Sheet1!$A$2:$B$16,2,)</f>
        <v>On Site</v>
      </c>
      <c r="K158" t="s">
        <v>42</v>
      </c>
      <c r="L158" t="s">
        <v>211</v>
      </c>
      <c r="M158">
        <v>1</v>
      </c>
      <c r="N158" s="3">
        <v>417165</v>
      </c>
      <c r="O158" s="3">
        <f>N158/M158</f>
        <v>417165</v>
      </c>
      <c r="P158" s="3">
        <f>O158*((VLOOKUP(H158,'CPI Data'!$A$1:$B$23,2))/(VLOOKUP(2025,'CPI Data'!$A$1:$B$23,2)))</f>
        <v>345240</v>
      </c>
      <c r="Q158" s="2">
        <v>41821</v>
      </c>
      <c r="R158" s="12">
        <v>4</v>
      </c>
      <c r="S158">
        <v>2</v>
      </c>
      <c r="T158">
        <v>1</v>
      </c>
      <c r="U158">
        <v>1</v>
      </c>
    </row>
    <row r="159" spans="1:21" x14ac:dyDescent="0.25">
      <c r="A159" t="s">
        <v>32</v>
      </c>
      <c r="B159">
        <f>VLOOKUP(Table1[[#This Row],[LGA]],Sheet1!$H$1:$I$27,2,)</f>
        <v>1710</v>
      </c>
      <c r="C159" t="s">
        <v>105</v>
      </c>
      <c r="D159" t="s">
        <v>112</v>
      </c>
      <c r="E159" s="18" t="s">
        <v>13</v>
      </c>
      <c r="F159" s="18" t="s">
        <v>13</v>
      </c>
      <c r="H159">
        <v>2013</v>
      </c>
      <c r="I159" t="s">
        <v>29</v>
      </c>
      <c r="J159" t="str">
        <f>VLOOKUP(Table1[[#This Row],[Construction]],Sheet1!$A$2:$B$16,2,)</f>
        <v>On Site</v>
      </c>
      <c r="K159" t="s">
        <v>194</v>
      </c>
      <c r="L159" t="s">
        <v>237</v>
      </c>
      <c r="M159">
        <v>1</v>
      </c>
      <c r="N159" s="3">
        <v>463625.29</v>
      </c>
      <c r="O159" s="3">
        <f>N159/M159</f>
        <v>463625.29</v>
      </c>
      <c r="P159" s="3">
        <f>O159*((VLOOKUP(H159,'CPI Data'!$A$1:$B$23,2))/(VLOOKUP(2025,'CPI Data'!$A$1:$B$23,2)))</f>
        <v>383689.89517241379</v>
      </c>
      <c r="Q159" s="2">
        <v>41821</v>
      </c>
      <c r="R159" s="12">
        <v>3</v>
      </c>
      <c r="S159">
        <v>1</v>
      </c>
      <c r="T159">
        <v>1</v>
      </c>
      <c r="U159">
        <v>1</v>
      </c>
    </row>
    <row r="160" spans="1:21" x14ac:dyDescent="0.25">
      <c r="A160" t="s">
        <v>28</v>
      </c>
      <c r="B160">
        <f>VLOOKUP(Table1[[#This Row],[LGA]],Sheet1!$H$1:$I$27,2,)</f>
        <v>2335</v>
      </c>
      <c r="C160" t="s">
        <v>104</v>
      </c>
      <c r="D160" t="s">
        <v>112</v>
      </c>
      <c r="E160" s="18" t="s">
        <v>13</v>
      </c>
      <c r="F160" s="18" t="s">
        <v>13</v>
      </c>
      <c r="H160">
        <v>2013</v>
      </c>
      <c r="I160" t="s">
        <v>178</v>
      </c>
      <c r="J160" t="str">
        <f>VLOOKUP(Table1[[#This Row],[Construction]],Sheet1!$A$2:$B$16,2,)</f>
        <v>Off Site</v>
      </c>
      <c r="K160" t="s">
        <v>183</v>
      </c>
      <c r="L160" t="s">
        <v>237</v>
      </c>
      <c r="M160">
        <v>1</v>
      </c>
      <c r="N160" s="3">
        <v>559783</v>
      </c>
      <c r="O160" s="3">
        <f>N160/M160</f>
        <v>559783</v>
      </c>
      <c r="P160" s="3">
        <f>O160*((VLOOKUP(H160,'CPI Data'!$A$1:$B$23,2))/(VLOOKUP(2025,'CPI Data'!$A$1:$B$23,2)))</f>
        <v>463268.68965517241</v>
      </c>
      <c r="Q160" s="2">
        <v>41821</v>
      </c>
      <c r="R160" s="12">
        <v>3</v>
      </c>
      <c r="S160">
        <v>1</v>
      </c>
      <c r="T160">
        <v>1</v>
      </c>
      <c r="U160">
        <v>1</v>
      </c>
    </row>
    <row r="161" spans="1:21" x14ac:dyDescent="0.25">
      <c r="A161" t="s">
        <v>28</v>
      </c>
      <c r="B161">
        <f>VLOOKUP(Table1[[#This Row],[LGA]],Sheet1!$H$1:$I$27,2,)</f>
        <v>2335</v>
      </c>
      <c r="C161" t="s">
        <v>104</v>
      </c>
      <c r="D161" t="s">
        <v>112</v>
      </c>
      <c r="E161" s="18" t="s">
        <v>13</v>
      </c>
      <c r="F161" s="18" t="s">
        <v>13</v>
      </c>
      <c r="H161">
        <v>2013</v>
      </c>
      <c r="I161" t="s">
        <v>178</v>
      </c>
      <c r="J161" t="str">
        <f>VLOOKUP(Table1[[#This Row],[Construction]],Sheet1!$A$2:$B$16,2,)</f>
        <v>Off Site</v>
      </c>
      <c r="K161" t="s">
        <v>183</v>
      </c>
      <c r="L161" t="s">
        <v>237</v>
      </c>
      <c r="M161">
        <v>1</v>
      </c>
      <c r="N161" s="3">
        <v>545812</v>
      </c>
      <c r="O161" s="3">
        <f>N161/M161</f>
        <v>545812</v>
      </c>
      <c r="P161" s="3">
        <f>O161*((VLOOKUP(H161,'CPI Data'!$A$1:$B$23,2))/(VLOOKUP(2025,'CPI Data'!$A$1:$B$23,2)))</f>
        <v>451706.4827586207</v>
      </c>
      <c r="Q161" s="2">
        <v>41821</v>
      </c>
      <c r="R161" s="12">
        <v>3</v>
      </c>
      <c r="S161">
        <v>1</v>
      </c>
      <c r="T161">
        <v>1</v>
      </c>
      <c r="U161">
        <v>1</v>
      </c>
    </row>
    <row r="162" spans="1:21" x14ac:dyDescent="0.25">
      <c r="A162" t="s">
        <v>26</v>
      </c>
      <c r="B162">
        <f>VLOOKUP(Table1[[#This Row],[LGA]],Sheet1!$H$1:$I$27,2,)</f>
        <v>2465</v>
      </c>
      <c r="C162" t="s">
        <v>104</v>
      </c>
      <c r="D162" t="s">
        <v>110</v>
      </c>
      <c r="E162" s="18" t="s">
        <v>13</v>
      </c>
      <c r="F162" s="18" t="s">
        <v>13</v>
      </c>
      <c r="H162">
        <v>2013</v>
      </c>
      <c r="I162" t="s">
        <v>178</v>
      </c>
      <c r="J162" t="str">
        <f>VLOOKUP(Table1[[#This Row],[Construction]],Sheet1!$A$2:$B$16,2,)</f>
        <v>Off Site</v>
      </c>
      <c r="K162" t="s">
        <v>183</v>
      </c>
      <c r="L162" t="s">
        <v>237</v>
      </c>
      <c r="M162">
        <v>1</v>
      </c>
      <c r="N162" s="3">
        <v>747512.72</v>
      </c>
      <c r="O162" s="3">
        <f>N162/M162</f>
        <v>747512.72</v>
      </c>
      <c r="P162" s="3">
        <f>O162*((VLOOKUP(H162,'CPI Data'!$A$1:$B$23,2))/(VLOOKUP(2025,'CPI Data'!$A$1:$B$23,2)))</f>
        <v>618631.21655172412</v>
      </c>
      <c r="Q162" s="2">
        <v>41821</v>
      </c>
      <c r="R162" s="12">
        <v>5</v>
      </c>
      <c r="S162">
        <v>2</v>
      </c>
      <c r="T162">
        <v>1</v>
      </c>
      <c r="U162">
        <v>1</v>
      </c>
    </row>
    <row r="163" spans="1:21" x14ac:dyDescent="0.25">
      <c r="A163" t="s">
        <v>20</v>
      </c>
      <c r="B163">
        <f>VLOOKUP(Table1[[#This Row],[LGA]],Sheet1!$H$1:$I$27,2,)</f>
        <v>2669</v>
      </c>
      <c r="C163" t="s">
        <v>104</v>
      </c>
      <c r="D163" t="s">
        <v>111</v>
      </c>
      <c r="E163" s="18" t="s">
        <v>13</v>
      </c>
      <c r="F163" s="18" t="s">
        <v>13</v>
      </c>
      <c r="H163">
        <v>2013</v>
      </c>
      <c r="I163" t="s">
        <v>14</v>
      </c>
      <c r="J163" t="str">
        <f>VLOOKUP(Table1[[#This Row],[Construction]],Sheet1!$A$2:$B$16,2,)</f>
        <v>Off Site</v>
      </c>
      <c r="K163" t="s">
        <v>183</v>
      </c>
      <c r="L163" t="s">
        <v>237</v>
      </c>
      <c r="M163">
        <v>1</v>
      </c>
      <c r="N163" s="3">
        <v>541090</v>
      </c>
      <c r="O163" s="3">
        <f>N163/M163</f>
        <v>541090</v>
      </c>
      <c r="P163" s="3">
        <f>O163*((VLOOKUP(H163,'CPI Data'!$A$1:$B$23,2))/(VLOOKUP(2025,'CPI Data'!$A$1:$B$23,2)))</f>
        <v>447798.62068965519</v>
      </c>
      <c r="Q163" s="2">
        <v>41821</v>
      </c>
      <c r="R163" s="12">
        <v>2</v>
      </c>
      <c r="S163">
        <v>1</v>
      </c>
      <c r="T163">
        <v>1</v>
      </c>
      <c r="U163">
        <v>1</v>
      </c>
    </row>
    <row r="164" spans="1:21" x14ac:dyDescent="0.25">
      <c r="A164" t="s">
        <v>20</v>
      </c>
      <c r="B164">
        <f>VLOOKUP(Table1[[#This Row],[LGA]],Sheet1!$H$1:$I$27,2,)</f>
        <v>2669</v>
      </c>
      <c r="C164" t="s">
        <v>104</v>
      </c>
      <c r="D164" t="s">
        <v>111</v>
      </c>
      <c r="E164" s="18" t="s">
        <v>13</v>
      </c>
      <c r="F164" s="18" t="s">
        <v>13</v>
      </c>
      <c r="H164">
        <v>2013</v>
      </c>
      <c r="I164" t="s">
        <v>14</v>
      </c>
      <c r="J164" t="str">
        <f>VLOOKUP(Table1[[#This Row],[Construction]],Sheet1!$A$2:$B$16,2,)</f>
        <v>Off Site</v>
      </c>
      <c r="K164" t="s">
        <v>183</v>
      </c>
      <c r="L164" t="s">
        <v>237</v>
      </c>
      <c r="M164">
        <v>1</v>
      </c>
      <c r="N164" s="3">
        <v>736672.06</v>
      </c>
      <c r="O164" s="3">
        <f>N164/M164</f>
        <v>736672.06</v>
      </c>
      <c r="P164" s="3">
        <f>O164*((VLOOKUP(H164,'CPI Data'!$A$1:$B$23,2))/(VLOOKUP(2025,'CPI Data'!$A$1:$B$23,2)))</f>
        <v>609659.63586206897</v>
      </c>
      <c r="Q164" s="2">
        <v>41821</v>
      </c>
      <c r="R164" s="12">
        <v>2</v>
      </c>
      <c r="S164">
        <v>1</v>
      </c>
      <c r="T164">
        <v>1</v>
      </c>
      <c r="U164">
        <v>1</v>
      </c>
    </row>
    <row r="165" spans="1:21" x14ac:dyDescent="0.25">
      <c r="A165" t="s">
        <v>20</v>
      </c>
      <c r="B165">
        <f>VLOOKUP(Table1[[#This Row],[LGA]],Sheet1!$H$1:$I$27,2,)</f>
        <v>2669</v>
      </c>
      <c r="C165" t="s">
        <v>104</v>
      </c>
      <c r="D165" t="s">
        <v>112</v>
      </c>
      <c r="E165" s="18" t="s">
        <v>13</v>
      </c>
      <c r="F165" s="18" t="s">
        <v>13</v>
      </c>
      <c r="H165">
        <v>2013</v>
      </c>
      <c r="I165" t="s">
        <v>178</v>
      </c>
      <c r="J165" t="str">
        <f>VLOOKUP(Table1[[#This Row],[Construction]],Sheet1!$A$2:$B$16,2,)</f>
        <v>Off Site</v>
      </c>
      <c r="K165" t="s">
        <v>183</v>
      </c>
      <c r="L165" t="s">
        <v>237</v>
      </c>
      <c r="M165">
        <v>1</v>
      </c>
      <c r="N165" s="3">
        <v>782089</v>
      </c>
      <c r="O165" s="3">
        <f>N165/M165</f>
        <v>782089</v>
      </c>
      <c r="P165" s="3">
        <f>O165*((VLOOKUP(H165,'CPI Data'!$A$1:$B$23,2))/(VLOOKUP(2025,'CPI Data'!$A$1:$B$23,2)))</f>
        <v>647246.06896551722</v>
      </c>
      <c r="Q165" s="2">
        <v>39630</v>
      </c>
      <c r="R165" s="12">
        <v>3</v>
      </c>
      <c r="S165">
        <v>1</v>
      </c>
      <c r="T165">
        <v>1</v>
      </c>
      <c r="U165">
        <v>1</v>
      </c>
    </row>
    <row r="166" spans="1:21" x14ac:dyDescent="0.25">
      <c r="A166" t="s">
        <v>20</v>
      </c>
      <c r="B166">
        <f>VLOOKUP(Table1[[#This Row],[LGA]],Sheet1!$H$1:$I$27,2,)</f>
        <v>2669</v>
      </c>
      <c r="C166" t="s">
        <v>104</v>
      </c>
      <c r="D166" t="s">
        <v>115</v>
      </c>
      <c r="E166" s="18" t="s">
        <v>13</v>
      </c>
      <c r="F166" s="18" t="s">
        <v>13</v>
      </c>
      <c r="H166">
        <v>2013</v>
      </c>
      <c r="I166" t="s">
        <v>178</v>
      </c>
      <c r="J166" t="str">
        <f>VLOOKUP(Table1[[#This Row],[Construction]],Sheet1!$A$2:$B$16,2,)</f>
        <v>Off Site</v>
      </c>
      <c r="K166" t="s">
        <v>183</v>
      </c>
      <c r="L166" t="s">
        <v>237</v>
      </c>
      <c r="M166">
        <v>1</v>
      </c>
      <c r="N166" s="3">
        <v>1082895</v>
      </c>
      <c r="O166" s="3">
        <f>N166/M166</f>
        <v>1082895</v>
      </c>
      <c r="P166" s="3">
        <f>O166*((VLOOKUP(H166,'CPI Data'!$A$1:$B$23,2))/(VLOOKUP(2025,'CPI Data'!$A$1:$B$23,2)))</f>
        <v>896188.96551724139</v>
      </c>
      <c r="R166" s="12">
        <v>4</v>
      </c>
      <c r="S166">
        <v>2</v>
      </c>
      <c r="T166">
        <v>1</v>
      </c>
      <c r="U166">
        <v>1</v>
      </c>
    </row>
    <row r="167" spans="1:21" x14ac:dyDescent="0.25">
      <c r="A167" t="s">
        <v>20</v>
      </c>
      <c r="B167">
        <f>VLOOKUP(Table1[[#This Row],[LGA]],Sheet1!$H$1:$I$27,2,)</f>
        <v>2669</v>
      </c>
      <c r="C167" t="s">
        <v>104</v>
      </c>
      <c r="D167" t="s">
        <v>113</v>
      </c>
      <c r="E167" s="18" t="s">
        <v>13</v>
      </c>
      <c r="F167" s="18" t="s">
        <v>13</v>
      </c>
      <c r="H167">
        <v>2013</v>
      </c>
      <c r="I167" t="s">
        <v>178</v>
      </c>
      <c r="J167" t="str">
        <f>VLOOKUP(Table1[[#This Row],[Construction]],Sheet1!$A$2:$B$16,2,)</f>
        <v>Off Site</v>
      </c>
      <c r="K167" t="s">
        <v>183</v>
      </c>
      <c r="L167" t="s">
        <v>237</v>
      </c>
      <c r="M167">
        <v>1</v>
      </c>
      <c r="N167" s="3">
        <v>980774</v>
      </c>
      <c r="O167" s="3">
        <f>N167/M167</f>
        <v>980774</v>
      </c>
      <c r="P167" s="3">
        <f>O167*((VLOOKUP(H167,'CPI Data'!$A$1:$B$23,2))/(VLOOKUP(2025,'CPI Data'!$A$1:$B$23,2)))</f>
        <v>811675.03448275861</v>
      </c>
      <c r="Q167" s="2">
        <v>45108</v>
      </c>
      <c r="R167" s="12">
        <v>3</v>
      </c>
      <c r="S167">
        <v>1</v>
      </c>
      <c r="T167">
        <v>1</v>
      </c>
      <c r="U167">
        <v>1</v>
      </c>
    </row>
    <row r="168" spans="1:21" x14ac:dyDescent="0.25">
      <c r="A168" t="s">
        <v>20</v>
      </c>
      <c r="B168">
        <f>VLOOKUP(Table1[[#This Row],[LGA]],Sheet1!$H$1:$I$27,2,)</f>
        <v>2669</v>
      </c>
      <c r="C168" t="s">
        <v>104</v>
      </c>
      <c r="D168" t="s">
        <v>112</v>
      </c>
      <c r="E168" s="18" t="s">
        <v>13</v>
      </c>
      <c r="F168" s="18" t="s">
        <v>13</v>
      </c>
      <c r="H168">
        <v>2013</v>
      </c>
      <c r="I168" t="s">
        <v>178</v>
      </c>
      <c r="J168" t="str">
        <f>VLOOKUP(Table1[[#This Row],[Construction]],Sheet1!$A$2:$B$16,2,)</f>
        <v>Off Site</v>
      </c>
      <c r="K168" t="s">
        <v>183</v>
      </c>
      <c r="L168" t="s">
        <v>237</v>
      </c>
      <c r="M168">
        <v>1</v>
      </c>
      <c r="N168" s="3">
        <v>588319</v>
      </c>
      <c r="O168" s="3">
        <f>N168/M168</f>
        <v>588319</v>
      </c>
      <c r="P168" s="3">
        <f>O168*((VLOOKUP(H168,'CPI Data'!$A$1:$B$23,2))/(VLOOKUP(2025,'CPI Data'!$A$1:$B$23,2)))</f>
        <v>486884.68965517241</v>
      </c>
      <c r="Q168" s="2">
        <v>45108</v>
      </c>
      <c r="R168" s="12">
        <v>3</v>
      </c>
      <c r="S168">
        <v>1</v>
      </c>
      <c r="T168">
        <v>1</v>
      </c>
      <c r="U168">
        <v>1</v>
      </c>
    </row>
    <row r="169" spans="1:21" x14ac:dyDescent="0.25">
      <c r="A169" t="s">
        <v>20</v>
      </c>
      <c r="B169">
        <f>VLOOKUP(Table1[[#This Row],[LGA]],Sheet1!$H$1:$I$27,2,)</f>
        <v>2669</v>
      </c>
      <c r="C169" t="s">
        <v>104</v>
      </c>
      <c r="D169" t="s">
        <v>112</v>
      </c>
      <c r="E169" s="18" t="s">
        <v>13</v>
      </c>
      <c r="F169" s="18" t="s">
        <v>13</v>
      </c>
      <c r="H169">
        <v>2013</v>
      </c>
      <c r="I169" t="s">
        <v>178</v>
      </c>
      <c r="J169" t="str">
        <f>VLOOKUP(Table1[[#This Row],[Construction]],Sheet1!$A$2:$B$16,2,)</f>
        <v>Off Site</v>
      </c>
      <c r="K169" t="s">
        <v>183</v>
      </c>
      <c r="L169" t="s">
        <v>237</v>
      </c>
      <c r="M169">
        <v>1</v>
      </c>
      <c r="N169" s="3">
        <v>589144</v>
      </c>
      <c r="O169" s="3">
        <f>N169/M169</f>
        <v>589144</v>
      </c>
      <c r="P169" s="3">
        <f>O169*((VLOOKUP(H169,'CPI Data'!$A$1:$B$23,2))/(VLOOKUP(2025,'CPI Data'!$A$1:$B$23,2)))</f>
        <v>487567.44827586209</v>
      </c>
      <c r="Q169" s="2">
        <v>45108</v>
      </c>
      <c r="R169" s="12">
        <v>3</v>
      </c>
      <c r="S169">
        <v>1</v>
      </c>
      <c r="T169">
        <v>1</v>
      </c>
      <c r="U169">
        <v>1</v>
      </c>
    </row>
    <row r="170" spans="1:21" x14ac:dyDescent="0.25">
      <c r="A170" t="s">
        <v>26</v>
      </c>
      <c r="B170">
        <f>VLOOKUP(Table1[[#This Row],[LGA]],Sheet1!$H$1:$I$27,2,)</f>
        <v>2465</v>
      </c>
      <c r="C170" t="s">
        <v>104</v>
      </c>
      <c r="D170" t="s">
        <v>112</v>
      </c>
      <c r="E170" s="18" t="s">
        <v>13</v>
      </c>
      <c r="F170" s="18" t="s">
        <v>13</v>
      </c>
      <c r="H170">
        <v>2013</v>
      </c>
      <c r="I170" t="s">
        <v>178</v>
      </c>
      <c r="J170" t="str">
        <f>VLOOKUP(Table1[[#This Row],[Construction]],Sheet1!$A$2:$B$16,2,)</f>
        <v>Off Site</v>
      </c>
      <c r="K170" t="s">
        <v>183</v>
      </c>
      <c r="L170" t="s">
        <v>237</v>
      </c>
      <c r="M170">
        <v>1</v>
      </c>
      <c r="N170" s="3">
        <v>515369</v>
      </c>
      <c r="O170" s="3">
        <f>N170/M170</f>
        <v>515369</v>
      </c>
      <c r="P170" s="3">
        <f>O170*((VLOOKUP(H170,'CPI Data'!$A$1:$B$23,2))/(VLOOKUP(2025,'CPI Data'!$A$1:$B$23,2)))</f>
        <v>426512.27586206899</v>
      </c>
      <c r="Q170" s="2">
        <v>45108</v>
      </c>
      <c r="R170" s="12">
        <v>3</v>
      </c>
      <c r="S170">
        <v>1</v>
      </c>
      <c r="T170">
        <v>1</v>
      </c>
      <c r="U170">
        <v>1</v>
      </c>
    </row>
    <row r="171" spans="1:21" x14ac:dyDescent="0.25">
      <c r="A171" t="s">
        <v>28</v>
      </c>
      <c r="B171">
        <f>VLOOKUP(Table1[[#This Row],[LGA]],Sheet1!$H$1:$I$27,2,)</f>
        <v>2335</v>
      </c>
      <c r="C171" t="s">
        <v>104</v>
      </c>
      <c r="D171" t="s">
        <v>111</v>
      </c>
      <c r="E171" s="18" t="s">
        <v>13</v>
      </c>
      <c r="F171" s="18" t="s">
        <v>13</v>
      </c>
      <c r="H171">
        <v>2013</v>
      </c>
      <c r="I171" t="s">
        <v>178</v>
      </c>
      <c r="J171" t="str">
        <f>VLOOKUP(Table1[[#This Row],[Construction]],Sheet1!$A$2:$B$16,2,)</f>
        <v>Off Site</v>
      </c>
      <c r="K171" t="s">
        <v>183</v>
      </c>
      <c r="L171" t="s">
        <v>237</v>
      </c>
      <c r="M171">
        <v>1</v>
      </c>
      <c r="N171" s="3">
        <v>435341</v>
      </c>
      <c r="O171" s="3">
        <f>N171/M171</f>
        <v>435341</v>
      </c>
      <c r="P171" s="3">
        <f>O171*((VLOOKUP(H171,'CPI Data'!$A$1:$B$23,2))/(VLOOKUP(2025,'CPI Data'!$A$1:$B$23,2)))</f>
        <v>360282.20689655171</v>
      </c>
      <c r="Q171" s="2">
        <v>45108</v>
      </c>
      <c r="R171" s="12">
        <v>2</v>
      </c>
      <c r="S171">
        <v>1</v>
      </c>
      <c r="T171">
        <v>1</v>
      </c>
      <c r="U171">
        <v>1</v>
      </c>
    </row>
    <row r="172" spans="1:21" x14ac:dyDescent="0.25">
      <c r="A172" t="s">
        <v>20</v>
      </c>
      <c r="B172">
        <f>VLOOKUP(Table1[[#This Row],[LGA]],Sheet1!$H$1:$I$27,2,)</f>
        <v>2669</v>
      </c>
      <c r="C172" t="s">
        <v>104</v>
      </c>
      <c r="D172" t="s">
        <v>112</v>
      </c>
      <c r="E172" s="18" t="s">
        <v>13</v>
      </c>
      <c r="F172" s="18" t="s">
        <v>13</v>
      </c>
      <c r="H172">
        <v>2013</v>
      </c>
      <c r="I172" t="s">
        <v>178</v>
      </c>
      <c r="J172" t="str">
        <f>VLOOKUP(Table1[[#This Row],[Construction]],Sheet1!$A$2:$B$16,2,)</f>
        <v>Off Site</v>
      </c>
      <c r="K172" t="s">
        <v>183</v>
      </c>
      <c r="L172" t="s">
        <v>237</v>
      </c>
      <c r="M172">
        <v>1</v>
      </c>
      <c r="N172" s="3">
        <v>809050</v>
      </c>
      <c r="O172" s="3">
        <f>N172/M172</f>
        <v>809050</v>
      </c>
      <c r="P172" s="3">
        <f>O172*((VLOOKUP(H172,'CPI Data'!$A$1:$B$23,2))/(VLOOKUP(2025,'CPI Data'!$A$1:$B$23,2)))</f>
        <v>669558.62068965519</v>
      </c>
      <c r="Q172" s="2">
        <v>41821</v>
      </c>
      <c r="R172" s="12">
        <v>3</v>
      </c>
      <c r="S172">
        <v>1</v>
      </c>
      <c r="T172">
        <v>1</v>
      </c>
      <c r="U172">
        <v>1</v>
      </c>
    </row>
    <row r="173" spans="1:21" x14ac:dyDescent="0.25">
      <c r="A173" t="s">
        <v>20</v>
      </c>
      <c r="B173">
        <f>VLOOKUP(Table1[[#This Row],[LGA]],Sheet1!$H$1:$I$27,2,)</f>
        <v>2669</v>
      </c>
      <c r="C173" t="s">
        <v>104</v>
      </c>
      <c r="D173" t="s">
        <v>112</v>
      </c>
      <c r="E173" s="18" t="s">
        <v>13</v>
      </c>
      <c r="F173" s="18" t="s">
        <v>13</v>
      </c>
      <c r="H173">
        <v>2013</v>
      </c>
      <c r="I173" t="s">
        <v>178</v>
      </c>
      <c r="J173" t="str">
        <f>VLOOKUP(Table1[[#This Row],[Construction]],Sheet1!$A$2:$B$16,2,)</f>
        <v>Off Site</v>
      </c>
      <c r="K173" t="s">
        <v>183</v>
      </c>
      <c r="L173" t="s">
        <v>237</v>
      </c>
      <c r="M173">
        <v>1</v>
      </c>
      <c r="N173" s="3">
        <v>594926</v>
      </c>
      <c r="O173" s="3">
        <f>N173/M173</f>
        <v>594926</v>
      </c>
      <c r="P173" s="3">
        <f>O173*((VLOOKUP(H173,'CPI Data'!$A$1:$B$23,2))/(VLOOKUP(2025,'CPI Data'!$A$1:$B$23,2)))</f>
        <v>492352.55172413791</v>
      </c>
      <c r="Q173" s="2">
        <v>41456</v>
      </c>
      <c r="R173" s="12">
        <v>3</v>
      </c>
      <c r="S173">
        <v>1</v>
      </c>
      <c r="T173">
        <v>1</v>
      </c>
      <c r="U173">
        <v>1</v>
      </c>
    </row>
    <row r="174" spans="1:21" x14ac:dyDescent="0.25">
      <c r="A174" t="s">
        <v>20</v>
      </c>
      <c r="B174">
        <f>VLOOKUP(Table1[[#This Row],[LGA]],Sheet1!$H$1:$I$27,2,)</f>
        <v>2669</v>
      </c>
      <c r="C174" t="s">
        <v>104</v>
      </c>
      <c r="D174" t="s">
        <v>111</v>
      </c>
      <c r="E174" s="18" t="s">
        <v>13</v>
      </c>
      <c r="F174" s="18" t="s">
        <v>13</v>
      </c>
      <c r="H174">
        <v>2013</v>
      </c>
      <c r="I174" t="s">
        <v>178</v>
      </c>
      <c r="J174" t="str">
        <f>VLOOKUP(Table1[[#This Row],[Construction]],Sheet1!$A$2:$B$16,2,)</f>
        <v>Off Site</v>
      </c>
      <c r="K174" t="s">
        <v>183</v>
      </c>
      <c r="L174" t="s">
        <v>237</v>
      </c>
      <c r="M174">
        <v>1</v>
      </c>
      <c r="N174" s="3">
        <v>501646</v>
      </c>
      <c r="O174" s="3">
        <f>N174/M174</f>
        <v>501646</v>
      </c>
      <c r="P174" s="3">
        <f>O174*((VLOOKUP(H174,'CPI Data'!$A$1:$B$23,2))/(VLOOKUP(2025,'CPI Data'!$A$1:$B$23,2)))</f>
        <v>415155.31034482759</v>
      </c>
      <c r="Q174" s="2">
        <v>41456</v>
      </c>
      <c r="R174" s="12">
        <v>2</v>
      </c>
      <c r="S174">
        <v>1</v>
      </c>
      <c r="T174">
        <v>1</v>
      </c>
      <c r="U174">
        <v>1</v>
      </c>
    </row>
    <row r="175" spans="1:21" x14ac:dyDescent="0.25">
      <c r="A175" t="s">
        <v>26</v>
      </c>
      <c r="B175">
        <f>VLOOKUP(Table1[[#This Row],[LGA]],Sheet1!$H$1:$I$27,2,)</f>
        <v>2465</v>
      </c>
      <c r="C175" t="s">
        <v>104</v>
      </c>
      <c r="D175" t="s">
        <v>111</v>
      </c>
      <c r="E175" s="18" t="s">
        <v>13</v>
      </c>
      <c r="F175" s="18" t="s">
        <v>13</v>
      </c>
      <c r="H175">
        <v>2013</v>
      </c>
      <c r="I175" t="s">
        <v>178</v>
      </c>
      <c r="J175" t="str">
        <f>VLOOKUP(Table1[[#This Row],[Construction]],Sheet1!$A$2:$B$16,2,)</f>
        <v>Off Site</v>
      </c>
      <c r="K175" t="s">
        <v>183</v>
      </c>
      <c r="L175" t="s">
        <v>237</v>
      </c>
      <c r="M175">
        <v>1</v>
      </c>
      <c r="N175" s="3">
        <v>414038</v>
      </c>
      <c r="O175" s="3">
        <f>N175/M175</f>
        <v>414038</v>
      </c>
      <c r="P175" s="3">
        <f>O175*((VLOOKUP(H175,'CPI Data'!$A$1:$B$23,2))/(VLOOKUP(2025,'CPI Data'!$A$1:$B$23,2)))</f>
        <v>342652.13793103449</v>
      </c>
      <c r="Q175" s="2">
        <v>41821</v>
      </c>
      <c r="R175" s="12">
        <v>2</v>
      </c>
      <c r="S175">
        <v>1</v>
      </c>
      <c r="T175">
        <v>1</v>
      </c>
      <c r="U175">
        <v>1</v>
      </c>
    </row>
    <row r="176" spans="1:21" x14ac:dyDescent="0.25">
      <c r="A176" t="s">
        <v>26</v>
      </c>
      <c r="B176">
        <f>VLOOKUP(Table1[[#This Row],[LGA]],Sheet1!$H$1:$I$27,2,)</f>
        <v>2465</v>
      </c>
      <c r="C176" t="s">
        <v>104</v>
      </c>
      <c r="D176" t="s">
        <v>111</v>
      </c>
      <c r="E176" s="18" t="s">
        <v>13</v>
      </c>
      <c r="F176" s="18" t="s">
        <v>13</v>
      </c>
      <c r="H176">
        <v>2013</v>
      </c>
      <c r="I176" t="s">
        <v>178</v>
      </c>
      <c r="J176" t="str">
        <f>VLOOKUP(Table1[[#This Row],[Construction]],Sheet1!$A$2:$B$16,2,)</f>
        <v>Off Site</v>
      </c>
      <c r="K176" t="s">
        <v>183</v>
      </c>
      <c r="L176" t="s">
        <v>237</v>
      </c>
      <c r="M176">
        <v>1</v>
      </c>
      <c r="N176" s="3">
        <v>419066</v>
      </c>
      <c r="O176" s="3">
        <f>N176/M176</f>
        <v>419066</v>
      </c>
      <c r="P176" s="3">
        <f>O176*((VLOOKUP(H176,'CPI Data'!$A$1:$B$23,2))/(VLOOKUP(2025,'CPI Data'!$A$1:$B$23,2)))</f>
        <v>346813.24137931032</v>
      </c>
      <c r="Q176" s="2">
        <v>41456</v>
      </c>
      <c r="R176" s="12">
        <v>2</v>
      </c>
      <c r="S176">
        <v>1</v>
      </c>
      <c r="T176">
        <v>1</v>
      </c>
      <c r="U176">
        <v>1</v>
      </c>
    </row>
    <row r="177" spans="1:21" x14ac:dyDescent="0.25">
      <c r="A177" t="s">
        <v>28</v>
      </c>
      <c r="B177">
        <f>VLOOKUP(Table1[[#This Row],[LGA]],Sheet1!$H$1:$I$27,2,)</f>
        <v>2335</v>
      </c>
      <c r="C177" t="s">
        <v>104</v>
      </c>
      <c r="D177" t="s">
        <v>110</v>
      </c>
      <c r="E177" s="18" t="s">
        <v>13</v>
      </c>
      <c r="F177" s="18" t="s">
        <v>13</v>
      </c>
      <c r="H177">
        <v>2013</v>
      </c>
      <c r="I177" t="s">
        <v>178</v>
      </c>
      <c r="J177" t="str">
        <f>VLOOKUP(Table1[[#This Row],[Construction]],Sheet1!$A$2:$B$16,2,)</f>
        <v>Off Site</v>
      </c>
      <c r="K177" t="s">
        <v>183</v>
      </c>
      <c r="L177" t="s">
        <v>237</v>
      </c>
      <c r="M177">
        <v>1</v>
      </c>
      <c r="N177" s="3">
        <v>715355.9</v>
      </c>
      <c r="O177" s="3">
        <f>N177/M177</f>
        <v>715355.9</v>
      </c>
      <c r="P177" s="3">
        <f>O177*((VLOOKUP(H177,'CPI Data'!$A$1:$B$23,2))/(VLOOKUP(2025,'CPI Data'!$A$1:$B$23,2)))</f>
        <v>592018.67586206901</v>
      </c>
      <c r="Q177" s="2">
        <v>41456</v>
      </c>
      <c r="R177" s="12">
        <v>5</v>
      </c>
      <c r="S177">
        <v>2</v>
      </c>
      <c r="T177">
        <v>1</v>
      </c>
      <c r="U177">
        <v>1</v>
      </c>
    </row>
    <row r="178" spans="1:21" x14ac:dyDescent="0.25">
      <c r="A178" t="s">
        <v>28</v>
      </c>
      <c r="B178">
        <f>VLOOKUP(Table1[[#This Row],[LGA]],Sheet1!$H$1:$I$27,2,)</f>
        <v>2335</v>
      </c>
      <c r="C178" t="s">
        <v>104</v>
      </c>
      <c r="D178" t="s">
        <v>111</v>
      </c>
      <c r="E178" s="18" t="s">
        <v>13</v>
      </c>
      <c r="F178" s="18" t="s">
        <v>13</v>
      </c>
      <c r="H178">
        <v>2013</v>
      </c>
      <c r="I178" t="s">
        <v>178</v>
      </c>
      <c r="J178" t="str">
        <f>VLOOKUP(Table1[[#This Row],[Construction]],Sheet1!$A$2:$B$16,2,)</f>
        <v>Off Site</v>
      </c>
      <c r="K178" t="s">
        <v>183</v>
      </c>
      <c r="L178" t="s">
        <v>237</v>
      </c>
      <c r="M178">
        <v>1</v>
      </c>
      <c r="N178" s="3">
        <v>435163</v>
      </c>
      <c r="O178" s="3">
        <f>N178/M178</f>
        <v>435163</v>
      </c>
      <c r="P178" s="3">
        <f>O178*((VLOOKUP(H178,'CPI Data'!$A$1:$B$23,2))/(VLOOKUP(2025,'CPI Data'!$A$1:$B$23,2)))</f>
        <v>360134.89655172412</v>
      </c>
      <c r="Q178" s="2">
        <v>42186</v>
      </c>
      <c r="R178" s="12">
        <v>2</v>
      </c>
      <c r="S178">
        <v>1</v>
      </c>
      <c r="T178">
        <v>1</v>
      </c>
      <c r="U178">
        <v>1</v>
      </c>
    </row>
    <row r="179" spans="1:21" x14ac:dyDescent="0.25">
      <c r="A179" t="s">
        <v>28</v>
      </c>
      <c r="B179">
        <f>VLOOKUP(Table1[[#This Row],[LGA]],Sheet1!$H$1:$I$27,2,)</f>
        <v>2335</v>
      </c>
      <c r="C179" t="s">
        <v>104</v>
      </c>
      <c r="D179" t="s">
        <v>111</v>
      </c>
      <c r="E179" s="18" t="s">
        <v>13</v>
      </c>
      <c r="F179" s="18" t="s">
        <v>13</v>
      </c>
      <c r="H179">
        <v>2013</v>
      </c>
      <c r="I179" t="s">
        <v>178</v>
      </c>
      <c r="J179" t="str">
        <f>VLOOKUP(Table1[[#This Row],[Construction]],Sheet1!$A$2:$B$16,2,)</f>
        <v>Off Site</v>
      </c>
      <c r="K179" t="s">
        <v>183</v>
      </c>
      <c r="L179" t="s">
        <v>237</v>
      </c>
      <c r="M179">
        <v>1</v>
      </c>
      <c r="N179" s="3">
        <v>435609</v>
      </c>
      <c r="O179" s="3">
        <f>N179/M179</f>
        <v>435609</v>
      </c>
      <c r="P179" s="3">
        <f>O179*((VLOOKUP(H179,'CPI Data'!$A$1:$B$23,2))/(VLOOKUP(2025,'CPI Data'!$A$1:$B$23,2)))</f>
        <v>360504</v>
      </c>
      <c r="Q179" s="2">
        <v>41821</v>
      </c>
      <c r="R179" s="12">
        <v>2</v>
      </c>
      <c r="S179">
        <v>1</v>
      </c>
      <c r="T179">
        <v>1</v>
      </c>
      <c r="U179">
        <v>1</v>
      </c>
    </row>
    <row r="180" spans="1:21" x14ac:dyDescent="0.25">
      <c r="A180" t="s">
        <v>28</v>
      </c>
      <c r="B180">
        <f>VLOOKUP(Table1[[#This Row],[LGA]],Sheet1!$H$1:$I$27,2,)</f>
        <v>2335</v>
      </c>
      <c r="C180" t="s">
        <v>104</v>
      </c>
      <c r="D180" t="s">
        <v>111</v>
      </c>
      <c r="E180" s="18" t="s">
        <v>13</v>
      </c>
      <c r="F180" s="18" t="s">
        <v>13</v>
      </c>
      <c r="H180">
        <v>2013</v>
      </c>
      <c r="I180" t="s">
        <v>178</v>
      </c>
      <c r="J180" t="str">
        <f>VLOOKUP(Table1[[#This Row],[Construction]],Sheet1!$A$2:$B$16,2,)</f>
        <v>Off Site</v>
      </c>
      <c r="K180" t="s">
        <v>183</v>
      </c>
      <c r="L180" t="s">
        <v>237</v>
      </c>
      <c r="M180">
        <v>1</v>
      </c>
      <c r="N180" s="3">
        <v>435382</v>
      </c>
      <c r="O180" s="3">
        <f>N180/M180</f>
        <v>435382</v>
      </c>
      <c r="P180" s="3">
        <f>O180*((VLOOKUP(H180,'CPI Data'!$A$1:$B$23,2))/(VLOOKUP(2025,'CPI Data'!$A$1:$B$23,2)))</f>
        <v>360316.13793103449</v>
      </c>
      <c r="Q180" s="2">
        <v>41456</v>
      </c>
      <c r="R180" s="12">
        <v>2</v>
      </c>
      <c r="S180">
        <v>1</v>
      </c>
      <c r="T180">
        <v>1</v>
      </c>
      <c r="U180">
        <v>1</v>
      </c>
    </row>
    <row r="181" spans="1:21" x14ac:dyDescent="0.25">
      <c r="A181" t="s">
        <v>28</v>
      </c>
      <c r="B181">
        <f>VLOOKUP(Table1[[#This Row],[LGA]],Sheet1!$H$1:$I$27,2,)</f>
        <v>2335</v>
      </c>
      <c r="C181" t="s">
        <v>104</v>
      </c>
      <c r="D181" t="s">
        <v>111</v>
      </c>
      <c r="E181" s="18" t="s">
        <v>13</v>
      </c>
      <c r="F181" s="18" t="s">
        <v>13</v>
      </c>
      <c r="H181">
        <v>2013</v>
      </c>
      <c r="I181" t="s">
        <v>178</v>
      </c>
      <c r="J181" t="str">
        <f>VLOOKUP(Table1[[#This Row],[Construction]],Sheet1!$A$2:$B$16,2,)</f>
        <v>Off Site</v>
      </c>
      <c r="K181" t="s">
        <v>183</v>
      </c>
      <c r="L181" t="s">
        <v>237</v>
      </c>
      <c r="M181">
        <v>1</v>
      </c>
      <c r="N181" s="3">
        <v>437470</v>
      </c>
      <c r="O181" s="3">
        <f>N181/M181</f>
        <v>437470</v>
      </c>
      <c r="P181" s="3">
        <f>O181*((VLOOKUP(H181,'CPI Data'!$A$1:$B$23,2))/(VLOOKUP(2025,'CPI Data'!$A$1:$B$23,2)))</f>
        <v>362044.13793103449</v>
      </c>
      <c r="Q181" s="2">
        <v>41456</v>
      </c>
      <c r="R181" s="12">
        <v>2</v>
      </c>
      <c r="S181">
        <v>1</v>
      </c>
      <c r="T181">
        <v>1</v>
      </c>
      <c r="U181">
        <v>1</v>
      </c>
    </row>
    <row r="182" spans="1:21" x14ac:dyDescent="0.25">
      <c r="A182" t="s">
        <v>26</v>
      </c>
      <c r="B182">
        <f>VLOOKUP(Table1[[#This Row],[LGA]],Sheet1!$H$1:$I$27,2,)</f>
        <v>2465</v>
      </c>
      <c r="C182" t="s">
        <v>104</v>
      </c>
      <c r="D182" t="s">
        <v>112</v>
      </c>
      <c r="E182" s="18" t="s">
        <v>13</v>
      </c>
      <c r="F182" s="18" t="s">
        <v>13</v>
      </c>
      <c r="H182">
        <v>2013</v>
      </c>
      <c r="I182" t="s">
        <v>14</v>
      </c>
      <c r="J182" t="str">
        <f>VLOOKUP(Table1[[#This Row],[Construction]],Sheet1!$A$2:$B$16,2,)</f>
        <v>Off Site</v>
      </c>
      <c r="K182" t="s">
        <v>26</v>
      </c>
      <c r="L182" t="s">
        <v>211</v>
      </c>
      <c r="M182">
        <v>1</v>
      </c>
      <c r="N182" s="3">
        <v>362161.54</v>
      </c>
      <c r="O182" s="3">
        <f>N182/M182</f>
        <v>362161.54</v>
      </c>
      <c r="P182" s="3">
        <f>O182*((VLOOKUP(H182,'CPI Data'!$A$1:$B$23,2))/(VLOOKUP(2025,'CPI Data'!$A$1:$B$23,2)))</f>
        <v>299719.89517241379</v>
      </c>
      <c r="Q182" s="2">
        <v>42917</v>
      </c>
      <c r="R182" s="12">
        <v>3</v>
      </c>
      <c r="S182">
        <v>1</v>
      </c>
      <c r="T182">
        <v>1</v>
      </c>
      <c r="U182">
        <v>1</v>
      </c>
    </row>
    <row r="183" spans="1:21" x14ac:dyDescent="0.25">
      <c r="A183" t="s">
        <v>26</v>
      </c>
      <c r="B183">
        <f>VLOOKUP(Table1[[#This Row],[LGA]],Sheet1!$H$1:$I$27,2,)</f>
        <v>2465</v>
      </c>
      <c r="C183" t="s">
        <v>104</v>
      </c>
      <c r="D183" t="s">
        <v>112</v>
      </c>
      <c r="E183" s="18" t="s">
        <v>13</v>
      </c>
      <c r="F183" s="18" t="s">
        <v>13</v>
      </c>
      <c r="H183">
        <v>2013</v>
      </c>
      <c r="I183" t="s">
        <v>14</v>
      </c>
      <c r="J183" t="str">
        <f>VLOOKUP(Table1[[#This Row],[Construction]],Sheet1!$A$2:$B$16,2,)</f>
        <v>Off Site</v>
      </c>
      <c r="K183" t="s">
        <v>26</v>
      </c>
      <c r="L183" t="s">
        <v>211</v>
      </c>
      <c r="M183">
        <v>1</v>
      </c>
      <c r="N183" s="3">
        <v>362156.57</v>
      </c>
      <c r="O183" s="3">
        <f>N183/M183</f>
        <v>362156.57</v>
      </c>
      <c r="P183" s="3">
        <f>O183*((VLOOKUP(H183,'CPI Data'!$A$1:$B$23,2))/(VLOOKUP(2025,'CPI Data'!$A$1:$B$23,2)))</f>
        <v>299715.78206896549</v>
      </c>
      <c r="Q183" s="2">
        <v>41456</v>
      </c>
      <c r="R183" s="12">
        <v>3</v>
      </c>
      <c r="S183">
        <v>1</v>
      </c>
      <c r="T183">
        <v>1</v>
      </c>
      <c r="U183">
        <v>1</v>
      </c>
    </row>
    <row r="184" spans="1:21" x14ac:dyDescent="0.25">
      <c r="A184" t="s">
        <v>26</v>
      </c>
      <c r="B184">
        <f>VLOOKUP(Table1[[#This Row],[LGA]],Sheet1!$H$1:$I$27,2,)</f>
        <v>2465</v>
      </c>
      <c r="C184" t="s">
        <v>104</v>
      </c>
      <c r="D184" t="s">
        <v>112</v>
      </c>
      <c r="E184" s="18" t="s">
        <v>13</v>
      </c>
      <c r="F184" s="18" t="s">
        <v>13</v>
      </c>
      <c r="H184">
        <v>2013</v>
      </c>
      <c r="I184" t="s">
        <v>14</v>
      </c>
      <c r="J184" t="str">
        <f>VLOOKUP(Table1[[#This Row],[Construction]],Sheet1!$A$2:$B$16,2,)</f>
        <v>Off Site</v>
      </c>
      <c r="K184" t="s">
        <v>26</v>
      </c>
      <c r="L184" t="s">
        <v>211</v>
      </c>
      <c r="M184">
        <v>1</v>
      </c>
      <c r="N184" s="3">
        <v>362922.95</v>
      </c>
      <c r="O184" s="3">
        <f>N184/M184</f>
        <v>362922.95</v>
      </c>
      <c r="P184" s="3">
        <f>O184*((VLOOKUP(H184,'CPI Data'!$A$1:$B$23,2))/(VLOOKUP(2025,'CPI Data'!$A$1:$B$23,2)))</f>
        <v>300350.02758620691</v>
      </c>
      <c r="Q184" s="2">
        <v>41456</v>
      </c>
      <c r="R184" s="12">
        <v>3</v>
      </c>
      <c r="S184">
        <v>1</v>
      </c>
      <c r="T184">
        <v>1</v>
      </c>
      <c r="U184">
        <v>1</v>
      </c>
    </row>
    <row r="185" spans="1:21" x14ac:dyDescent="0.25">
      <c r="A185" t="s">
        <v>26</v>
      </c>
      <c r="B185">
        <f>VLOOKUP(Table1[[#This Row],[LGA]],Sheet1!$H$1:$I$27,2,)</f>
        <v>2465</v>
      </c>
      <c r="C185" t="s">
        <v>104</v>
      </c>
      <c r="D185" t="s">
        <v>114</v>
      </c>
      <c r="E185" s="18" t="s">
        <v>13</v>
      </c>
      <c r="F185" s="18" t="s">
        <v>13</v>
      </c>
      <c r="H185">
        <v>2013</v>
      </c>
      <c r="I185" t="s">
        <v>14</v>
      </c>
      <c r="J185" t="str">
        <f>VLOOKUP(Table1[[#This Row],[Construction]],Sheet1!$A$2:$B$16,2,)</f>
        <v>Off Site</v>
      </c>
      <c r="K185" t="s">
        <v>26</v>
      </c>
      <c r="L185" t="s">
        <v>211</v>
      </c>
      <c r="M185">
        <v>1</v>
      </c>
      <c r="N185" s="3">
        <v>409335.21</v>
      </c>
      <c r="O185" s="3">
        <f>N185/M185</f>
        <v>409335.21</v>
      </c>
      <c r="P185" s="3">
        <f>O185*((VLOOKUP(H185,'CPI Data'!$A$1:$B$23,2))/(VLOOKUP(2025,'CPI Data'!$A$1:$B$23,2)))</f>
        <v>338760.17379310349</v>
      </c>
      <c r="Q185" s="2">
        <v>41456</v>
      </c>
      <c r="R185" s="12">
        <v>4</v>
      </c>
      <c r="S185">
        <v>2</v>
      </c>
      <c r="T185">
        <v>1</v>
      </c>
      <c r="U185">
        <v>1</v>
      </c>
    </row>
    <row r="186" spans="1:21" x14ac:dyDescent="0.25">
      <c r="A186" t="s">
        <v>26</v>
      </c>
      <c r="B186">
        <f>VLOOKUP(Table1[[#This Row],[LGA]],Sheet1!$H$1:$I$27,2,)</f>
        <v>2465</v>
      </c>
      <c r="C186" t="s">
        <v>104</v>
      </c>
      <c r="D186" t="s">
        <v>110</v>
      </c>
      <c r="E186" s="18" t="s">
        <v>13</v>
      </c>
      <c r="F186" s="18" t="s">
        <v>13</v>
      </c>
      <c r="H186">
        <v>2013</v>
      </c>
      <c r="I186" t="s">
        <v>14</v>
      </c>
      <c r="J186" t="str">
        <f>VLOOKUP(Table1[[#This Row],[Construction]],Sheet1!$A$2:$B$16,2,)</f>
        <v>Off Site</v>
      </c>
      <c r="K186" t="s">
        <v>26</v>
      </c>
      <c r="L186" t="s">
        <v>211</v>
      </c>
      <c r="M186">
        <v>1</v>
      </c>
      <c r="N186" s="3">
        <v>477409.55</v>
      </c>
      <c r="O186" s="3">
        <f>N186/M186</f>
        <v>477409.55</v>
      </c>
      <c r="P186" s="3">
        <f>O186*((VLOOKUP(H186,'CPI Data'!$A$1:$B$23,2))/(VLOOKUP(2025,'CPI Data'!$A$1:$B$23,2)))</f>
        <v>395097.55862068961</v>
      </c>
      <c r="Q186" s="2">
        <v>42186</v>
      </c>
      <c r="R186" s="12">
        <v>5</v>
      </c>
      <c r="S186">
        <v>2</v>
      </c>
      <c r="T186">
        <v>1</v>
      </c>
      <c r="U186">
        <v>1</v>
      </c>
    </row>
    <row r="187" spans="1:21" x14ac:dyDescent="0.25">
      <c r="A187" t="s">
        <v>20</v>
      </c>
      <c r="B187">
        <f>VLOOKUP(Table1[[#This Row],[LGA]],Sheet1!$H$1:$I$27,2,)</f>
        <v>2669</v>
      </c>
      <c r="C187" t="s">
        <v>104</v>
      </c>
      <c r="D187" t="s">
        <v>111</v>
      </c>
      <c r="E187" s="18" t="s">
        <v>13</v>
      </c>
      <c r="F187" s="18" t="s">
        <v>13</v>
      </c>
      <c r="H187">
        <v>2013</v>
      </c>
      <c r="I187" t="s">
        <v>178</v>
      </c>
      <c r="J187" t="str">
        <f>VLOOKUP(Table1[[#This Row],[Construction]],Sheet1!$A$2:$B$16,2,)</f>
        <v>Off Site</v>
      </c>
      <c r="K187" t="s">
        <v>183</v>
      </c>
      <c r="L187" t="s">
        <v>237</v>
      </c>
      <c r="M187">
        <v>1</v>
      </c>
      <c r="N187" s="3">
        <v>567602</v>
      </c>
      <c r="O187" s="3">
        <f>N187/M187</f>
        <v>567602</v>
      </c>
      <c r="P187" s="3">
        <f>O187*((VLOOKUP(H187,'CPI Data'!$A$1:$B$23,2))/(VLOOKUP(2025,'CPI Data'!$A$1:$B$23,2)))</f>
        <v>469739.58620689652</v>
      </c>
      <c r="Q187" s="2">
        <v>44378</v>
      </c>
      <c r="R187" s="12">
        <v>2</v>
      </c>
      <c r="S187">
        <v>1</v>
      </c>
      <c r="T187">
        <v>1</v>
      </c>
      <c r="U187">
        <v>1</v>
      </c>
    </row>
    <row r="188" spans="1:21" x14ac:dyDescent="0.25">
      <c r="A188" t="s">
        <v>12</v>
      </c>
      <c r="B188">
        <f>VLOOKUP(Table1[[#This Row],[LGA]],Sheet1!$H$1:$I$27,2,)</f>
        <v>700</v>
      </c>
      <c r="C188" t="s">
        <v>103</v>
      </c>
      <c r="D188" t="s">
        <v>112</v>
      </c>
      <c r="E188" s="18" t="s">
        <v>13</v>
      </c>
      <c r="F188" s="18" t="s">
        <v>13</v>
      </c>
      <c r="H188">
        <v>2013</v>
      </c>
      <c r="I188" t="s">
        <v>14</v>
      </c>
      <c r="J188" t="str">
        <f>VLOOKUP(Table1[[#This Row],[Construction]],Sheet1!$A$2:$B$16,2,)</f>
        <v>Off Site</v>
      </c>
      <c r="K188" t="s">
        <v>182</v>
      </c>
      <c r="L188" t="s">
        <v>237</v>
      </c>
      <c r="M188">
        <v>1</v>
      </c>
      <c r="N188" s="3">
        <v>484736.03</v>
      </c>
      <c r="O188" s="3">
        <f>N188/M188</f>
        <v>484736.03</v>
      </c>
      <c r="P188" s="3">
        <f>O188*((VLOOKUP(H188,'CPI Data'!$A$1:$B$23,2))/(VLOOKUP(2025,'CPI Data'!$A$1:$B$23,2)))</f>
        <v>401160.85241379309</v>
      </c>
      <c r="Q188" s="2">
        <v>41456</v>
      </c>
      <c r="R188" s="12">
        <v>3</v>
      </c>
      <c r="S188">
        <v>1</v>
      </c>
      <c r="T188">
        <v>1</v>
      </c>
      <c r="U188">
        <v>1</v>
      </c>
    </row>
    <row r="189" spans="1:21" x14ac:dyDescent="0.25">
      <c r="A189" t="s">
        <v>28</v>
      </c>
      <c r="B189">
        <f>VLOOKUP(Table1[[#This Row],[LGA]],Sheet1!$H$1:$I$27,2,)</f>
        <v>2335</v>
      </c>
      <c r="C189" t="s">
        <v>104</v>
      </c>
      <c r="D189" t="s">
        <v>111</v>
      </c>
      <c r="E189" s="18" t="s">
        <v>13</v>
      </c>
      <c r="F189" s="18" t="s">
        <v>13</v>
      </c>
      <c r="H189">
        <v>2013</v>
      </c>
      <c r="I189" t="s">
        <v>178</v>
      </c>
      <c r="J189" t="str">
        <f>VLOOKUP(Table1[[#This Row],[Construction]],Sheet1!$A$2:$B$16,2,)</f>
        <v>Off Site</v>
      </c>
      <c r="K189" t="s">
        <v>183</v>
      </c>
      <c r="L189" t="s">
        <v>237</v>
      </c>
      <c r="M189">
        <v>1</v>
      </c>
      <c r="N189" s="3">
        <v>440518</v>
      </c>
      <c r="O189" s="3">
        <f>N189/M189</f>
        <v>440518</v>
      </c>
      <c r="P189" s="3">
        <f>O189*((VLOOKUP(H189,'CPI Data'!$A$1:$B$23,2))/(VLOOKUP(2025,'CPI Data'!$A$1:$B$23,2)))</f>
        <v>364566.62068965519</v>
      </c>
      <c r="Q189" s="2">
        <v>41456</v>
      </c>
      <c r="R189" s="12">
        <v>2</v>
      </c>
      <c r="S189">
        <v>1</v>
      </c>
      <c r="T189">
        <v>1</v>
      </c>
      <c r="U189">
        <v>1</v>
      </c>
    </row>
    <row r="190" spans="1:21" x14ac:dyDescent="0.25">
      <c r="A190" t="s">
        <v>28</v>
      </c>
      <c r="B190">
        <f>VLOOKUP(Table1[[#This Row],[LGA]],Sheet1!$H$1:$I$27,2,)</f>
        <v>2335</v>
      </c>
      <c r="C190" t="s">
        <v>104</v>
      </c>
      <c r="D190" t="s">
        <v>111</v>
      </c>
      <c r="E190" s="18" t="s">
        <v>13</v>
      </c>
      <c r="F190" s="18" t="s">
        <v>13</v>
      </c>
      <c r="H190">
        <v>2013</v>
      </c>
      <c r="I190" t="s">
        <v>178</v>
      </c>
      <c r="J190" t="str">
        <f>VLOOKUP(Table1[[#This Row],[Construction]],Sheet1!$A$2:$B$16,2,)</f>
        <v>Off Site</v>
      </c>
      <c r="K190" t="s">
        <v>183</v>
      </c>
      <c r="L190" t="s">
        <v>237</v>
      </c>
      <c r="M190">
        <v>1</v>
      </c>
      <c r="N190" s="3">
        <v>438057</v>
      </c>
      <c r="O190" s="3">
        <f>N190/M190</f>
        <v>438057</v>
      </c>
      <c r="P190" s="3">
        <f>O190*((VLOOKUP(H190,'CPI Data'!$A$1:$B$23,2))/(VLOOKUP(2025,'CPI Data'!$A$1:$B$23,2)))</f>
        <v>362529.93103448278</v>
      </c>
      <c r="Q190" s="2">
        <v>42186</v>
      </c>
      <c r="R190" s="12">
        <v>2</v>
      </c>
      <c r="S190">
        <v>1</v>
      </c>
      <c r="T190">
        <v>1</v>
      </c>
      <c r="U190">
        <v>1</v>
      </c>
    </row>
    <row r="191" spans="1:21" x14ac:dyDescent="0.25">
      <c r="A191" t="s">
        <v>28</v>
      </c>
      <c r="B191">
        <f>VLOOKUP(Table1[[#This Row],[LGA]],Sheet1!$H$1:$I$27,2,)</f>
        <v>2335</v>
      </c>
      <c r="C191" t="s">
        <v>104</v>
      </c>
      <c r="D191" t="s">
        <v>111</v>
      </c>
      <c r="E191" s="18" t="s">
        <v>13</v>
      </c>
      <c r="F191" s="18" t="s">
        <v>13</v>
      </c>
      <c r="H191">
        <v>2013</v>
      </c>
      <c r="I191" t="s">
        <v>178</v>
      </c>
      <c r="J191" t="str">
        <f>VLOOKUP(Table1[[#This Row],[Construction]],Sheet1!$A$2:$B$16,2,)</f>
        <v>Off Site</v>
      </c>
      <c r="K191" t="s">
        <v>183</v>
      </c>
      <c r="L191" t="s">
        <v>237</v>
      </c>
      <c r="M191">
        <v>1</v>
      </c>
      <c r="N191" s="3">
        <v>435724</v>
      </c>
      <c r="O191" s="3">
        <f>N191/M191</f>
        <v>435724</v>
      </c>
      <c r="P191" s="3">
        <f>O191*((VLOOKUP(H191,'CPI Data'!$A$1:$B$23,2))/(VLOOKUP(2025,'CPI Data'!$A$1:$B$23,2)))</f>
        <v>360599.1724137931</v>
      </c>
      <c r="Q191" s="2">
        <v>44378</v>
      </c>
      <c r="R191" s="12">
        <v>2</v>
      </c>
      <c r="S191">
        <v>1</v>
      </c>
      <c r="T191">
        <v>1</v>
      </c>
      <c r="U191">
        <v>1</v>
      </c>
    </row>
    <row r="192" spans="1:21" x14ac:dyDescent="0.25">
      <c r="A192" t="s">
        <v>28</v>
      </c>
      <c r="B192">
        <f>VLOOKUP(Table1[[#This Row],[LGA]],Sheet1!$H$1:$I$27,2,)</f>
        <v>2335</v>
      </c>
      <c r="C192" t="s">
        <v>104</v>
      </c>
      <c r="D192" t="s">
        <v>111</v>
      </c>
      <c r="E192" s="18" t="s">
        <v>13</v>
      </c>
      <c r="F192" s="18" t="s">
        <v>13</v>
      </c>
      <c r="H192">
        <v>2013</v>
      </c>
      <c r="I192" t="s">
        <v>178</v>
      </c>
      <c r="J192" t="str">
        <f>VLOOKUP(Table1[[#This Row],[Construction]],Sheet1!$A$2:$B$16,2,)</f>
        <v>Off Site</v>
      </c>
      <c r="K192" t="s">
        <v>183</v>
      </c>
      <c r="L192" t="s">
        <v>237</v>
      </c>
      <c r="M192">
        <v>1</v>
      </c>
      <c r="N192" s="3">
        <v>435229</v>
      </c>
      <c r="O192" s="3">
        <f>N192/M192</f>
        <v>435229</v>
      </c>
      <c r="P192" s="3">
        <f>O192*((VLOOKUP(H192,'CPI Data'!$A$1:$B$23,2))/(VLOOKUP(2025,'CPI Data'!$A$1:$B$23,2)))</f>
        <v>360189.5172413793</v>
      </c>
      <c r="Q192" s="2">
        <v>44378</v>
      </c>
      <c r="R192" s="12">
        <v>2</v>
      </c>
      <c r="S192">
        <v>1</v>
      </c>
      <c r="T192">
        <v>1</v>
      </c>
      <c r="U192">
        <v>1</v>
      </c>
    </row>
    <row r="193" spans="1:21" x14ac:dyDescent="0.25">
      <c r="A193" t="s">
        <v>28</v>
      </c>
      <c r="B193">
        <f>VLOOKUP(Table1[[#This Row],[LGA]],Sheet1!$H$1:$I$27,2,)</f>
        <v>2335</v>
      </c>
      <c r="C193" t="s">
        <v>104</v>
      </c>
      <c r="D193" t="s">
        <v>111</v>
      </c>
      <c r="E193" s="18" t="s">
        <v>13</v>
      </c>
      <c r="F193" s="18" t="s">
        <v>13</v>
      </c>
      <c r="H193">
        <v>2013</v>
      </c>
      <c r="I193" t="s">
        <v>178</v>
      </c>
      <c r="J193" t="str">
        <f>VLOOKUP(Table1[[#This Row],[Construction]],Sheet1!$A$2:$B$16,2,)</f>
        <v>Off Site</v>
      </c>
      <c r="K193" t="s">
        <v>183</v>
      </c>
      <c r="L193" t="s">
        <v>237</v>
      </c>
      <c r="M193">
        <v>1</v>
      </c>
      <c r="N193" s="3">
        <v>440934</v>
      </c>
      <c r="O193" s="3">
        <f>N193/M193</f>
        <v>440934</v>
      </c>
      <c r="P193" s="3">
        <f>O193*((VLOOKUP(H193,'CPI Data'!$A$1:$B$23,2))/(VLOOKUP(2025,'CPI Data'!$A$1:$B$23,2)))</f>
        <v>364910.89655172412</v>
      </c>
      <c r="Q193" s="2">
        <v>42186</v>
      </c>
      <c r="R193" s="12">
        <v>2</v>
      </c>
      <c r="S193">
        <v>1</v>
      </c>
      <c r="T193">
        <v>1</v>
      </c>
      <c r="U193">
        <v>1</v>
      </c>
    </row>
    <row r="194" spans="1:21" x14ac:dyDescent="0.25">
      <c r="A194" t="s">
        <v>28</v>
      </c>
      <c r="B194">
        <f>VLOOKUP(Table1[[#This Row],[LGA]],Sheet1!$H$1:$I$27,2,)</f>
        <v>2335</v>
      </c>
      <c r="C194" t="s">
        <v>104</v>
      </c>
      <c r="D194" t="s">
        <v>111</v>
      </c>
      <c r="E194" s="18" t="s">
        <v>13</v>
      </c>
      <c r="F194" s="18" t="s">
        <v>13</v>
      </c>
      <c r="H194">
        <v>2013</v>
      </c>
      <c r="I194" t="s">
        <v>178</v>
      </c>
      <c r="J194" t="str">
        <f>VLOOKUP(Table1[[#This Row],[Construction]],Sheet1!$A$2:$B$16,2,)</f>
        <v>Off Site</v>
      </c>
      <c r="K194" t="s">
        <v>183</v>
      </c>
      <c r="L194" t="s">
        <v>237</v>
      </c>
      <c r="M194">
        <v>1</v>
      </c>
      <c r="N194" s="3">
        <v>440900</v>
      </c>
      <c r="O194" s="3">
        <f>N194/M194</f>
        <v>440900</v>
      </c>
      <c r="P194" s="3">
        <f>O194*((VLOOKUP(H194,'CPI Data'!$A$1:$B$23,2))/(VLOOKUP(2025,'CPI Data'!$A$1:$B$23,2)))</f>
        <v>364882.75862068962</v>
      </c>
      <c r="Q194" s="2">
        <v>42917</v>
      </c>
      <c r="R194" s="12">
        <v>2</v>
      </c>
      <c r="S194">
        <v>1</v>
      </c>
      <c r="T194">
        <v>1</v>
      </c>
      <c r="U194">
        <v>1</v>
      </c>
    </row>
    <row r="195" spans="1:21" x14ac:dyDescent="0.25">
      <c r="A195" t="s">
        <v>28</v>
      </c>
      <c r="B195">
        <f>VLOOKUP(Table1[[#This Row],[LGA]],Sheet1!$H$1:$I$27,2,)</f>
        <v>2335</v>
      </c>
      <c r="C195" t="s">
        <v>104</v>
      </c>
      <c r="D195" t="s">
        <v>111</v>
      </c>
      <c r="E195" s="18" t="s">
        <v>13</v>
      </c>
      <c r="F195" s="18" t="s">
        <v>13</v>
      </c>
      <c r="H195">
        <v>2013</v>
      </c>
      <c r="I195" t="s">
        <v>178</v>
      </c>
      <c r="J195" t="str">
        <f>VLOOKUP(Table1[[#This Row],[Construction]],Sheet1!$A$2:$B$16,2,)</f>
        <v>Off Site</v>
      </c>
      <c r="K195" t="s">
        <v>183</v>
      </c>
      <c r="L195" t="s">
        <v>237</v>
      </c>
      <c r="M195">
        <v>1</v>
      </c>
      <c r="N195" s="3">
        <v>437504</v>
      </c>
      <c r="O195" s="3">
        <f>N195/M195</f>
        <v>437504</v>
      </c>
      <c r="P195" s="3">
        <f>O195*((VLOOKUP(H195,'CPI Data'!$A$1:$B$23,2))/(VLOOKUP(2025,'CPI Data'!$A$1:$B$23,2)))</f>
        <v>362072.27586206899</v>
      </c>
      <c r="Q195" s="2">
        <v>42917</v>
      </c>
      <c r="R195" s="12">
        <v>2</v>
      </c>
      <c r="S195">
        <v>1</v>
      </c>
      <c r="T195">
        <v>1</v>
      </c>
      <c r="U195">
        <v>1</v>
      </c>
    </row>
    <row r="196" spans="1:21" x14ac:dyDescent="0.25">
      <c r="A196" t="s">
        <v>20</v>
      </c>
      <c r="B196">
        <f>VLOOKUP(Table1[[#This Row],[LGA]],Sheet1!$H$1:$I$27,2,)</f>
        <v>2669</v>
      </c>
      <c r="C196" t="s">
        <v>104</v>
      </c>
      <c r="D196" t="s">
        <v>111</v>
      </c>
      <c r="E196" s="18" t="s">
        <v>13</v>
      </c>
      <c r="F196" s="18" t="s">
        <v>13</v>
      </c>
      <c r="H196">
        <v>2013</v>
      </c>
      <c r="I196" t="s">
        <v>178</v>
      </c>
      <c r="J196" t="str">
        <f>VLOOKUP(Table1[[#This Row],[Construction]],Sheet1!$A$2:$B$16,2,)</f>
        <v>Off Site</v>
      </c>
      <c r="K196" t="s">
        <v>183</v>
      </c>
      <c r="L196" t="s">
        <v>237</v>
      </c>
      <c r="M196">
        <v>1</v>
      </c>
      <c r="N196" s="3">
        <v>519852</v>
      </c>
      <c r="O196" s="3">
        <f>N196/M196</f>
        <v>519852</v>
      </c>
      <c r="P196" s="3">
        <f>O196*((VLOOKUP(H196,'CPI Data'!$A$1:$B$23,2))/(VLOOKUP(2025,'CPI Data'!$A$1:$B$23,2)))</f>
        <v>430222.3448275862</v>
      </c>
      <c r="Q196" s="2">
        <v>42186</v>
      </c>
      <c r="R196" s="12">
        <v>2</v>
      </c>
      <c r="S196">
        <v>1</v>
      </c>
      <c r="T196">
        <v>1</v>
      </c>
      <c r="U196">
        <v>1</v>
      </c>
    </row>
    <row r="197" spans="1:21" x14ac:dyDescent="0.25">
      <c r="A197" t="s">
        <v>20</v>
      </c>
      <c r="B197">
        <f>VLOOKUP(Table1[[#This Row],[LGA]],Sheet1!$H$1:$I$27,2,)</f>
        <v>2669</v>
      </c>
      <c r="C197" t="s">
        <v>104</v>
      </c>
      <c r="D197" t="s">
        <v>111</v>
      </c>
      <c r="E197" s="18" t="s">
        <v>13</v>
      </c>
      <c r="F197" s="18" t="s">
        <v>13</v>
      </c>
      <c r="H197">
        <v>2013</v>
      </c>
      <c r="I197" t="s">
        <v>178</v>
      </c>
      <c r="J197" t="str">
        <f>VLOOKUP(Table1[[#This Row],[Construction]],Sheet1!$A$2:$B$16,2,)</f>
        <v>Off Site</v>
      </c>
      <c r="K197" t="s">
        <v>183</v>
      </c>
      <c r="L197" t="s">
        <v>237</v>
      </c>
      <c r="M197">
        <v>1</v>
      </c>
      <c r="N197" s="3">
        <v>490336</v>
      </c>
      <c r="O197" s="3">
        <f>N197/M197</f>
        <v>490336</v>
      </c>
      <c r="P197" s="3">
        <f>O197*((VLOOKUP(H197,'CPI Data'!$A$1:$B$23,2))/(VLOOKUP(2025,'CPI Data'!$A$1:$B$23,2)))</f>
        <v>405795.31034482759</v>
      </c>
      <c r="Q197" s="2">
        <v>42186</v>
      </c>
      <c r="R197" s="12">
        <v>2</v>
      </c>
      <c r="S197">
        <v>1</v>
      </c>
      <c r="T197">
        <v>1</v>
      </c>
      <c r="U197">
        <v>1</v>
      </c>
    </row>
    <row r="198" spans="1:21" x14ac:dyDescent="0.25">
      <c r="A198" t="s">
        <v>24</v>
      </c>
      <c r="B198" s="15">
        <f>VLOOKUP(Table1[[#This Row],[LGA]],Sheet1!$H$1:$I$27,2,)</f>
        <v>1531</v>
      </c>
      <c r="C198" t="s">
        <v>241</v>
      </c>
      <c r="D198" t="s">
        <v>34</v>
      </c>
      <c r="E198" s="18" t="s">
        <v>238</v>
      </c>
      <c r="F198" s="18" t="s">
        <v>238</v>
      </c>
      <c r="H198">
        <v>2013</v>
      </c>
      <c r="I198" t="s">
        <v>35</v>
      </c>
      <c r="J198" t="str">
        <f>VLOOKUP(Table1[[#This Row],[Construction]],Sheet1!$A$2:$B$16,2,)</f>
        <v>Demolish</v>
      </c>
      <c r="K198" t="s">
        <v>200</v>
      </c>
      <c r="L198" t="s">
        <v>237</v>
      </c>
      <c r="M198">
        <v>1</v>
      </c>
      <c r="N198" s="3">
        <v>84366</v>
      </c>
      <c r="O198" s="3">
        <f>N198/M198</f>
        <v>84366</v>
      </c>
      <c r="P198" s="3">
        <f>O198*((VLOOKUP(2025,'CPI Data'!$A$1:$B$23,2)/(VLOOKUP(H198,'CPI Data'!$A$1:$B$23,2))))</f>
        <v>101942.25</v>
      </c>
      <c r="Q198" s="2">
        <v>42917</v>
      </c>
      <c r="R198" s="12"/>
    </row>
    <row r="199" spans="1:21" x14ac:dyDescent="0.25">
      <c r="A199" t="s">
        <v>20</v>
      </c>
      <c r="B199">
        <f>VLOOKUP(Table1[[#This Row],[LGA]],Sheet1!$H$1:$I$27,2,)</f>
        <v>2669</v>
      </c>
      <c r="C199" t="s">
        <v>104</v>
      </c>
      <c r="D199" t="s">
        <v>111</v>
      </c>
      <c r="E199" s="18" t="s">
        <v>13</v>
      </c>
      <c r="F199" s="18" t="s">
        <v>13</v>
      </c>
      <c r="H199">
        <v>2013</v>
      </c>
      <c r="I199" t="s">
        <v>178</v>
      </c>
      <c r="J199" t="str">
        <f>VLOOKUP(Table1[[#This Row],[Construction]],Sheet1!$A$2:$B$16,2,)</f>
        <v>Off Site</v>
      </c>
      <c r="K199" t="s">
        <v>183</v>
      </c>
      <c r="L199" t="s">
        <v>237</v>
      </c>
      <c r="M199">
        <v>1</v>
      </c>
      <c r="N199" s="3">
        <v>467828</v>
      </c>
      <c r="O199" s="3">
        <f>N199/M199</f>
        <v>467828</v>
      </c>
      <c r="P199" s="3">
        <f>O199*((VLOOKUP(H199,'CPI Data'!$A$1:$B$23,2))/(VLOOKUP(2025,'CPI Data'!$A$1:$B$23,2)))</f>
        <v>387168</v>
      </c>
      <c r="Q199" s="2">
        <v>41456</v>
      </c>
      <c r="R199" s="12">
        <v>2</v>
      </c>
      <c r="S199">
        <v>1</v>
      </c>
      <c r="T199">
        <v>1</v>
      </c>
      <c r="U199">
        <v>1</v>
      </c>
    </row>
    <row r="200" spans="1:21" x14ac:dyDescent="0.25">
      <c r="A200" t="s">
        <v>22</v>
      </c>
      <c r="B200" t="str">
        <f>VLOOKUP(Table1[[#This Row],[LGA]],Sheet1!$H$1:$I$27,2,)</f>
        <v>1973 </v>
      </c>
      <c r="C200" t="s">
        <v>104</v>
      </c>
      <c r="D200" t="s">
        <v>111</v>
      </c>
      <c r="E200" s="18" t="s">
        <v>13</v>
      </c>
      <c r="F200" s="18" t="s">
        <v>13</v>
      </c>
      <c r="H200">
        <v>2013</v>
      </c>
      <c r="I200" t="s">
        <v>178</v>
      </c>
      <c r="J200" t="str">
        <f>VLOOKUP(Table1[[#This Row],[Construction]],Sheet1!$A$2:$B$16,2,)</f>
        <v>Off Site</v>
      </c>
      <c r="K200" t="s">
        <v>185</v>
      </c>
      <c r="L200" t="s">
        <v>237</v>
      </c>
      <c r="M200">
        <v>1</v>
      </c>
      <c r="N200" s="3">
        <v>452394.11</v>
      </c>
      <c r="O200" s="3">
        <f>N200/M200</f>
        <v>452394.11</v>
      </c>
      <c r="P200" s="3">
        <f>O200*((VLOOKUP(H200,'CPI Data'!$A$1:$B$23,2))/(VLOOKUP(2025,'CPI Data'!$A$1:$B$23,2)))</f>
        <v>374395.12551724137</v>
      </c>
      <c r="Q200" s="2">
        <v>42917</v>
      </c>
      <c r="R200" s="12">
        <v>2</v>
      </c>
      <c r="S200">
        <v>1</v>
      </c>
      <c r="T200">
        <v>1</v>
      </c>
      <c r="U200">
        <v>1</v>
      </c>
    </row>
    <row r="201" spans="1:21" x14ac:dyDescent="0.25">
      <c r="A201" t="s">
        <v>20</v>
      </c>
      <c r="B201">
        <f>VLOOKUP(Table1[[#This Row],[LGA]],Sheet1!$H$1:$I$27,2,)</f>
        <v>2669</v>
      </c>
      <c r="C201" t="s">
        <v>104</v>
      </c>
      <c r="D201" t="s">
        <v>112</v>
      </c>
      <c r="E201" s="18" t="s">
        <v>13</v>
      </c>
      <c r="F201" s="18" t="s">
        <v>13</v>
      </c>
      <c r="H201">
        <v>2013</v>
      </c>
      <c r="I201" t="s">
        <v>178</v>
      </c>
      <c r="J201" t="str">
        <f>VLOOKUP(Table1[[#This Row],[Construction]],Sheet1!$A$2:$B$16,2,)</f>
        <v>Off Site</v>
      </c>
      <c r="K201" t="s">
        <v>183</v>
      </c>
      <c r="L201" t="s">
        <v>237</v>
      </c>
      <c r="M201">
        <v>1</v>
      </c>
      <c r="N201" s="3">
        <v>611502</v>
      </c>
      <c r="O201" s="3">
        <f>N201/M201</f>
        <v>611502</v>
      </c>
      <c r="P201" s="3">
        <f>O201*((VLOOKUP(H201,'CPI Data'!$A$1:$B$23,2))/(VLOOKUP(2025,'CPI Data'!$A$1:$B$23,2)))</f>
        <v>506070.62068965519</v>
      </c>
      <c r="Q201" s="2">
        <v>42917</v>
      </c>
      <c r="R201" s="12">
        <v>3</v>
      </c>
      <c r="S201">
        <v>1</v>
      </c>
      <c r="T201">
        <v>1</v>
      </c>
      <c r="U201">
        <v>1</v>
      </c>
    </row>
    <row r="202" spans="1:21" x14ac:dyDescent="0.25">
      <c r="A202" t="s">
        <v>20</v>
      </c>
      <c r="B202">
        <f>VLOOKUP(Table1[[#This Row],[LGA]],Sheet1!$H$1:$I$27,2,)</f>
        <v>2669</v>
      </c>
      <c r="C202" t="s">
        <v>104</v>
      </c>
      <c r="D202" t="s">
        <v>111</v>
      </c>
      <c r="E202" s="18" t="s">
        <v>13</v>
      </c>
      <c r="F202" s="18" t="s">
        <v>13</v>
      </c>
      <c r="H202">
        <v>2013</v>
      </c>
      <c r="I202" t="s">
        <v>178</v>
      </c>
      <c r="J202" t="str">
        <f>VLOOKUP(Table1[[#This Row],[Construction]],Sheet1!$A$2:$B$16,2,)</f>
        <v>Off Site</v>
      </c>
      <c r="K202" t="s">
        <v>183</v>
      </c>
      <c r="L202" t="s">
        <v>237</v>
      </c>
      <c r="M202">
        <v>1</v>
      </c>
      <c r="N202" s="3">
        <v>483543</v>
      </c>
      <c r="O202" s="3">
        <f>N202/M202</f>
        <v>483543</v>
      </c>
      <c r="P202" s="3">
        <f>O202*((VLOOKUP(H202,'CPI Data'!$A$1:$B$23,2))/(VLOOKUP(2025,'CPI Data'!$A$1:$B$23,2)))</f>
        <v>400173.5172413793</v>
      </c>
      <c r="Q202" s="2">
        <v>42552</v>
      </c>
      <c r="R202" s="12">
        <v>2</v>
      </c>
      <c r="S202">
        <v>1</v>
      </c>
      <c r="T202">
        <v>1</v>
      </c>
      <c r="U202">
        <v>1</v>
      </c>
    </row>
    <row r="203" spans="1:21" x14ac:dyDescent="0.25">
      <c r="A203" t="s">
        <v>26</v>
      </c>
      <c r="B203" s="15">
        <f>VLOOKUP(Table1[[#This Row],[LGA]],Sheet1!$H$1:$I$27,2,)</f>
        <v>2465</v>
      </c>
      <c r="C203" t="s">
        <v>104</v>
      </c>
      <c r="D203" t="s">
        <v>34</v>
      </c>
      <c r="E203" s="18" t="s">
        <v>238</v>
      </c>
      <c r="F203" s="18" t="s">
        <v>238</v>
      </c>
      <c r="H203">
        <v>2013</v>
      </c>
      <c r="I203" t="s">
        <v>35</v>
      </c>
      <c r="J203" t="str">
        <f>VLOOKUP(Table1[[#This Row],[Construction]],Sheet1!$A$2:$B$16,2,)</f>
        <v>Demolish</v>
      </c>
      <c r="K203" t="s">
        <v>200</v>
      </c>
      <c r="L203" t="s">
        <v>237</v>
      </c>
      <c r="M203">
        <v>1</v>
      </c>
      <c r="N203" s="3">
        <v>115005.39</v>
      </c>
      <c r="O203" s="3">
        <f>N203/M203</f>
        <v>115005.39</v>
      </c>
      <c r="P203" s="3">
        <f>O203*((VLOOKUP(2025,'CPI Data'!$A$1:$B$23,2)/(VLOOKUP(H203,'CPI Data'!$A$1:$B$23,2))))</f>
        <v>138964.84625</v>
      </c>
      <c r="Q203" s="2">
        <v>41091</v>
      </c>
      <c r="R203" s="12"/>
    </row>
    <row r="204" spans="1:21" x14ac:dyDescent="0.25">
      <c r="A204" t="s">
        <v>19</v>
      </c>
      <c r="B204">
        <f>VLOOKUP(Table1[[#This Row],[LGA]],Sheet1!$H$1:$I$27,2,)</f>
        <v>1816</v>
      </c>
      <c r="C204" t="s">
        <v>105</v>
      </c>
      <c r="D204" t="s">
        <v>112</v>
      </c>
      <c r="E204" s="18" t="s">
        <v>13</v>
      </c>
      <c r="F204" s="18" t="s">
        <v>13</v>
      </c>
      <c r="H204">
        <v>2012</v>
      </c>
      <c r="I204" t="s">
        <v>179</v>
      </c>
      <c r="J204" t="str">
        <f>VLOOKUP(Table1[[#This Row],[Construction]],Sheet1!$A$2:$B$16,2,)</f>
        <v>On Site</v>
      </c>
      <c r="K204" t="s">
        <v>184</v>
      </c>
      <c r="L204" t="s">
        <v>237</v>
      </c>
      <c r="M204">
        <v>1</v>
      </c>
      <c r="N204" s="3">
        <v>429981.85</v>
      </c>
      <c r="O204" s="3">
        <f>N204/M204</f>
        <v>429981.85</v>
      </c>
      <c r="P204" s="3">
        <f>O204*((VLOOKUP(H204,'CPI Data'!$A$1:$B$23,2))/(VLOOKUP(2025,'CPI Data'!$A$1:$B$23,2)))</f>
        <v>266885.28620689653</v>
      </c>
      <c r="Q204" s="2">
        <v>41091</v>
      </c>
      <c r="R204" s="12">
        <v>3</v>
      </c>
      <c r="S204">
        <v>1</v>
      </c>
      <c r="T204">
        <v>1</v>
      </c>
      <c r="U204">
        <v>1</v>
      </c>
    </row>
    <row r="205" spans="1:21" x14ac:dyDescent="0.25">
      <c r="A205" t="s">
        <v>41</v>
      </c>
      <c r="B205">
        <f>VLOOKUP(Table1[[#This Row],[LGA]],Sheet1!$H$1:$I$27,2,)</f>
        <v>2042</v>
      </c>
      <c r="C205" t="s">
        <v>104</v>
      </c>
      <c r="D205" t="s">
        <v>111</v>
      </c>
      <c r="E205" s="18" t="s">
        <v>13</v>
      </c>
      <c r="F205" s="18" t="s">
        <v>13</v>
      </c>
      <c r="H205">
        <v>2012</v>
      </c>
      <c r="I205" t="s">
        <v>29</v>
      </c>
      <c r="J205" t="str">
        <f>VLOOKUP(Table1[[#This Row],[Construction]],Sheet1!$A$2:$B$16,2,)</f>
        <v>On Site</v>
      </c>
      <c r="K205" t="s">
        <v>41</v>
      </c>
      <c r="L205" t="s">
        <v>211</v>
      </c>
      <c r="M205">
        <v>1</v>
      </c>
      <c r="N205" s="3">
        <v>307167.65999999997</v>
      </c>
      <c r="O205" s="3">
        <f>N205/M205</f>
        <v>307167.65999999997</v>
      </c>
      <c r="P205" s="3">
        <f>O205*((VLOOKUP(H205,'CPI Data'!$A$1:$B$23,2))/(VLOOKUP(2025,'CPI Data'!$A$1:$B$23,2)))</f>
        <v>190655.78896551722</v>
      </c>
      <c r="Q205" s="2">
        <v>41091</v>
      </c>
      <c r="R205" s="12">
        <v>2</v>
      </c>
      <c r="S205">
        <v>1</v>
      </c>
      <c r="T205">
        <v>1</v>
      </c>
      <c r="U205">
        <v>1</v>
      </c>
    </row>
    <row r="206" spans="1:21" x14ac:dyDescent="0.25">
      <c r="A206" t="s">
        <v>41</v>
      </c>
      <c r="B206">
        <f>VLOOKUP(Table1[[#This Row],[LGA]],Sheet1!$H$1:$I$27,2,)</f>
        <v>2042</v>
      </c>
      <c r="C206" t="s">
        <v>104</v>
      </c>
      <c r="D206" t="s">
        <v>111</v>
      </c>
      <c r="E206" s="18" t="s">
        <v>13</v>
      </c>
      <c r="F206" s="18" t="s">
        <v>13</v>
      </c>
      <c r="H206">
        <v>2012</v>
      </c>
      <c r="I206" t="s">
        <v>29</v>
      </c>
      <c r="J206" t="str">
        <f>VLOOKUP(Table1[[#This Row],[Construction]],Sheet1!$A$2:$B$16,2,)</f>
        <v>On Site</v>
      </c>
      <c r="K206" t="s">
        <v>41</v>
      </c>
      <c r="L206" t="s">
        <v>211</v>
      </c>
      <c r="M206">
        <v>1</v>
      </c>
      <c r="N206" s="3">
        <v>307167.65999999997</v>
      </c>
      <c r="O206" s="3">
        <f>N206/M206</f>
        <v>307167.65999999997</v>
      </c>
      <c r="P206" s="3">
        <f>O206*((VLOOKUP(H206,'CPI Data'!$A$1:$B$23,2))/(VLOOKUP(2025,'CPI Data'!$A$1:$B$23,2)))</f>
        <v>190655.78896551722</v>
      </c>
      <c r="Q206" s="2">
        <v>41091</v>
      </c>
      <c r="R206" s="12">
        <v>2</v>
      </c>
      <c r="S206">
        <v>1</v>
      </c>
      <c r="T206">
        <v>1</v>
      </c>
      <c r="U206">
        <v>1</v>
      </c>
    </row>
    <row r="207" spans="1:21" x14ac:dyDescent="0.25">
      <c r="A207" t="s">
        <v>41</v>
      </c>
      <c r="B207">
        <f>VLOOKUP(Table1[[#This Row],[LGA]],Sheet1!$H$1:$I$27,2,)</f>
        <v>2042</v>
      </c>
      <c r="C207" t="s">
        <v>104</v>
      </c>
      <c r="D207" t="s">
        <v>111</v>
      </c>
      <c r="E207" s="18" t="s">
        <v>13</v>
      </c>
      <c r="F207" s="18" t="s">
        <v>13</v>
      </c>
      <c r="H207">
        <v>2012</v>
      </c>
      <c r="I207" t="s">
        <v>29</v>
      </c>
      <c r="J207" t="str">
        <f>VLOOKUP(Table1[[#This Row],[Construction]],Sheet1!$A$2:$B$16,2,)</f>
        <v>On Site</v>
      </c>
      <c r="K207" t="s">
        <v>41</v>
      </c>
      <c r="L207" t="s">
        <v>211</v>
      </c>
      <c r="M207">
        <v>1</v>
      </c>
      <c r="N207" s="3">
        <v>307105.90999999997</v>
      </c>
      <c r="O207" s="3">
        <f>N207/M207</f>
        <v>307105.90999999997</v>
      </c>
      <c r="P207" s="3">
        <f>O207*((VLOOKUP(H207,'CPI Data'!$A$1:$B$23,2))/(VLOOKUP(2025,'CPI Data'!$A$1:$B$23,2)))</f>
        <v>190617.46137931035</v>
      </c>
      <c r="Q207" s="2">
        <v>41091</v>
      </c>
      <c r="R207" s="12">
        <v>2</v>
      </c>
      <c r="S207">
        <v>1</v>
      </c>
      <c r="T207">
        <v>1</v>
      </c>
      <c r="U207">
        <v>1</v>
      </c>
    </row>
    <row r="208" spans="1:21" x14ac:dyDescent="0.25">
      <c r="A208" t="s">
        <v>32</v>
      </c>
      <c r="B208">
        <f>VLOOKUP(Table1[[#This Row],[LGA]],Sheet1!$H$1:$I$27,2,)</f>
        <v>1710</v>
      </c>
      <c r="C208" t="s">
        <v>105</v>
      </c>
      <c r="D208" t="s">
        <v>114</v>
      </c>
      <c r="E208" s="18" t="s">
        <v>13</v>
      </c>
      <c r="F208" s="18" t="s">
        <v>13</v>
      </c>
      <c r="H208">
        <v>2018</v>
      </c>
      <c r="I208" t="s">
        <v>29</v>
      </c>
      <c r="J208" t="str">
        <f>VLOOKUP(Table1[[#This Row],[Construction]],Sheet1!$A$2:$B$16,2,)</f>
        <v>On Site</v>
      </c>
      <c r="K208" t="s">
        <v>32</v>
      </c>
      <c r="L208" t="s">
        <v>211</v>
      </c>
      <c r="M208">
        <v>1</v>
      </c>
      <c r="N208" s="3">
        <v>452932.57400000002</v>
      </c>
      <c r="O208" s="3">
        <f>N208/M208</f>
        <v>452932.57400000002</v>
      </c>
      <c r="P208" s="3">
        <f>O208*((VLOOKUP(H208,'CPI Data'!$A$1:$B$23,2))/(VLOOKUP(2025,'CPI Data'!$A$1:$B$23,2)))</f>
        <v>296748.92779310344</v>
      </c>
      <c r="Q208" s="2">
        <v>43282</v>
      </c>
      <c r="R208" s="12">
        <v>4</v>
      </c>
      <c r="S208">
        <v>1</v>
      </c>
      <c r="T208">
        <v>1</v>
      </c>
      <c r="U208">
        <v>1</v>
      </c>
    </row>
    <row r="209" spans="1:21" x14ac:dyDescent="0.25">
      <c r="A209" t="s">
        <v>32</v>
      </c>
      <c r="B209">
        <f>VLOOKUP(Table1[[#This Row],[LGA]],Sheet1!$H$1:$I$27,2,)</f>
        <v>1710</v>
      </c>
      <c r="C209" t="s">
        <v>105</v>
      </c>
      <c r="D209" t="s">
        <v>114</v>
      </c>
      <c r="E209" s="18" t="s">
        <v>13</v>
      </c>
      <c r="F209" s="18" t="s">
        <v>13</v>
      </c>
      <c r="H209">
        <v>2018</v>
      </c>
      <c r="I209" t="s">
        <v>29</v>
      </c>
      <c r="J209" t="str">
        <f>VLOOKUP(Table1[[#This Row],[Construction]],Sheet1!$A$2:$B$16,2,)</f>
        <v>On Site</v>
      </c>
      <c r="K209" t="s">
        <v>32</v>
      </c>
      <c r="L209" t="s">
        <v>211</v>
      </c>
      <c r="M209">
        <v>1</v>
      </c>
      <c r="N209" s="3">
        <v>467743.97399999999</v>
      </c>
      <c r="O209" s="3">
        <f>N209/M209</f>
        <v>467743.97399999999</v>
      </c>
      <c r="P209" s="3">
        <f>O209*((VLOOKUP(H209,'CPI Data'!$A$1:$B$23,2))/(VLOOKUP(2025,'CPI Data'!$A$1:$B$23,2)))</f>
        <v>306452.9484827586</v>
      </c>
      <c r="Q209" s="2">
        <v>42552</v>
      </c>
      <c r="R209" s="12">
        <v>4</v>
      </c>
      <c r="S209">
        <v>1</v>
      </c>
      <c r="T209">
        <v>1</v>
      </c>
      <c r="U209">
        <v>1</v>
      </c>
    </row>
    <row r="210" spans="1:21" x14ac:dyDescent="0.25">
      <c r="A210" t="s">
        <v>32</v>
      </c>
      <c r="B210">
        <f>VLOOKUP(Table1[[#This Row],[LGA]],Sheet1!$H$1:$I$27,2,)</f>
        <v>1710</v>
      </c>
      <c r="C210" t="s">
        <v>105</v>
      </c>
      <c r="D210" t="s">
        <v>114</v>
      </c>
      <c r="E210" s="18" t="s">
        <v>13</v>
      </c>
      <c r="F210" s="18" t="s">
        <v>13</v>
      </c>
      <c r="H210">
        <v>2018</v>
      </c>
      <c r="I210" t="s">
        <v>29</v>
      </c>
      <c r="J210" t="str">
        <f>VLOOKUP(Table1[[#This Row],[Construction]],Sheet1!$A$2:$B$16,2,)</f>
        <v>On Site</v>
      </c>
      <c r="K210" t="s">
        <v>32</v>
      </c>
      <c r="L210" t="s">
        <v>211</v>
      </c>
      <c r="M210">
        <v>1</v>
      </c>
      <c r="N210" s="3">
        <v>491279.07400000002</v>
      </c>
      <c r="O210" s="3">
        <f>N210/M210</f>
        <v>491279.07400000002</v>
      </c>
      <c r="P210" s="3">
        <f>O210*((VLOOKUP(H210,'CPI Data'!$A$1:$B$23,2))/(VLOOKUP(2025,'CPI Data'!$A$1:$B$23,2)))</f>
        <v>321872.49675862072</v>
      </c>
      <c r="Q210" s="2">
        <v>44378</v>
      </c>
      <c r="R210" s="12">
        <v>4</v>
      </c>
      <c r="S210">
        <v>1</v>
      </c>
      <c r="T210">
        <v>1</v>
      </c>
      <c r="U210">
        <v>1</v>
      </c>
    </row>
    <row r="211" spans="1:21" x14ac:dyDescent="0.25">
      <c r="A211" t="s">
        <v>32</v>
      </c>
      <c r="B211">
        <f>VLOOKUP(Table1[[#This Row],[LGA]],Sheet1!$H$1:$I$27,2,)</f>
        <v>1710</v>
      </c>
      <c r="C211" t="s">
        <v>105</v>
      </c>
      <c r="D211" t="s">
        <v>114</v>
      </c>
      <c r="E211" s="18" t="s">
        <v>13</v>
      </c>
      <c r="F211" s="18" t="s">
        <v>13</v>
      </c>
      <c r="H211">
        <v>2018</v>
      </c>
      <c r="I211" t="s">
        <v>29</v>
      </c>
      <c r="J211" t="str">
        <f>VLOOKUP(Table1[[#This Row],[Construction]],Sheet1!$A$2:$B$16,2,)</f>
        <v>On Site</v>
      </c>
      <c r="K211" t="s">
        <v>32</v>
      </c>
      <c r="L211" t="s">
        <v>211</v>
      </c>
      <c r="M211">
        <v>1</v>
      </c>
      <c r="N211" s="3">
        <v>491279.07400000002</v>
      </c>
      <c r="O211" s="3">
        <f>N211/M211</f>
        <v>491279.07400000002</v>
      </c>
      <c r="P211" s="3">
        <f>O211*((VLOOKUP(H211,'CPI Data'!$A$1:$B$23,2))/(VLOOKUP(2025,'CPI Data'!$A$1:$B$23,2)))</f>
        <v>321872.49675862072</v>
      </c>
      <c r="Q211" s="2">
        <v>40725</v>
      </c>
      <c r="R211" s="12">
        <v>4</v>
      </c>
      <c r="S211">
        <v>1</v>
      </c>
      <c r="T211">
        <v>1</v>
      </c>
      <c r="U211">
        <v>1</v>
      </c>
    </row>
    <row r="212" spans="1:21" x14ac:dyDescent="0.25">
      <c r="A212" t="s">
        <v>31</v>
      </c>
      <c r="B212">
        <f>VLOOKUP(Table1[[#This Row],[LGA]],Sheet1!$H$1:$I$27,2,)</f>
        <v>1855</v>
      </c>
      <c r="C212" t="s">
        <v>241</v>
      </c>
      <c r="D212" t="s">
        <v>44</v>
      </c>
      <c r="E212" s="18" t="s">
        <v>36</v>
      </c>
      <c r="F212" s="18" t="s">
        <v>36</v>
      </c>
      <c r="H212">
        <v>2018</v>
      </c>
      <c r="I212" t="s">
        <v>29</v>
      </c>
      <c r="J212" t="str">
        <f>VLOOKUP(Table1[[#This Row],[Construction]],Sheet1!$A$2:$B$16,2,)</f>
        <v>On Site</v>
      </c>
      <c r="K212" t="s">
        <v>31</v>
      </c>
      <c r="L212" t="s">
        <v>211</v>
      </c>
      <c r="M212">
        <v>1</v>
      </c>
      <c r="N212" s="3">
        <v>348752.4</v>
      </c>
      <c r="O212" s="3">
        <f>N212/M212</f>
        <v>348752.4</v>
      </c>
      <c r="P212" s="3">
        <f>O212*((VLOOKUP(H212,'CPI Data'!$A$1:$B$23,2))/(VLOOKUP(2025,'CPI Data'!$A$1:$B$23,2)))</f>
        <v>228492.95172413794</v>
      </c>
      <c r="Q212" s="2">
        <v>44378</v>
      </c>
      <c r="R212" s="12">
        <v>2</v>
      </c>
      <c r="S212">
        <v>1</v>
      </c>
      <c r="T212">
        <v>1</v>
      </c>
      <c r="U212">
        <v>1</v>
      </c>
    </row>
    <row r="213" spans="1:21" x14ac:dyDescent="0.25">
      <c r="A213" t="s">
        <v>31</v>
      </c>
      <c r="B213">
        <f>VLOOKUP(Table1[[#This Row],[LGA]],Sheet1!$H$1:$I$27,2,)</f>
        <v>1855</v>
      </c>
      <c r="C213" t="s">
        <v>241</v>
      </c>
      <c r="D213" t="s">
        <v>44</v>
      </c>
      <c r="E213" s="18" t="s">
        <v>36</v>
      </c>
      <c r="F213" s="18" t="s">
        <v>36</v>
      </c>
      <c r="H213">
        <v>2018</v>
      </c>
      <c r="I213" t="s">
        <v>29</v>
      </c>
      <c r="J213" t="str">
        <f>VLOOKUP(Table1[[#This Row],[Construction]],Sheet1!$A$2:$B$16,2,)</f>
        <v>On Site</v>
      </c>
      <c r="K213" t="s">
        <v>31</v>
      </c>
      <c r="L213" t="s">
        <v>211</v>
      </c>
      <c r="M213">
        <v>1</v>
      </c>
      <c r="N213" s="3">
        <v>348752.4</v>
      </c>
      <c r="O213" s="3">
        <f>N213/M213</f>
        <v>348752.4</v>
      </c>
      <c r="P213" s="3">
        <f>O213*((VLOOKUP(H213,'CPI Data'!$A$1:$B$23,2))/(VLOOKUP(2025,'CPI Data'!$A$1:$B$23,2)))</f>
        <v>228492.95172413794</v>
      </c>
      <c r="Q213" s="2">
        <v>44378</v>
      </c>
      <c r="R213" s="12">
        <v>2</v>
      </c>
      <c r="S213">
        <v>1</v>
      </c>
      <c r="T213">
        <v>1</v>
      </c>
      <c r="U213">
        <v>1</v>
      </c>
    </row>
    <row r="214" spans="1:21" x14ac:dyDescent="0.25">
      <c r="A214" t="s">
        <v>31</v>
      </c>
      <c r="B214">
        <f>VLOOKUP(Table1[[#This Row],[LGA]],Sheet1!$H$1:$I$27,2,)</f>
        <v>1855</v>
      </c>
      <c r="C214" t="s">
        <v>241</v>
      </c>
      <c r="D214" t="s">
        <v>44</v>
      </c>
      <c r="E214" s="18" t="s">
        <v>36</v>
      </c>
      <c r="F214" s="18" t="s">
        <v>36</v>
      </c>
      <c r="H214">
        <v>2018</v>
      </c>
      <c r="I214" t="s">
        <v>29</v>
      </c>
      <c r="J214" t="str">
        <f>VLOOKUP(Table1[[#This Row],[Construction]],Sheet1!$A$2:$B$16,2,)</f>
        <v>On Site</v>
      </c>
      <c r="K214" t="s">
        <v>31</v>
      </c>
      <c r="L214" t="s">
        <v>211</v>
      </c>
      <c r="M214">
        <v>1</v>
      </c>
      <c r="N214" s="3">
        <v>348752.4</v>
      </c>
      <c r="O214" s="3">
        <f>N214/M214</f>
        <v>348752.4</v>
      </c>
      <c r="P214" s="3">
        <f>O214*((VLOOKUP(H214,'CPI Data'!$A$1:$B$23,2))/(VLOOKUP(2025,'CPI Data'!$A$1:$B$23,2)))</f>
        <v>228492.95172413794</v>
      </c>
      <c r="Q214" s="2">
        <v>43282</v>
      </c>
      <c r="R214" s="12">
        <v>2</v>
      </c>
      <c r="S214">
        <v>1</v>
      </c>
      <c r="T214">
        <v>1</v>
      </c>
      <c r="U214">
        <v>1</v>
      </c>
    </row>
    <row r="215" spans="1:21" x14ac:dyDescent="0.25">
      <c r="A215" t="s">
        <v>31</v>
      </c>
      <c r="B215">
        <f>VLOOKUP(Table1[[#This Row],[LGA]],Sheet1!$H$1:$I$27,2,)</f>
        <v>1855</v>
      </c>
      <c r="C215" t="s">
        <v>241</v>
      </c>
      <c r="D215" t="s">
        <v>44</v>
      </c>
      <c r="E215" s="18" t="s">
        <v>36</v>
      </c>
      <c r="F215" s="18" t="s">
        <v>36</v>
      </c>
      <c r="H215">
        <v>2018</v>
      </c>
      <c r="I215" t="s">
        <v>29</v>
      </c>
      <c r="J215" t="str">
        <f>VLOOKUP(Table1[[#This Row],[Construction]],Sheet1!$A$2:$B$16,2,)</f>
        <v>On Site</v>
      </c>
      <c r="K215" t="s">
        <v>31</v>
      </c>
      <c r="L215" t="s">
        <v>211</v>
      </c>
      <c r="M215">
        <v>1</v>
      </c>
      <c r="N215" s="3">
        <v>348752.4</v>
      </c>
      <c r="O215" s="3">
        <f>N215/M215</f>
        <v>348752.4</v>
      </c>
      <c r="P215" s="3">
        <f>O215*((VLOOKUP(H215,'CPI Data'!$A$1:$B$23,2))/(VLOOKUP(2025,'CPI Data'!$A$1:$B$23,2)))</f>
        <v>228492.95172413794</v>
      </c>
      <c r="Q215" s="2">
        <v>43282</v>
      </c>
      <c r="R215" s="12">
        <v>2</v>
      </c>
      <c r="S215">
        <v>2</v>
      </c>
      <c r="T215">
        <v>1</v>
      </c>
      <c r="U215">
        <v>1</v>
      </c>
    </row>
    <row r="216" spans="1:21" x14ac:dyDescent="0.25">
      <c r="A216" t="s">
        <v>31</v>
      </c>
      <c r="B216">
        <f>VLOOKUP(Table1[[#This Row],[LGA]],Sheet1!$H$1:$I$27,2,)</f>
        <v>1855</v>
      </c>
      <c r="C216" t="s">
        <v>241</v>
      </c>
      <c r="D216" t="s">
        <v>44</v>
      </c>
      <c r="E216" s="18" t="s">
        <v>36</v>
      </c>
      <c r="F216" s="18" t="s">
        <v>36</v>
      </c>
      <c r="H216">
        <v>2018</v>
      </c>
      <c r="I216" t="s">
        <v>29</v>
      </c>
      <c r="J216" t="str">
        <f>VLOOKUP(Table1[[#This Row],[Construction]],Sheet1!$A$2:$B$16,2,)</f>
        <v>On Site</v>
      </c>
      <c r="K216" t="s">
        <v>31</v>
      </c>
      <c r="L216" t="s">
        <v>211</v>
      </c>
      <c r="M216">
        <v>1</v>
      </c>
      <c r="N216" s="3">
        <v>348752.4</v>
      </c>
      <c r="O216" s="3">
        <f>N216/M216</f>
        <v>348752.4</v>
      </c>
      <c r="P216" s="3">
        <f>O216*((VLOOKUP(H216,'CPI Data'!$A$1:$B$23,2))/(VLOOKUP(2025,'CPI Data'!$A$1:$B$23,2)))</f>
        <v>228492.95172413794</v>
      </c>
      <c r="Q216" s="2">
        <v>43282</v>
      </c>
      <c r="R216" s="12">
        <v>2</v>
      </c>
      <c r="S216">
        <v>1</v>
      </c>
      <c r="T216">
        <v>1</v>
      </c>
      <c r="U216">
        <v>1</v>
      </c>
    </row>
    <row r="217" spans="1:21" x14ac:dyDescent="0.25">
      <c r="A217" t="s">
        <v>31</v>
      </c>
      <c r="B217">
        <f>VLOOKUP(Table1[[#This Row],[LGA]],Sheet1!$H$1:$I$27,2,)</f>
        <v>1855</v>
      </c>
      <c r="C217" t="s">
        <v>241</v>
      </c>
      <c r="D217" t="s">
        <v>44</v>
      </c>
      <c r="E217" s="18" t="s">
        <v>36</v>
      </c>
      <c r="F217" s="18" t="s">
        <v>36</v>
      </c>
      <c r="H217">
        <v>2018</v>
      </c>
      <c r="I217" t="s">
        <v>29</v>
      </c>
      <c r="J217" t="str">
        <f>VLOOKUP(Table1[[#This Row],[Construction]],Sheet1!$A$2:$B$16,2,)</f>
        <v>On Site</v>
      </c>
      <c r="K217" t="s">
        <v>31</v>
      </c>
      <c r="L217" t="s">
        <v>211</v>
      </c>
      <c r="M217">
        <v>1</v>
      </c>
      <c r="N217" s="3">
        <v>348752.4</v>
      </c>
      <c r="O217" s="3">
        <f>N217/M217</f>
        <v>348752.4</v>
      </c>
      <c r="P217" s="3">
        <f>O217*((VLOOKUP(H217,'CPI Data'!$A$1:$B$23,2))/(VLOOKUP(2025,'CPI Data'!$A$1:$B$23,2)))</f>
        <v>228492.95172413794</v>
      </c>
      <c r="Q217" s="2">
        <v>43282</v>
      </c>
      <c r="R217" s="12">
        <v>2</v>
      </c>
      <c r="S217">
        <v>2</v>
      </c>
      <c r="T217">
        <v>1</v>
      </c>
      <c r="U217">
        <v>1</v>
      </c>
    </row>
    <row r="218" spans="1:21" x14ac:dyDescent="0.25">
      <c r="A218" t="s">
        <v>31</v>
      </c>
      <c r="B218">
        <f>VLOOKUP(Table1[[#This Row],[LGA]],Sheet1!$H$1:$I$27,2,)</f>
        <v>1855</v>
      </c>
      <c r="C218" t="s">
        <v>241</v>
      </c>
      <c r="D218" t="s">
        <v>44</v>
      </c>
      <c r="E218" s="18" t="s">
        <v>36</v>
      </c>
      <c r="F218" s="18" t="s">
        <v>36</v>
      </c>
      <c r="H218">
        <v>2018</v>
      </c>
      <c r="I218" t="s">
        <v>29</v>
      </c>
      <c r="J218" t="str">
        <f>VLOOKUP(Table1[[#This Row],[Construction]],Sheet1!$A$2:$B$16,2,)</f>
        <v>On Site</v>
      </c>
      <c r="K218" t="s">
        <v>31</v>
      </c>
      <c r="L218" t="s">
        <v>211</v>
      </c>
      <c r="M218">
        <v>1</v>
      </c>
      <c r="N218" s="3">
        <v>348752.4</v>
      </c>
      <c r="O218" s="3">
        <f>N218/M218</f>
        <v>348752.4</v>
      </c>
      <c r="P218" s="3">
        <f>O218*((VLOOKUP(H218,'CPI Data'!$A$1:$B$23,2))/(VLOOKUP(2025,'CPI Data'!$A$1:$B$23,2)))</f>
        <v>228492.95172413794</v>
      </c>
      <c r="Q218" s="2">
        <v>42552</v>
      </c>
      <c r="R218" s="12">
        <v>2</v>
      </c>
      <c r="S218">
        <v>1</v>
      </c>
      <c r="T218">
        <v>1</v>
      </c>
      <c r="U218">
        <v>1</v>
      </c>
    </row>
    <row r="219" spans="1:21" x14ac:dyDescent="0.25">
      <c r="A219" t="s">
        <v>31</v>
      </c>
      <c r="B219">
        <f>VLOOKUP(Table1[[#This Row],[LGA]],Sheet1!$H$1:$I$27,2,)</f>
        <v>1855</v>
      </c>
      <c r="C219" t="s">
        <v>241</v>
      </c>
      <c r="D219" t="s">
        <v>44</v>
      </c>
      <c r="E219" s="18" t="s">
        <v>36</v>
      </c>
      <c r="F219" s="18" t="s">
        <v>36</v>
      </c>
      <c r="H219">
        <v>2018</v>
      </c>
      <c r="I219" t="s">
        <v>29</v>
      </c>
      <c r="J219" t="str">
        <f>VLOOKUP(Table1[[#This Row],[Construction]],Sheet1!$A$2:$B$16,2,)</f>
        <v>On Site</v>
      </c>
      <c r="K219" t="s">
        <v>31</v>
      </c>
      <c r="L219" t="s">
        <v>211</v>
      </c>
      <c r="M219">
        <v>1</v>
      </c>
      <c r="N219" s="3">
        <v>348752.4</v>
      </c>
      <c r="O219" s="3">
        <f>N219/M219</f>
        <v>348752.4</v>
      </c>
      <c r="P219" s="3">
        <f>O219*((VLOOKUP(H219,'CPI Data'!$A$1:$B$23,2))/(VLOOKUP(2025,'CPI Data'!$A$1:$B$23,2)))</f>
        <v>228492.95172413794</v>
      </c>
      <c r="Q219" s="2">
        <v>43282</v>
      </c>
      <c r="R219" s="12">
        <v>2</v>
      </c>
      <c r="S219">
        <v>2</v>
      </c>
      <c r="T219">
        <v>1</v>
      </c>
      <c r="U219">
        <v>1</v>
      </c>
    </row>
    <row r="220" spans="1:21" x14ac:dyDescent="0.25">
      <c r="A220" t="s">
        <v>31</v>
      </c>
      <c r="B220">
        <f>VLOOKUP(Table1[[#This Row],[LGA]],Sheet1!$H$1:$I$27,2,)</f>
        <v>1855</v>
      </c>
      <c r="C220" t="s">
        <v>241</v>
      </c>
      <c r="D220" t="s">
        <v>44</v>
      </c>
      <c r="E220" s="18" t="s">
        <v>36</v>
      </c>
      <c r="F220" s="18" t="s">
        <v>36</v>
      </c>
      <c r="H220">
        <v>2018</v>
      </c>
      <c r="I220" t="s">
        <v>29</v>
      </c>
      <c r="J220" t="str">
        <f>VLOOKUP(Table1[[#This Row],[Construction]],Sheet1!$A$2:$B$16,2,)</f>
        <v>On Site</v>
      </c>
      <c r="K220" t="s">
        <v>31</v>
      </c>
      <c r="L220" t="s">
        <v>211</v>
      </c>
      <c r="M220">
        <v>1</v>
      </c>
      <c r="N220" s="3">
        <v>348752.4</v>
      </c>
      <c r="O220" s="3">
        <f>N220/M220</f>
        <v>348752.4</v>
      </c>
      <c r="P220" s="3">
        <f>O220*((VLOOKUP(H220,'CPI Data'!$A$1:$B$23,2))/(VLOOKUP(2025,'CPI Data'!$A$1:$B$23,2)))</f>
        <v>228492.95172413794</v>
      </c>
      <c r="Q220" s="2">
        <v>42552</v>
      </c>
      <c r="R220" s="12">
        <v>2</v>
      </c>
      <c r="S220">
        <v>2</v>
      </c>
      <c r="T220">
        <v>1</v>
      </c>
      <c r="U220">
        <v>1</v>
      </c>
    </row>
    <row r="221" spans="1:21" x14ac:dyDescent="0.25">
      <c r="A221" t="s">
        <v>31</v>
      </c>
      <c r="B221">
        <f>VLOOKUP(Table1[[#This Row],[LGA]],Sheet1!$H$1:$I$27,2,)</f>
        <v>1855</v>
      </c>
      <c r="C221" t="s">
        <v>241</v>
      </c>
      <c r="D221" t="s">
        <v>44</v>
      </c>
      <c r="E221" s="18" t="s">
        <v>36</v>
      </c>
      <c r="F221" s="18" t="s">
        <v>36</v>
      </c>
      <c r="H221">
        <v>2018</v>
      </c>
      <c r="I221" t="s">
        <v>29</v>
      </c>
      <c r="J221" t="str">
        <f>VLOOKUP(Table1[[#This Row],[Construction]],Sheet1!$A$2:$B$16,2,)</f>
        <v>On Site</v>
      </c>
      <c r="K221" t="s">
        <v>31</v>
      </c>
      <c r="L221" t="s">
        <v>211</v>
      </c>
      <c r="M221">
        <v>1</v>
      </c>
      <c r="N221" s="3">
        <v>361651.7</v>
      </c>
      <c r="O221" s="3">
        <f>N221/M221</f>
        <v>361651.7</v>
      </c>
      <c r="P221" s="3">
        <f>O221*((VLOOKUP(H221,'CPI Data'!$A$1:$B$23,2))/(VLOOKUP(2025,'CPI Data'!$A$1:$B$23,2)))</f>
        <v>236944.21724137932</v>
      </c>
      <c r="Q221" s="2">
        <v>43282</v>
      </c>
      <c r="R221" s="12">
        <v>2</v>
      </c>
      <c r="S221">
        <v>1</v>
      </c>
      <c r="T221">
        <v>1</v>
      </c>
      <c r="U221">
        <v>1</v>
      </c>
    </row>
    <row r="222" spans="1:21" x14ac:dyDescent="0.25">
      <c r="A222" t="s">
        <v>32</v>
      </c>
      <c r="B222">
        <f>VLOOKUP(Table1[[#This Row],[LGA]],Sheet1!$H$1:$I$27,2,)</f>
        <v>1710</v>
      </c>
      <c r="C222" t="s">
        <v>105</v>
      </c>
      <c r="D222" t="s">
        <v>110</v>
      </c>
      <c r="E222" s="18" t="s">
        <v>13</v>
      </c>
      <c r="F222" s="18" t="s">
        <v>13</v>
      </c>
      <c r="H222">
        <v>2018</v>
      </c>
      <c r="I222" t="s">
        <v>29</v>
      </c>
      <c r="J222" t="str">
        <f>VLOOKUP(Table1[[#This Row],[Construction]],Sheet1!$A$2:$B$16,2,)</f>
        <v>On Site</v>
      </c>
      <c r="K222" t="s">
        <v>32</v>
      </c>
      <c r="L222" t="s">
        <v>211</v>
      </c>
      <c r="M222">
        <v>1</v>
      </c>
      <c r="N222" s="3">
        <v>557117.03200000001</v>
      </c>
      <c r="O222" s="3">
        <f>N222/M222</f>
        <v>557117.03200000001</v>
      </c>
      <c r="P222" s="3">
        <f>O222*((VLOOKUP(H222,'CPI Data'!$A$1:$B$23,2))/(VLOOKUP(2025,'CPI Data'!$A$1:$B$23,2)))</f>
        <v>365007.71062068967</v>
      </c>
      <c r="Q222" s="2">
        <v>43282</v>
      </c>
      <c r="R222" s="12">
        <v>5</v>
      </c>
      <c r="S222">
        <v>1</v>
      </c>
      <c r="T222">
        <v>1</v>
      </c>
      <c r="U222">
        <v>1</v>
      </c>
    </row>
    <row r="223" spans="1:21" x14ac:dyDescent="0.25">
      <c r="A223" t="s">
        <v>42</v>
      </c>
      <c r="B223">
        <f>VLOOKUP(Table1[[#This Row],[LGA]],Sheet1!$H$1:$I$27,2,)</f>
        <v>362</v>
      </c>
      <c r="C223" t="s">
        <v>107</v>
      </c>
      <c r="D223" t="s">
        <v>114</v>
      </c>
      <c r="E223" s="18" t="s">
        <v>13</v>
      </c>
      <c r="F223" s="18" t="s">
        <v>13</v>
      </c>
      <c r="H223">
        <v>2018</v>
      </c>
      <c r="I223" t="s">
        <v>29</v>
      </c>
      <c r="J223" t="str">
        <f>VLOOKUP(Table1[[#This Row],[Construction]],Sheet1!$A$2:$B$16,2,)</f>
        <v>On Site</v>
      </c>
      <c r="K223" t="s">
        <v>42</v>
      </c>
      <c r="L223" t="s">
        <v>211</v>
      </c>
      <c r="M223">
        <v>1</v>
      </c>
      <c r="N223" s="3">
        <v>369100.00199999998</v>
      </c>
      <c r="O223" s="3">
        <f>N223/M223</f>
        <v>369100.00199999998</v>
      </c>
      <c r="P223" s="3">
        <f>O223*((VLOOKUP(H223,'CPI Data'!$A$1:$B$23,2))/(VLOOKUP(2025,'CPI Data'!$A$1:$B$23,2)))</f>
        <v>241824.13924137928</v>
      </c>
      <c r="Q223" s="2">
        <v>43282</v>
      </c>
      <c r="R223" s="12">
        <v>4</v>
      </c>
      <c r="S223">
        <v>1</v>
      </c>
      <c r="T223">
        <v>1</v>
      </c>
      <c r="U223">
        <v>1</v>
      </c>
    </row>
    <row r="224" spans="1:21" x14ac:dyDescent="0.25">
      <c r="A224" t="s">
        <v>42</v>
      </c>
      <c r="B224">
        <f>VLOOKUP(Table1[[#This Row],[LGA]],Sheet1!$H$1:$I$27,2,)</f>
        <v>362</v>
      </c>
      <c r="C224" t="s">
        <v>107</v>
      </c>
      <c r="D224" t="s">
        <v>112</v>
      </c>
      <c r="E224" s="18" t="s">
        <v>13</v>
      </c>
      <c r="F224" s="18" t="s">
        <v>13</v>
      </c>
      <c r="H224">
        <v>2018</v>
      </c>
      <c r="I224" t="s">
        <v>29</v>
      </c>
      <c r="J224" t="str">
        <f>VLOOKUP(Table1[[#This Row],[Construction]],Sheet1!$A$2:$B$16,2,)</f>
        <v>On Site</v>
      </c>
      <c r="K224" t="s">
        <v>42</v>
      </c>
      <c r="L224" t="s">
        <v>211</v>
      </c>
      <c r="M224">
        <v>1</v>
      </c>
      <c r="N224" s="3">
        <v>332920.00400000002</v>
      </c>
      <c r="O224" s="3">
        <f>N224/M224</f>
        <v>332920.00400000002</v>
      </c>
      <c r="P224" s="3">
        <f>O224*((VLOOKUP(H224,'CPI Data'!$A$1:$B$23,2))/(VLOOKUP(2025,'CPI Data'!$A$1:$B$23,2)))</f>
        <v>218120.00262068966</v>
      </c>
      <c r="Q224" s="2">
        <v>42552</v>
      </c>
      <c r="R224" s="12">
        <v>3</v>
      </c>
      <c r="S224">
        <v>1</v>
      </c>
      <c r="T224">
        <v>1</v>
      </c>
      <c r="U224">
        <v>1</v>
      </c>
    </row>
    <row r="225" spans="1:21" x14ac:dyDescent="0.25">
      <c r="A225" t="s">
        <v>42</v>
      </c>
      <c r="B225">
        <f>VLOOKUP(Table1[[#This Row],[LGA]],Sheet1!$H$1:$I$27,2,)</f>
        <v>362</v>
      </c>
      <c r="C225" t="s">
        <v>107</v>
      </c>
      <c r="D225" t="s">
        <v>112</v>
      </c>
      <c r="E225" s="18" t="s">
        <v>13</v>
      </c>
      <c r="F225" s="18" t="s">
        <v>13</v>
      </c>
      <c r="H225">
        <v>2018</v>
      </c>
      <c r="I225" t="s">
        <v>29</v>
      </c>
      <c r="J225" t="str">
        <f>VLOOKUP(Table1[[#This Row],[Construction]],Sheet1!$A$2:$B$16,2,)</f>
        <v>On Site</v>
      </c>
      <c r="K225" t="s">
        <v>42</v>
      </c>
      <c r="L225" t="s">
        <v>211</v>
      </c>
      <c r="M225">
        <v>1</v>
      </c>
      <c r="N225" s="3">
        <v>360501.00199999998</v>
      </c>
      <c r="O225" s="3">
        <f>N225/M225</f>
        <v>360501.00199999998</v>
      </c>
      <c r="P225" s="3">
        <f>O225*((VLOOKUP(H225,'CPI Data'!$A$1:$B$23,2))/(VLOOKUP(2025,'CPI Data'!$A$1:$B$23,2)))</f>
        <v>236190.31165517238</v>
      </c>
      <c r="Q225" s="2">
        <v>42552</v>
      </c>
      <c r="R225" s="12">
        <v>3</v>
      </c>
      <c r="S225">
        <v>1</v>
      </c>
      <c r="T225">
        <v>1</v>
      </c>
      <c r="U225">
        <v>1</v>
      </c>
    </row>
    <row r="226" spans="1:21" x14ac:dyDescent="0.25">
      <c r="A226" t="s">
        <v>42</v>
      </c>
      <c r="B226">
        <f>VLOOKUP(Table1[[#This Row],[LGA]],Sheet1!$H$1:$I$27,2,)</f>
        <v>362</v>
      </c>
      <c r="C226" t="s">
        <v>107</v>
      </c>
      <c r="D226" t="s">
        <v>112</v>
      </c>
      <c r="E226" s="18" t="s">
        <v>13</v>
      </c>
      <c r="F226" s="18" t="s">
        <v>13</v>
      </c>
      <c r="H226">
        <v>2018</v>
      </c>
      <c r="I226" t="s">
        <v>29</v>
      </c>
      <c r="J226" t="str">
        <f>VLOOKUP(Table1[[#This Row],[Construction]],Sheet1!$A$2:$B$16,2,)</f>
        <v>On Site</v>
      </c>
      <c r="K226" t="s">
        <v>42</v>
      </c>
      <c r="L226" t="s">
        <v>211</v>
      </c>
      <c r="M226">
        <v>1</v>
      </c>
      <c r="N226" s="3">
        <v>329966.995</v>
      </c>
      <c r="O226" s="3">
        <f>N226/M226</f>
        <v>329966.995</v>
      </c>
      <c r="P226" s="3">
        <f>O226*((VLOOKUP(H226,'CPI Data'!$A$1:$B$23,2))/(VLOOKUP(2025,'CPI Data'!$A$1:$B$23,2)))</f>
        <v>216185.27258620688</v>
      </c>
      <c r="Q226" s="2">
        <v>42552</v>
      </c>
      <c r="R226" s="12">
        <v>3</v>
      </c>
      <c r="S226">
        <v>1</v>
      </c>
      <c r="T226">
        <v>1</v>
      </c>
      <c r="U226">
        <v>1</v>
      </c>
    </row>
    <row r="227" spans="1:21" x14ac:dyDescent="0.25">
      <c r="A227" t="s">
        <v>42</v>
      </c>
      <c r="B227">
        <f>VLOOKUP(Table1[[#This Row],[LGA]],Sheet1!$H$1:$I$27,2,)</f>
        <v>362</v>
      </c>
      <c r="C227" t="s">
        <v>107</v>
      </c>
      <c r="D227" t="s">
        <v>112</v>
      </c>
      <c r="E227" s="18" t="s">
        <v>13</v>
      </c>
      <c r="F227" s="18" t="s">
        <v>13</v>
      </c>
      <c r="H227">
        <v>2018</v>
      </c>
      <c r="I227" t="s">
        <v>29</v>
      </c>
      <c r="J227" t="str">
        <f>VLOOKUP(Table1[[#This Row],[Construction]],Sheet1!$A$2:$B$16,2,)</f>
        <v>On Site</v>
      </c>
      <c r="K227" t="s">
        <v>42</v>
      </c>
      <c r="L227" t="s">
        <v>211</v>
      </c>
      <c r="M227">
        <v>1</v>
      </c>
      <c r="N227" s="3">
        <v>360899.00199999998</v>
      </c>
      <c r="O227" s="3">
        <f>N227/M227</f>
        <v>360899.00199999998</v>
      </c>
      <c r="P227" s="3">
        <f>O227*((VLOOKUP(H227,'CPI Data'!$A$1:$B$23,2))/(VLOOKUP(2025,'CPI Data'!$A$1:$B$23,2)))</f>
        <v>236451.07027586206</v>
      </c>
      <c r="Q227" s="2">
        <v>42552</v>
      </c>
      <c r="R227" s="12">
        <v>3</v>
      </c>
      <c r="S227">
        <v>2</v>
      </c>
      <c r="T227">
        <v>1</v>
      </c>
      <c r="U227">
        <v>1</v>
      </c>
    </row>
    <row r="228" spans="1:21" x14ac:dyDescent="0.25">
      <c r="A228" t="s">
        <v>42</v>
      </c>
      <c r="B228">
        <f>VLOOKUP(Table1[[#This Row],[LGA]],Sheet1!$H$1:$I$27,2,)</f>
        <v>362</v>
      </c>
      <c r="C228" t="s">
        <v>107</v>
      </c>
      <c r="D228" t="s">
        <v>112</v>
      </c>
      <c r="E228" s="18" t="s">
        <v>13</v>
      </c>
      <c r="F228" s="18" t="s">
        <v>13</v>
      </c>
      <c r="H228">
        <v>2018</v>
      </c>
      <c r="I228" t="s">
        <v>29</v>
      </c>
      <c r="J228" t="str">
        <f>VLOOKUP(Table1[[#This Row],[Construction]],Sheet1!$A$2:$B$16,2,)</f>
        <v>On Site</v>
      </c>
      <c r="K228" t="s">
        <v>42</v>
      </c>
      <c r="L228" t="s">
        <v>211</v>
      </c>
      <c r="M228">
        <v>1</v>
      </c>
      <c r="N228" s="3">
        <v>311487</v>
      </c>
      <c r="O228" s="3">
        <f>N228/M228</f>
        <v>311487</v>
      </c>
      <c r="P228" s="3">
        <f>O228*((VLOOKUP(H228,'CPI Data'!$A$1:$B$23,2))/(VLOOKUP(2025,'CPI Data'!$A$1:$B$23,2)))</f>
        <v>204077.68965517241</v>
      </c>
      <c r="Q228" s="2">
        <v>42552</v>
      </c>
      <c r="R228" s="12">
        <v>3</v>
      </c>
      <c r="S228">
        <v>1</v>
      </c>
      <c r="T228">
        <v>1</v>
      </c>
      <c r="U228">
        <v>1</v>
      </c>
    </row>
    <row r="229" spans="1:21" x14ac:dyDescent="0.25">
      <c r="A229" t="s">
        <v>31</v>
      </c>
      <c r="B229">
        <f>VLOOKUP(Table1[[#This Row],[LGA]],Sheet1!$H$1:$I$27,2,)</f>
        <v>1855</v>
      </c>
      <c r="C229" t="s">
        <v>241</v>
      </c>
      <c r="D229" t="s">
        <v>45</v>
      </c>
      <c r="E229" s="18" t="s">
        <v>246</v>
      </c>
      <c r="F229" s="18" t="s">
        <v>63</v>
      </c>
      <c r="H229">
        <v>2017</v>
      </c>
      <c r="I229" t="s">
        <v>29</v>
      </c>
      <c r="J229" t="str">
        <f>VLOOKUP(Table1[[#This Row],[Construction]],Sheet1!$A$2:$B$16,2,)</f>
        <v>On Site</v>
      </c>
      <c r="K229" t="s">
        <v>31</v>
      </c>
      <c r="L229" t="s">
        <v>211</v>
      </c>
      <c r="M229">
        <v>1</v>
      </c>
      <c r="N229" s="3">
        <v>533897.03</v>
      </c>
      <c r="O229" s="3">
        <f>N229/M229</f>
        <v>533897.03</v>
      </c>
      <c r="P229" s="3">
        <f>O229*((VLOOKUP(H229,'CPI Data'!$A$1:$B$23,2))/(VLOOKUP(2025,'CPI Data'!$A$1:$B$23,2)))</f>
        <v>349794.60586206894</v>
      </c>
      <c r="Q229" s="2">
        <v>43282</v>
      </c>
      <c r="R229" s="12">
        <v>2</v>
      </c>
      <c r="T229">
        <v>1</v>
      </c>
      <c r="U229">
        <v>1</v>
      </c>
    </row>
    <row r="230" spans="1:21" x14ac:dyDescent="0.25">
      <c r="A230" t="s">
        <v>31</v>
      </c>
      <c r="B230">
        <f>VLOOKUP(Table1[[#This Row],[LGA]],Sheet1!$H$1:$I$27,2,)</f>
        <v>1855</v>
      </c>
      <c r="C230" t="s">
        <v>241</v>
      </c>
      <c r="D230" t="s">
        <v>45</v>
      </c>
      <c r="E230" s="18" t="s">
        <v>246</v>
      </c>
      <c r="F230" s="18" t="s">
        <v>63</v>
      </c>
      <c r="H230">
        <v>2017</v>
      </c>
      <c r="I230" t="s">
        <v>29</v>
      </c>
      <c r="J230" t="str">
        <f>VLOOKUP(Table1[[#This Row],[Construction]],Sheet1!$A$2:$B$16,2,)</f>
        <v>On Site</v>
      </c>
      <c r="K230" t="s">
        <v>31</v>
      </c>
      <c r="L230" t="s">
        <v>211</v>
      </c>
      <c r="M230">
        <v>1</v>
      </c>
      <c r="N230" s="3">
        <v>534543.09</v>
      </c>
      <c r="O230" s="3">
        <f>N230/M230</f>
        <v>534543.09</v>
      </c>
      <c r="P230" s="3">
        <f>O230*((VLOOKUP(H230,'CPI Data'!$A$1:$B$23,2))/(VLOOKUP(2025,'CPI Data'!$A$1:$B$23,2)))</f>
        <v>350217.88655172411</v>
      </c>
      <c r="Q230" s="2">
        <v>42552</v>
      </c>
      <c r="R230" s="12">
        <v>2</v>
      </c>
      <c r="T230">
        <v>1</v>
      </c>
      <c r="U230">
        <v>1</v>
      </c>
    </row>
    <row r="231" spans="1:21" x14ac:dyDescent="0.25">
      <c r="A231" t="s">
        <v>31</v>
      </c>
      <c r="B231">
        <f>VLOOKUP(Table1[[#This Row],[LGA]],Sheet1!$H$1:$I$27,2,)</f>
        <v>1855</v>
      </c>
      <c r="C231" t="s">
        <v>241</v>
      </c>
      <c r="D231" t="s">
        <v>45</v>
      </c>
      <c r="E231" s="18" t="s">
        <v>246</v>
      </c>
      <c r="F231" s="18" t="s">
        <v>63</v>
      </c>
      <c r="H231">
        <v>2017</v>
      </c>
      <c r="I231" t="s">
        <v>29</v>
      </c>
      <c r="J231" t="str">
        <f>VLOOKUP(Table1[[#This Row],[Construction]],Sheet1!$A$2:$B$16,2,)</f>
        <v>On Site</v>
      </c>
      <c r="K231" t="s">
        <v>31</v>
      </c>
      <c r="L231" t="s">
        <v>211</v>
      </c>
      <c r="M231">
        <v>1</v>
      </c>
      <c r="N231" s="3">
        <v>533784.65</v>
      </c>
      <c r="O231" s="3">
        <f>N231/M231</f>
        <v>533784.65</v>
      </c>
      <c r="P231" s="3">
        <f>O231*((VLOOKUP(H231,'CPI Data'!$A$1:$B$23,2))/(VLOOKUP(2025,'CPI Data'!$A$1:$B$23,2)))</f>
        <v>349720.97758620692</v>
      </c>
      <c r="Q231" s="2">
        <v>42917</v>
      </c>
      <c r="R231" s="12">
        <v>2</v>
      </c>
      <c r="T231">
        <v>1</v>
      </c>
      <c r="U231">
        <v>1</v>
      </c>
    </row>
    <row r="232" spans="1:21" x14ac:dyDescent="0.25">
      <c r="A232" t="s">
        <v>31</v>
      </c>
      <c r="B232">
        <f>VLOOKUP(Table1[[#This Row],[LGA]],Sheet1!$H$1:$I$27,2,)</f>
        <v>1855</v>
      </c>
      <c r="C232" t="s">
        <v>241</v>
      </c>
      <c r="D232" t="s">
        <v>45</v>
      </c>
      <c r="E232" s="18" t="s">
        <v>246</v>
      </c>
      <c r="F232" s="18" t="s">
        <v>63</v>
      </c>
      <c r="H232">
        <v>2017</v>
      </c>
      <c r="I232" t="s">
        <v>29</v>
      </c>
      <c r="J232" t="str">
        <f>VLOOKUP(Table1[[#This Row],[Construction]],Sheet1!$A$2:$B$16,2,)</f>
        <v>On Site</v>
      </c>
      <c r="K232" t="s">
        <v>31</v>
      </c>
      <c r="L232" t="s">
        <v>211</v>
      </c>
      <c r="M232">
        <v>1</v>
      </c>
      <c r="N232" s="3">
        <v>532484.13</v>
      </c>
      <c r="O232" s="3">
        <f>N232/M232</f>
        <v>532484.13</v>
      </c>
      <c r="P232" s="3">
        <f>O232*((VLOOKUP(H232,'CPI Data'!$A$1:$B$23,2))/(VLOOKUP(2025,'CPI Data'!$A$1:$B$23,2)))</f>
        <v>348868.91275862069</v>
      </c>
      <c r="Q232" s="2">
        <v>42917</v>
      </c>
      <c r="R232" s="12">
        <v>2</v>
      </c>
      <c r="T232">
        <v>1</v>
      </c>
      <c r="U232">
        <v>1</v>
      </c>
    </row>
    <row r="233" spans="1:21" x14ac:dyDescent="0.25">
      <c r="A233" t="s">
        <v>30</v>
      </c>
      <c r="B233">
        <f>VLOOKUP(Table1[[#This Row],[LGA]],Sheet1!$H$1:$I$27,2,)</f>
        <v>2600</v>
      </c>
      <c r="C233" t="s">
        <v>241</v>
      </c>
      <c r="D233" t="s">
        <v>123</v>
      </c>
      <c r="E233" s="18" t="s">
        <v>13</v>
      </c>
      <c r="F233" s="18" t="s">
        <v>13</v>
      </c>
      <c r="H233">
        <v>2018</v>
      </c>
      <c r="I233" t="s">
        <v>29</v>
      </c>
      <c r="J233" t="str">
        <f>VLOOKUP(Table1[[#This Row],[Construction]],Sheet1!$A$2:$B$16,2,)</f>
        <v>On Site</v>
      </c>
      <c r="K233" t="s">
        <v>189</v>
      </c>
      <c r="L233" t="s">
        <v>237</v>
      </c>
      <c r="M233">
        <v>1</v>
      </c>
      <c r="N233" s="3">
        <v>960069</v>
      </c>
      <c r="O233" s="3">
        <f>N233/M233</f>
        <v>960069</v>
      </c>
      <c r="P233" s="3">
        <f>O233*((VLOOKUP(H233,'CPI Data'!$A$1:$B$23,2))/(VLOOKUP(2025,'CPI Data'!$A$1:$B$23,2)))</f>
        <v>629010.72413793101</v>
      </c>
      <c r="Q233" s="2">
        <v>41821</v>
      </c>
      <c r="R233" s="12">
        <v>5</v>
      </c>
      <c r="S233">
        <v>1</v>
      </c>
      <c r="T233">
        <v>1</v>
      </c>
      <c r="U233">
        <v>1</v>
      </c>
    </row>
    <row r="234" spans="1:21" x14ac:dyDescent="0.25">
      <c r="A234" t="s">
        <v>30</v>
      </c>
      <c r="B234">
        <f>VLOOKUP(Table1[[#This Row],[LGA]],Sheet1!$H$1:$I$27,2,)</f>
        <v>2600</v>
      </c>
      <c r="C234" t="s">
        <v>241</v>
      </c>
      <c r="D234" t="s">
        <v>114</v>
      </c>
      <c r="E234" s="18" t="s">
        <v>13</v>
      </c>
      <c r="F234" s="18" t="s">
        <v>13</v>
      </c>
      <c r="H234">
        <v>2018</v>
      </c>
      <c r="I234" t="s">
        <v>29</v>
      </c>
      <c r="J234" t="str">
        <f>VLOOKUP(Table1[[#This Row],[Construction]],Sheet1!$A$2:$B$16,2,)</f>
        <v>On Site</v>
      </c>
      <c r="K234" t="s">
        <v>189</v>
      </c>
      <c r="L234" t="s">
        <v>237</v>
      </c>
      <c r="M234">
        <v>1</v>
      </c>
      <c r="N234" s="3">
        <v>722627</v>
      </c>
      <c r="O234" s="3">
        <f>N234/M234</f>
        <v>722627</v>
      </c>
      <c r="P234" s="3">
        <f>O234*((VLOOKUP(H234,'CPI Data'!$A$1:$B$23,2))/(VLOOKUP(2025,'CPI Data'!$A$1:$B$23,2)))</f>
        <v>473445.27586206893</v>
      </c>
      <c r="Q234" s="2">
        <v>45108</v>
      </c>
      <c r="R234" s="12">
        <v>4</v>
      </c>
      <c r="S234">
        <v>2</v>
      </c>
      <c r="T234">
        <v>1</v>
      </c>
      <c r="U234">
        <v>1</v>
      </c>
    </row>
    <row r="235" spans="1:21" x14ac:dyDescent="0.25">
      <c r="A235" t="s">
        <v>30</v>
      </c>
      <c r="B235">
        <f>VLOOKUP(Table1[[#This Row],[LGA]],Sheet1!$H$1:$I$27,2,)</f>
        <v>2600</v>
      </c>
      <c r="C235" t="s">
        <v>241</v>
      </c>
      <c r="D235" t="s">
        <v>115</v>
      </c>
      <c r="E235" s="18" t="s">
        <v>13</v>
      </c>
      <c r="F235" s="18" t="s">
        <v>13</v>
      </c>
      <c r="G235" t="s">
        <v>243</v>
      </c>
      <c r="H235">
        <v>2018</v>
      </c>
      <c r="I235" t="s">
        <v>29</v>
      </c>
      <c r="J235" t="str">
        <f>VLOOKUP(Table1[[#This Row],[Construction]],Sheet1!$A$2:$B$16,2,)</f>
        <v>On Site</v>
      </c>
      <c r="K235" t="s">
        <v>189</v>
      </c>
      <c r="L235" t="s">
        <v>237</v>
      </c>
      <c r="M235">
        <v>1</v>
      </c>
      <c r="N235" s="3">
        <v>754315</v>
      </c>
      <c r="O235" s="3">
        <f>N235/M235</f>
        <v>754315</v>
      </c>
      <c r="P235" s="3">
        <f>O235*((VLOOKUP(H235,'CPI Data'!$A$1:$B$23,2))/(VLOOKUP(2025,'CPI Data'!$A$1:$B$23,2)))</f>
        <v>494206.37931034481</v>
      </c>
      <c r="Q235" s="2">
        <v>44743</v>
      </c>
      <c r="R235" s="12">
        <v>4</v>
      </c>
      <c r="S235">
        <v>2</v>
      </c>
      <c r="T235">
        <v>1</v>
      </c>
      <c r="U235">
        <v>1</v>
      </c>
    </row>
    <row r="236" spans="1:21" x14ac:dyDescent="0.25">
      <c r="A236" t="s">
        <v>30</v>
      </c>
      <c r="B236">
        <f>VLOOKUP(Table1[[#This Row],[LGA]],Sheet1!$H$1:$I$27,2,)</f>
        <v>2600</v>
      </c>
      <c r="C236" t="s">
        <v>241</v>
      </c>
      <c r="D236" t="s">
        <v>124</v>
      </c>
      <c r="E236" s="18" t="s">
        <v>13</v>
      </c>
      <c r="F236" s="18" t="s">
        <v>13</v>
      </c>
      <c r="H236">
        <v>2018</v>
      </c>
      <c r="I236" t="s">
        <v>29</v>
      </c>
      <c r="J236" t="str">
        <f>VLOOKUP(Table1[[#This Row],[Construction]],Sheet1!$A$2:$B$16,2,)</f>
        <v>On Site</v>
      </c>
      <c r="K236" t="s">
        <v>189</v>
      </c>
      <c r="L236" t="s">
        <v>237</v>
      </c>
      <c r="M236">
        <v>1</v>
      </c>
      <c r="N236" s="3">
        <v>1048635.0035000001</v>
      </c>
      <c r="O236" s="3">
        <f>N236/M236</f>
        <v>1048635.0035000001</v>
      </c>
      <c r="P236" s="3">
        <f>O236*((VLOOKUP(H236,'CPI Data'!$A$1:$B$23,2))/(VLOOKUP(2025,'CPI Data'!$A$1:$B$23,2)))</f>
        <v>687036.72643103451</v>
      </c>
      <c r="Q236" s="2">
        <v>44743</v>
      </c>
      <c r="R236" s="12">
        <v>6</v>
      </c>
      <c r="S236">
        <v>2</v>
      </c>
      <c r="T236">
        <v>1</v>
      </c>
      <c r="U236">
        <v>1</v>
      </c>
    </row>
    <row r="237" spans="1:21" x14ac:dyDescent="0.25">
      <c r="A237" t="s">
        <v>42</v>
      </c>
      <c r="B237">
        <f>VLOOKUP(Table1[[#This Row],[LGA]],Sheet1!$H$1:$I$27,2,)</f>
        <v>362</v>
      </c>
      <c r="C237" t="s">
        <v>107</v>
      </c>
      <c r="D237" t="s">
        <v>112</v>
      </c>
      <c r="E237" s="18" t="s">
        <v>13</v>
      </c>
      <c r="F237" s="18" t="s">
        <v>13</v>
      </c>
      <c r="H237">
        <v>2018</v>
      </c>
      <c r="I237" t="s">
        <v>29</v>
      </c>
      <c r="J237" t="str">
        <f>VLOOKUP(Table1[[#This Row],[Construction]],Sheet1!$A$2:$B$16,2,)</f>
        <v>On Site</v>
      </c>
      <c r="K237" t="s">
        <v>42</v>
      </c>
      <c r="L237" t="s">
        <v>211</v>
      </c>
      <c r="M237">
        <v>1</v>
      </c>
      <c r="N237" s="3">
        <v>334550.00400000002</v>
      </c>
      <c r="O237" s="3">
        <f>N237/M237</f>
        <v>334550.00400000002</v>
      </c>
      <c r="P237" s="3">
        <f>O237*((VLOOKUP(H237,'CPI Data'!$A$1:$B$23,2))/(VLOOKUP(2025,'CPI Data'!$A$1:$B$23,2)))</f>
        <v>219187.93365517241</v>
      </c>
      <c r="Q237" s="2">
        <v>41091</v>
      </c>
      <c r="R237" s="12">
        <v>3</v>
      </c>
      <c r="S237">
        <v>1</v>
      </c>
      <c r="T237">
        <v>1</v>
      </c>
      <c r="U237">
        <v>1</v>
      </c>
    </row>
    <row r="238" spans="1:21" x14ac:dyDescent="0.25">
      <c r="A238" t="s">
        <v>42</v>
      </c>
      <c r="B238">
        <f>VLOOKUP(Table1[[#This Row],[LGA]],Sheet1!$H$1:$I$27,2,)</f>
        <v>362</v>
      </c>
      <c r="C238" t="s">
        <v>107</v>
      </c>
      <c r="D238" t="s">
        <v>110</v>
      </c>
      <c r="E238" s="18" t="s">
        <v>13</v>
      </c>
      <c r="F238" s="18" t="s">
        <v>13</v>
      </c>
      <c r="H238">
        <v>2018</v>
      </c>
      <c r="I238" t="s">
        <v>29</v>
      </c>
      <c r="J238" t="str">
        <f>VLOOKUP(Table1[[#This Row],[Construction]],Sheet1!$A$2:$B$16,2,)</f>
        <v>On Site</v>
      </c>
      <c r="K238" t="s">
        <v>42</v>
      </c>
      <c r="L238" t="s">
        <v>211</v>
      </c>
      <c r="M238">
        <v>1</v>
      </c>
      <c r="N238" s="3">
        <v>418332.00400000002</v>
      </c>
      <c r="O238" s="3">
        <f>N238/M238</f>
        <v>418332.00400000002</v>
      </c>
      <c r="P238" s="3">
        <f>O238*((VLOOKUP(H238,'CPI Data'!$A$1:$B$23,2))/(VLOOKUP(2025,'CPI Data'!$A$1:$B$23,2)))</f>
        <v>274079.58882758621</v>
      </c>
      <c r="Q238" s="2">
        <v>41091</v>
      </c>
      <c r="R238" s="12">
        <v>5</v>
      </c>
      <c r="S238">
        <v>1</v>
      </c>
      <c r="T238">
        <v>1</v>
      </c>
      <c r="U238">
        <v>1</v>
      </c>
    </row>
    <row r="239" spans="1:21" x14ac:dyDescent="0.25">
      <c r="A239" t="s">
        <v>42</v>
      </c>
      <c r="B239">
        <f>VLOOKUP(Table1[[#This Row],[LGA]],Sheet1!$H$1:$I$27,2,)</f>
        <v>362</v>
      </c>
      <c r="C239" t="s">
        <v>107</v>
      </c>
      <c r="D239" t="s">
        <v>114</v>
      </c>
      <c r="E239" s="18" t="s">
        <v>13</v>
      </c>
      <c r="F239" s="18" t="s">
        <v>13</v>
      </c>
      <c r="H239">
        <v>2018</v>
      </c>
      <c r="I239" t="s">
        <v>29</v>
      </c>
      <c r="J239" t="str">
        <f>VLOOKUP(Table1[[#This Row],[Construction]],Sheet1!$A$2:$B$16,2,)</f>
        <v>On Site</v>
      </c>
      <c r="K239" t="s">
        <v>42</v>
      </c>
      <c r="L239" t="s">
        <v>211</v>
      </c>
      <c r="M239">
        <v>1</v>
      </c>
      <c r="N239" s="3">
        <v>352725.00300000003</v>
      </c>
      <c r="O239" s="3">
        <f>N239/M239</f>
        <v>352725.00300000003</v>
      </c>
      <c r="P239" s="3">
        <f>O239*((VLOOKUP(H239,'CPI Data'!$A$1:$B$23,2))/(VLOOKUP(2025,'CPI Data'!$A$1:$B$23,2)))</f>
        <v>231095.69162068967</v>
      </c>
      <c r="Q239" s="2">
        <v>41091</v>
      </c>
      <c r="R239" s="12">
        <v>4</v>
      </c>
      <c r="S239">
        <v>1</v>
      </c>
      <c r="T239">
        <v>1</v>
      </c>
      <c r="U239">
        <v>1</v>
      </c>
    </row>
    <row r="240" spans="1:21" x14ac:dyDescent="0.25">
      <c r="A240" t="s">
        <v>42</v>
      </c>
      <c r="B240">
        <f>VLOOKUP(Table1[[#This Row],[LGA]],Sheet1!$H$1:$I$27,2,)</f>
        <v>362</v>
      </c>
      <c r="C240" t="s">
        <v>107</v>
      </c>
      <c r="D240" t="s">
        <v>112</v>
      </c>
      <c r="E240" s="18" t="s">
        <v>13</v>
      </c>
      <c r="F240" s="18" t="s">
        <v>13</v>
      </c>
      <c r="H240">
        <v>2018</v>
      </c>
      <c r="I240" t="s">
        <v>29</v>
      </c>
      <c r="J240" t="str">
        <f>VLOOKUP(Table1[[#This Row],[Construction]],Sheet1!$A$2:$B$16,2,)</f>
        <v>On Site</v>
      </c>
      <c r="K240" t="s">
        <v>42</v>
      </c>
      <c r="L240" t="s">
        <v>211</v>
      </c>
      <c r="M240">
        <v>1</v>
      </c>
      <c r="N240" s="3">
        <v>361210.00199999998</v>
      </c>
      <c r="O240" s="3">
        <f>N240/M240</f>
        <v>361210.00199999998</v>
      </c>
      <c r="P240" s="3">
        <f>O240*((VLOOKUP(H240,'CPI Data'!$A$1:$B$23,2))/(VLOOKUP(2025,'CPI Data'!$A$1:$B$23,2)))</f>
        <v>236654.82889655171</v>
      </c>
      <c r="Q240" s="2">
        <v>39995</v>
      </c>
      <c r="R240" s="12">
        <v>3</v>
      </c>
      <c r="S240">
        <v>2</v>
      </c>
      <c r="T240">
        <v>1</v>
      </c>
      <c r="U240">
        <v>1</v>
      </c>
    </row>
    <row r="241" spans="1:21" x14ac:dyDescent="0.25">
      <c r="A241" t="s">
        <v>17</v>
      </c>
      <c r="B241">
        <f>VLOOKUP(Table1[[#This Row],[LGA]],Sheet1!$H$1:$I$27,2,)</f>
        <v>2437</v>
      </c>
      <c r="C241" t="s">
        <v>104</v>
      </c>
      <c r="D241" t="s">
        <v>112</v>
      </c>
      <c r="E241" s="18" t="s">
        <v>13</v>
      </c>
      <c r="F241" s="18" t="s">
        <v>13</v>
      </c>
      <c r="H241">
        <v>2017</v>
      </c>
      <c r="I241" t="s">
        <v>29</v>
      </c>
      <c r="J241" t="str">
        <f>VLOOKUP(Table1[[#This Row],[Construction]],Sheet1!$A$2:$B$16,2,)</f>
        <v>On Site</v>
      </c>
      <c r="K241" t="s">
        <v>17</v>
      </c>
      <c r="L241" t="s">
        <v>211</v>
      </c>
      <c r="M241">
        <v>1</v>
      </c>
      <c r="N241" s="3">
        <v>508854.72</v>
      </c>
      <c r="O241" s="3">
        <f>N241/M241</f>
        <v>508854.72</v>
      </c>
      <c r="P241" s="3">
        <f>O241*((VLOOKUP(H241,'CPI Data'!$A$1:$B$23,2))/(VLOOKUP(2025,'CPI Data'!$A$1:$B$23,2)))</f>
        <v>333387.57517241378</v>
      </c>
      <c r="Q241" s="2">
        <v>39995</v>
      </c>
      <c r="R241" s="12">
        <v>3</v>
      </c>
      <c r="S241">
        <v>1</v>
      </c>
      <c r="T241">
        <v>1</v>
      </c>
      <c r="U241">
        <v>1</v>
      </c>
    </row>
    <row r="242" spans="1:21" x14ac:dyDescent="0.25">
      <c r="A242" t="s">
        <v>32</v>
      </c>
      <c r="B242">
        <f>VLOOKUP(Table1[[#This Row],[LGA]],Sheet1!$H$1:$I$27,2,)</f>
        <v>1710</v>
      </c>
      <c r="C242" t="s">
        <v>105</v>
      </c>
      <c r="D242" t="s">
        <v>110</v>
      </c>
      <c r="E242" s="18" t="s">
        <v>13</v>
      </c>
      <c r="F242" s="18" t="s">
        <v>13</v>
      </c>
      <c r="H242">
        <v>2018</v>
      </c>
      <c r="I242" t="s">
        <v>29</v>
      </c>
      <c r="J242" t="str">
        <f>VLOOKUP(Table1[[#This Row],[Construction]],Sheet1!$A$2:$B$16,2,)</f>
        <v>On Site</v>
      </c>
      <c r="K242" t="s">
        <v>32</v>
      </c>
      <c r="L242" t="s">
        <v>211</v>
      </c>
      <c r="M242">
        <v>1</v>
      </c>
      <c r="N242" s="3">
        <v>524905.73199999996</v>
      </c>
      <c r="O242" s="3">
        <f>N242/M242</f>
        <v>524905.73199999996</v>
      </c>
      <c r="P242" s="3">
        <f>O242*((VLOOKUP(H242,'CPI Data'!$A$1:$B$23,2))/(VLOOKUP(2025,'CPI Data'!$A$1:$B$23,2)))</f>
        <v>343903.75544827583</v>
      </c>
      <c r="Q242" s="2">
        <v>39995</v>
      </c>
      <c r="R242" s="12">
        <v>5</v>
      </c>
      <c r="S242">
        <v>1</v>
      </c>
      <c r="T242">
        <v>1</v>
      </c>
      <c r="U242">
        <v>1</v>
      </c>
    </row>
    <row r="243" spans="1:21" x14ac:dyDescent="0.25">
      <c r="A243" t="s">
        <v>30</v>
      </c>
      <c r="B243">
        <f>VLOOKUP(Table1[[#This Row],[LGA]],Sheet1!$H$1:$I$27,2,)</f>
        <v>2600</v>
      </c>
      <c r="C243" t="s">
        <v>241</v>
      </c>
      <c r="D243" t="s">
        <v>115</v>
      </c>
      <c r="E243" s="18" t="s">
        <v>13</v>
      </c>
      <c r="F243" s="18" t="s">
        <v>13</v>
      </c>
      <c r="G243" t="s">
        <v>243</v>
      </c>
      <c r="H243">
        <v>2016</v>
      </c>
      <c r="I243" t="s">
        <v>29</v>
      </c>
      <c r="J243" t="str">
        <f>VLOOKUP(Table1[[#This Row],[Construction]],Sheet1!$A$2:$B$16,2,)</f>
        <v>On Site</v>
      </c>
      <c r="K243" t="s">
        <v>201</v>
      </c>
      <c r="L243" t="s">
        <v>237</v>
      </c>
      <c r="M243">
        <v>1</v>
      </c>
      <c r="N243" s="3">
        <v>697183.44</v>
      </c>
      <c r="O243" s="3">
        <f>N243/M243</f>
        <v>697183.44</v>
      </c>
      <c r="P243" s="3">
        <f>O243*((VLOOKUP(H243,'CPI Data'!$A$1:$B$23,2))/(VLOOKUP(2025,'CPI Data'!$A$1:$B$23,2)))</f>
        <v>312530.50758620689</v>
      </c>
      <c r="Q243" s="2">
        <v>40725</v>
      </c>
      <c r="R243" s="12">
        <v>4</v>
      </c>
      <c r="S243">
        <v>2</v>
      </c>
      <c r="T243">
        <v>1</v>
      </c>
      <c r="U243">
        <v>1</v>
      </c>
    </row>
    <row r="244" spans="1:21" x14ac:dyDescent="0.25">
      <c r="A244" t="s">
        <v>30</v>
      </c>
      <c r="B244">
        <f>VLOOKUP(Table1[[#This Row],[LGA]],Sheet1!$H$1:$I$27,2,)</f>
        <v>2600</v>
      </c>
      <c r="C244" t="s">
        <v>241</v>
      </c>
      <c r="D244" t="s">
        <v>115</v>
      </c>
      <c r="E244" s="18" t="s">
        <v>13</v>
      </c>
      <c r="F244" s="18" t="s">
        <v>13</v>
      </c>
      <c r="G244" t="s">
        <v>243</v>
      </c>
      <c r="H244">
        <v>2016</v>
      </c>
      <c r="I244" t="s">
        <v>29</v>
      </c>
      <c r="J244" t="str">
        <f>VLOOKUP(Table1[[#This Row],[Construction]],Sheet1!$A$2:$B$16,2,)</f>
        <v>On Site</v>
      </c>
      <c r="K244" t="s">
        <v>201</v>
      </c>
      <c r="L244" t="s">
        <v>237</v>
      </c>
      <c r="M244">
        <v>1</v>
      </c>
      <c r="N244" s="3">
        <v>691105.14500000002</v>
      </c>
      <c r="O244" s="3">
        <f>N244/M244</f>
        <v>691105.14500000002</v>
      </c>
      <c r="P244" s="3">
        <f>O244*((VLOOKUP(H244,'CPI Data'!$A$1:$B$23,2))/(VLOOKUP(2025,'CPI Data'!$A$1:$B$23,2)))</f>
        <v>309805.75465517241</v>
      </c>
      <c r="Q244" s="2">
        <v>40725</v>
      </c>
      <c r="R244" s="12">
        <v>4</v>
      </c>
      <c r="S244">
        <v>2</v>
      </c>
      <c r="T244">
        <v>1</v>
      </c>
      <c r="U244">
        <v>1</v>
      </c>
    </row>
    <row r="245" spans="1:21" x14ac:dyDescent="0.25">
      <c r="A245" t="s">
        <v>30</v>
      </c>
      <c r="B245">
        <f>VLOOKUP(Table1[[#This Row],[LGA]],Sheet1!$H$1:$I$27,2,)</f>
        <v>2600</v>
      </c>
      <c r="C245" t="s">
        <v>241</v>
      </c>
      <c r="D245" t="s">
        <v>112</v>
      </c>
      <c r="E245" s="18" t="s">
        <v>13</v>
      </c>
      <c r="F245" s="18" t="s">
        <v>13</v>
      </c>
      <c r="H245">
        <v>2016</v>
      </c>
      <c r="I245" t="s">
        <v>29</v>
      </c>
      <c r="J245" t="str">
        <f>VLOOKUP(Table1[[#This Row],[Construction]],Sheet1!$A$2:$B$16,2,)</f>
        <v>On Site</v>
      </c>
      <c r="K245" t="s">
        <v>201</v>
      </c>
      <c r="L245" t="s">
        <v>237</v>
      </c>
      <c r="M245">
        <v>1</v>
      </c>
      <c r="N245" s="3">
        <v>576232.67799999996</v>
      </c>
      <c r="O245" s="3">
        <f>N245/M245</f>
        <v>576232.67799999996</v>
      </c>
      <c r="P245" s="3">
        <f>O245*((VLOOKUP(H245,'CPI Data'!$A$1:$B$23,2))/(VLOOKUP(2025,'CPI Data'!$A$1:$B$23,2)))</f>
        <v>258311.20048275861</v>
      </c>
      <c r="Q245" s="2">
        <v>40725</v>
      </c>
      <c r="R245" s="12">
        <v>3</v>
      </c>
      <c r="S245">
        <v>1</v>
      </c>
      <c r="T245">
        <v>1</v>
      </c>
      <c r="U245">
        <v>1</v>
      </c>
    </row>
    <row r="246" spans="1:21" x14ac:dyDescent="0.25">
      <c r="A246" t="s">
        <v>30</v>
      </c>
      <c r="B246">
        <f>VLOOKUP(Table1[[#This Row],[LGA]],Sheet1!$H$1:$I$27,2,)</f>
        <v>2600</v>
      </c>
      <c r="C246" t="s">
        <v>241</v>
      </c>
      <c r="D246" t="s">
        <v>113</v>
      </c>
      <c r="E246" s="18" t="s">
        <v>13</v>
      </c>
      <c r="F246" s="18" t="s">
        <v>13</v>
      </c>
      <c r="G246" t="s">
        <v>243</v>
      </c>
      <c r="H246">
        <v>2018</v>
      </c>
      <c r="I246" t="s">
        <v>29</v>
      </c>
      <c r="J246" t="str">
        <f>VLOOKUP(Table1[[#This Row],[Construction]],Sheet1!$A$2:$B$16,2,)</f>
        <v>On Site</v>
      </c>
      <c r="K246" t="s">
        <v>30</v>
      </c>
      <c r="L246" t="s">
        <v>211</v>
      </c>
      <c r="M246">
        <v>1</v>
      </c>
      <c r="N246" s="3">
        <v>1026509.98</v>
      </c>
      <c r="O246" s="3">
        <f>N246/M246</f>
        <v>1026509.98</v>
      </c>
      <c r="P246" s="3">
        <f>O246*((VLOOKUP(H246,'CPI Data'!$A$1:$B$23,2))/(VLOOKUP(2025,'CPI Data'!$A$1:$B$23,2)))</f>
        <v>672541.02137931029</v>
      </c>
      <c r="Q246" s="2">
        <v>40725</v>
      </c>
      <c r="R246" s="12">
        <v>3</v>
      </c>
      <c r="S246">
        <v>1</v>
      </c>
      <c r="T246">
        <v>1</v>
      </c>
      <c r="U246">
        <v>1</v>
      </c>
    </row>
    <row r="247" spans="1:21" x14ac:dyDescent="0.25">
      <c r="A247" t="s">
        <v>30</v>
      </c>
      <c r="B247">
        <f>VLOOKUP(Table1[[#This Row],[LGA]],Sheet1!$H$1:$I$27,2,)</f>
        <v>2600</v>
      </c>
      <c r="C247" t="s">
        <v>241</v>
      </c>
      <c r="D247" t="s">
        <v>118</v>
      </c>
      <c r="E247" s="18" t="s">
        <v>13</v>
      </c>
      <c r="F247" s="18" t="s">
        <v>13</v>
      </c>
      <c r="G247" t="s">
        <v>243</v>
      </c>
      <c r="H247">
        <v>2018</v>
      </c>
      <c r="I247" t="s">
        <v>29</v>
      </c>
      <c r="J247" t="str">
        <f>VLOOKUP(Table1[[#This Row],[Construction]],Sheet1!$A$2:$B$16,2,)</f>
        <v>On Site</v>
      </c>
      <c r="K247" t="s">
        <v>30</v>
      </c>
      <c r="L247" t="s">
        <v>211</v>
      </c>
      <c r="M247">
        <v>1</v>
      </c>
      <c r="N247" s="3">
        <v>922273.61</v>
      </c>
      <c r="O247" s="3">
        <f>N247/M247</f>
        <v>922273.61</v>
      </c>
      <c r="P247" s="3">
        <f>O247*((VLOOKUP(H247,'CPI Data'!$A$1:$B$23,2))/(VLOOKUP(2025,'CPI Data'!$A$1:$B$23,2)))</f>
        <v>604248.22724137933</v>
      </c>
      <c r="Q247" s="2">
        <v>40725</v>
      </c>
      <c r="R247" s="12">
        <v>2</v>
      </c>
      <c r="S247">
        <v>1</v>
      </c>
      <c r="T247">
        <v>1</v>
      </c>
      <c r="U247">
        <v>1</v>
      </c>
    </row>
    <row r="248" spans="1:21" x14ac:dyDescent="0.25">
      <c r="A248" t="s">
        <v>24</v>
      </c>
      <c r="B248">
        <f>VLOOKUP(Table1[[#This Row],[LGA]],Sheet1!$H$1:$I$27,2,)</f>
        <v>1531</v>
      </c>
      <c r="C248" t="s">
        <v>241</v>
      </c>
      <c r="D248" t="s">
        <v>112</v>
      </c>
      <c r="E248" s="18" t="s">
        <v>13</v>
      </c>
      <c r="F248" s="18" t="s">
        <v>13</v>
      </c>
      <c r="H248">
        <v>2017</v>
      </c>
      <c r="I248" t="s">
        <v>29</v>
      </c>
      <c r="J248" t="str">
        <f>VLOOKUP(Table1[[#This Row],[Construction]],Sheet1!$A$2:$B$16,2,)</f>
        <v>On Site</v>
      </c>
      <c r="K248" t="s">
        <v>24</v>
      </c>
      <c r="L248" t="s">
        <v>211</v>
      </c>
      <c r="M248">
        <v>1</v>
      </c>
      <c r="N248" s="3">
        <v>526435.91</v>
      </c>
      <c r="O248" s="3">
        <f>N248/M248</f>
        <v>526435.91</v>
      </c>
      <c r="P248" s="3">
        <f>O248*((VLOOKUP(H248,'CPI Data'!$A$1:$B$23,2))/(VLOOKUP(2025,'CPI Data'!$A$1:$B$23,2)))</f>
        <v>344906.28586206899</v>
      </c>
      <c r="Q248" s="2">
        <v>40725</v>
      </c>
      <c r="R248" s="12">
        <v>3</v>
      </c>
      <c r="S248">
        <v>1</v>
      </c>
      <c r="T248">
        <v>1</v>
      </c>
      <c r="U248">
        <v>1</v>
      </c>
    </row>
    <row r="249" spans="1:21" x14ac:dyDescent="0.25">
      <c r="A249" t="s">
        <v>24</v>
      </c>
      <c r="B249">
        <f>VLOOKUP(Table1[[#This Row],[LGA]],Sheet1!$H$1:$I$27,2,)</f>
        <v>1531</v>
      </c>
      <c r="C249" t="s">
        <v>241</v>
      </c>
      <c r="D249" t="s">
        <v>112</v>
      </c>
      <c r="E249" s="18" t="s">
        <v>13</v>
      </c>
      <c r="F249" s="18" t="s">
        <v>13</v>
      </c>
      <c r="H249">
        <v>2017</v>
      </c>
      <c r="I249" t="s">
        <v>29</v>
      </c>
      <c r="J249" t="str">
        <f>VLOOKUP(Table1[[#This Row],[Construction]],Sheet1!$A$2:$B$16,2,)</f>
        <v>On Site</v>
      </c>
      <c r="K249" t="s">
        <v>24</v>
      </c>
      <c r="L249" t="s">
        <v>211</v>
      </c>
      <c r="M249">
        <v>1</v>
      </c>
      <c r="N249" s="3">
        <v>575373.02</v>
      </c>
      <c r="O249" s="3">
        <f>N249/M249</f>
        <v>575373.02</v>
      </c>
      <c r="P249" s="3">
        <f>O249*((VLOOKUP(H249,'CPI Data'!$A$1:$B$23,2))/(VLOOKUP(2025,'CPI Data'!$A$1:$B$23,2)))</f>
        <v>376968.53034482757</v>
      </c>
      <c r="Q249" s="2">
        <v>39995</v>
      </c>
      <c r="R249" s="12">
        <v>3</v>
      </c>
      <c r="S249">
        <v>1</v>
      </c>
      <c r="T249">
        <v>1</v>
      </c>
      <c r="U249">
        <v>1</v>
      </c>
    </row>
    <row r="250" spans="1:21" x14ac:dyDescent="0.25">
      <c r="A250" t="s">
        <v>30</v>
      </c>
      <c r="B250">
        <f>VLOOKUP(Table1[[#This Row],[LGA]],Sheet1!$H$1:$I$27,2,)</f>
        <v>2600</v>
      </c>
      <c r="C250" t="s">
        <v>241</v>
      </c>
      <c r="D250" t="s">
        <v>124</v>
      </c>
      <c r="E250" s="18" t="s">
        <v>13</v>
      </c>
      <c r="F250" s="18" t="s">
        <v>13</v>
      </c>
      <c r="H250">
        <v>2018</v>
      </c>
      <c r="I250" t="s">
        <v>29</v>
      </c>
      <c r="J250" t="str">
        <f>VLOOKUP(Table1[[#This Row],[Construction]],Sheet1!$A$2:$B$16,2,)</f>
        <v>On Site</v>
      </c>
      <c r="K250" t="s">
        <v>30</v>
      </c>
      <c r="L250" t="s">
        <v>211</v>
      </c>
      <c r="M250">
        <v>1</v>
      </c>
      <c r="N250" s="3">
        <v>959799</v>
      </c>
      <c r="O250" s="3">
        <f>N250/M250</f>
        <v>959799</v>
      </c>
      <c r="P250" s="3">
        <f>O250*((VLOOKUP(H250,'CPI Data'!$A$1:$B$23,2))/(VLOOKUP(2025,'CPI Data'!$A$1:$B$23,2)))</f>
        <v>628833.82758620684</v>
      </c>
      <c r="Q250" s="2">
        <v>39630</v>
      </c>
      <c r="R250" s="12">
        <v>6</v>
      </c>
      <c r="S250">
        <v>2</v>
      </c>
      <c r="T250">
        <v>1</v>
      </c>
      <c r="U250">
        <v>1</v>
      </c>
    </row>
    <row r="251" spans="1:21" x14ac:dyDescent="0.25">
      <c r="A251" t="s">
        <v>30</v>
      </c>
      <c r="B251">
        <f>VLOOKUP(Table1[[#This Row],[LGA]],Sheet1!$H$1:$I$27,2,)</f>
        <v>2600</v>
      </c>
      <c r="C251" t="s">
        <v>241</v>
      </c>
      <c r="D251" t="s">
        <v>111</v>
      </c>
      <c r="E251" s="18" t="s">
        <v>13</v>
      </c>
      <c r="F251" s="18" t="s">
        <v>13</v>
      </c>
      <c r="H251">
        <v>2018</v>
      </c>
      <c r="I251" t="s">
        <v>29</v>
      </c>
      <c r="J251" t="str">
        <f>VLOOKUP(Table1[[#This Row],[Construction]],Sheet1!$A$2:$B$16,2,)</f>
        <v>On Site</v>
      </c>
      <c r="K251" t="s">
        <v>30</v>
      </c>
      <c r="L251" t="s">
        <v>211</v>
      </c>
      <c r="M251">
        <v>1</v>
      </c>
      <c r="N251" s="3">
        <v>961001</v>
      </c>
      <c r="O251" s="3">
        <f>N251/M251</f>
        <v>961001</v>
      </c>
      <c r="P251" s="3">
        <f>O251*((VLOOKUP(H251,'CPI Data'!$A$1:$B$23,2))/(VLOOKUP(2025,'CPI Data'!$A$1:$B$23,2)))</f>
        <v>629621.3448275862</v>
      </c>
      <c r="Q251" s="2">
        <v>39630</v>
      </c>
      <c r="R251" s="12">
        <v>2</v>
      </c>
      <c r="S251">
        <v>2</v>
      </c>
      <c r="T251">
        <v>1</v>
      </c>
      <c r="U251">
        <v>1</v>
      </c>
    </row>
    <row r="252" spans="1:21" x14ac:dyDescent="0.25">
      <c r="A252" t="s">
        <v>30</v>
      </c>
      <c r="B252">
        <f>VLOOKUP(Table1[[#This Row],[LGA]],Sheet1!$H$1:$I$27,2,)</f>
        <v>2600</v>
      </c>
      <c r="C252" t="s">
        <v>241</v>
      </c>
      <c r="D252" t="s">
        <v>112</v>
      </c>
      <c r="E252" s="18" t="s">
        <v>13</v>
      </c>
      <c r="F252" s="18" t="s">
        <v>13</v>
      </c>
      <c r="H252">
        <v>2018</v>
      </c>
      <c r="I252" t="s">
        <v>29</v>
      </c>
      <c r="J252" t="str">
        <f>VLOOKUP(Table1[[#This Row],[Construction]],Sheet1!$A$2:$B$16,2,)</f>
        <v>On Site</v>
      </c>
      <c r="K252" t="s">
        <v>30</v>
      </c>
      <c r="L252" t="s">
        <v>211</v>
      </c>
      <c r="M252">
        <v>1</v>
      </c>
      <c r="N252" s="3">
        <v>816495</v>
      </c>
      <c r="O252" s="3">
        <f>N252/M252</f>
        <v>816495</v>
      </c>
      <c r="P252" s="3">
        <f>O252*((VLOOKUP(H252,'CPI Data'!$A$1:$B$23,2))/(VLOOKUP(2025,'CPI Data'!$A$1:$B$23,2)))</f>
        <v>534945</v>
      </c>
      <c r="Q252" s="2">
        <v>40725</v>
      </c>
      <c r="R252" s="12">
        <v>3</v>
      </c>
      <c r="S252">
        <v>2</v>
      </c>
      <c r="T252">
        <v>1</v>
      </c>
      <c r="U252">
        <v>1</v>
      </c>
    </row>
    <row r="253" spans="1:21" x14ac:dyDescent="0.25">
      <c r="A253" t="s">
        <v>30</v>
      </c>
      <c r="B253">
        <f>VLOOKUP(Table1[[#This Row],[LGA]],Sheet1!$H$1:$I$27,2,)</f>
        <v>2600</v>
      </c>
      <c r="C253" t="s">
        <v>241</v>
      </c>
      <c r="D253" t="s">
        <v>124</v>
      </c>
      <c r="E253" s="18" t="s">
        <v>13</v>
      </c>
      <c r="F253" s="18" t="s">
        <v>13</v>
      </c>
      <c r="H253">
        <v>2018</v>
      </c>
      <c r="I253" t="s">
        <v>29</v>
      </c>
      <c r="J253" t="str">
        <f>VLOOKUP(Table1[[#This Row],[Construction]],Sheet1!$A$2:$B$16,2,)</f>
        <v>On Site</v>
      </c>
      <c r="K253" t="s">
        <v>30</v>
      </c>
      <c r="L253" t="s">
        <v>211</v>
      </c>
      <c r="M253">
        <v>1</v>
      </c>
      <c r="N253" s="3">
        <v>790072</v>
      </c>
      <c r="O253" s="3">
        <f>N253/M253</f>
        <v>790072</v>
      </c>
      <c r="P253" s="3">
        <f>O253*((VLOOKUP(H253,'CPI Data'!$A$1:$B$23,2))/(VLOOKUP(2025,'CPI Data'!$A$1:$B$23,2)))</f>
        <v>517633.37931034481</v>
      </c>
      <c r="Q253" s="2">
        <v>39995</v>
      </c>
      <c r="R253" s="12">
        <v>6</v>
      </c>
      <c r="S253">
        <v>1</v>
      </c>
      <c r="T253">
        <v>1</v>
      </c>
      <c r="U253">
        <v>1</v>
      </c>
    </row>
    <row r="254" spans="1:21" x14ac:dyDescent="0.25">
      <c r="A254" t="s">
        <v>22</v>
      </c>
      <c r="B254" t="str">
        <f>VLOOKUP(Table1[[#This Row],[LGA]],Sheet1!$H$1:$I$27,2,)</f>
        <v>1973 </v>
      </c>
      <c r="C254" t="s">
        <v>104</v>
      </c>
      <c r="D254" t="s">
        <v>46</v>
      </c>
      <c r="E254" s="18" t="s">
        <v>246</v>
      </c>
      <c r="F254" s="18" t="s">
        <v>63</v>
      </c>
      <c r="H254">
        <v>2017</v>
      </c>
      <c r="I254" t="s">
        <v>29</v>
      </c>
      <c r="J254" t="str">
        <f>VLOOKUP(Table1[[#This Row],[Construction]],Sheet1!$A$2:$B$16,2,)</f>
        <v>On Site</v>
      </c>
      <c r="K254" t="s">
        <v>194</v>
      </c>
      <c r="L254" t="s">
        <v>237</v>
      </c>
      <c r="M254">
        <v>1</v>
      </c>
      <c r="N254" s="3">
        <v>367725.7</v>
      </c>
      <c r="O254" s="3">
        <f>N254/M254</f>
        <v>367725.7</v>
      </c>
      <c r="P254" s="3">
        <f>O254*((VLOOKUP(H254,'CPI Data'!$A$1:$B$23,2))/(VLOOKUP(2025,'CPI Data'!$A$1:$B$23,2)))</f>
        <v>240923.73448275862</v>
      </c>
      <c r="Q254" s="2">
        <v>39995</v>
      </c>
      <c r="R254" s="12">
        <v>1.5</v>
      </c>
      <c r="S254">
        <v>2</v>
      </c>
      <c r="T254">
        <v>1</v>
      </c>
      <c r="U254">
        <v>1</v>
      </c>
    </row>
    <row r="255" spans="1:21" x14ac:dyDescent="0.25">
      <c r="A255" t="s">
        <v>22</v>
      </c>
      <c r="B255" t="str">
        <f>VLOOKUP(Table1[[#This Row],[LGA]],Sheet1!$H$1:$I$27,2,)</f>
        <v>1973 </v>
      </c>
      <c r="C255" t="s">
        <v>104</v>
      </c>
      <c r="D255" t="s">
        <v>46</v>
      </c>
      <c r="E255" s="18" t="s">
        <v>246</v>
      </c>
      <c r="F255" s="18" t="s">
        <v>63</v>
      </c>
      <c r="H255">
        <v>2017</v>
      </c>
      <c r="I255" t="s">
        <v>29</v>
      </c>
      <c r="J255" t="str">
        <f>VLOOKUP(Table1[[#This Row],[Construction]],Sheet1!$A$2:$B$16,2,)</f>
        <v>On Site</v>
      </c>
      <c r="K255" t="s">
        <v>194</v>
      </c>
      <c r="L255" t="s">
        <v>237</v>
      </c>
      <c r="M255">
        <v>1</v>
      </c>
      <c r="N255" s="3">
        <v>367297.05</v>
      </c>
      <c r="O255" s="3">
        <f>N255/M255</f>
        <v>367297.05</v>
      </c>
      <c r="P255" s="3">
        <f>O255*((VLOOKUP(H255,'CPI Data'!$A$1:$B$23,2))/(VLOOKUP(2025,'CPI Data'!$A$1:$B$23,2)))</f>
        <v>240642.89482758619</v>
      </c>
      <c r="Q255" s="2">
        <v>39995</v>
      </c>
      <c r="R255" s="12">
        <v>1.5</v>
      </c>
      <c r="S255">
        <v>2</v>
      </c>
      <c r="T255">
        <v>1</v>
      </c>
      <c r="U255">
        <v>1</v>
      </c>
    </row>
    <row r="256" spans="1:21" x14ac:dyDescent="0.25">
      <c r="A256" t="s">
        <v>22</v>
      </c>
      <c r="B256" t="str">
        <f>VLOOKUP(Table1[[#This Row],[LGA]],Sheet1!$H$1:$I$27,2,)</f>
        <v>1973 </v>
      </c>
      <c r="C256" t="s">
        <v>104</v>
      </c>
      <c r="D256" t="s">
        <v>46</v>
      </c>
      <c r="E256" s="18" t="s">
        <v>246</v>
      </c>
      <c r="F256" s="18" t="s">
        <v>63</v>
      </c>
      <c r="H256">
        <v>2017</v>
      </c>
      <c r="I256" t="s">
        <v>29</v>
      </c>
      <c r="J256" t="str">
        <f>VLOOKUP(Table1[[#This Row],[Construction]],Sheet1!$A$2:$B$16,2,)</f>
        <v>On Site</v>
      </c>
      <c r="K256" t="s">
        <v>194</v>
      </c>
      <c r="L256" t="s">
        <v>237</v>
      </c>
      <c r="M256">
        <v>1</v>
      </c>
      <c r="N256" s="3">
        <v>366066.01</v>
      </c>
      <c r="O256" s="3">
        <f>N256/M256</f>
        <v>366066.01</v>
      </c>
      <c r="P256" s="3">
        <f>O256*((VLOOKUP(H256,'CPI Data'!$A$1:$B$23,2))/(VLOOKUP(2025,'CPI Data'!$A$1:$B$23,2)))</f>
        <v>239836.35137931033</v>
      </c>
      <c r="Q256" s="2">
        <v>41821</v>
      </c>
      <c r="R256" s="12">
        <v>1.5</v>
      </c>
      <c r="S256">
        <v>2</v>
      </c>
      <c r="T256">
        <v>1</v>
      </c>
      <c r="U256">
        <v>1</v>
      </c>
    </row>
    <row r="257" spans="1:21" x14ac:dyDescent="0.25">
      <c r="A257" t="s">
        <v>22</v>
      </c>
      <c r="B257" t="str">
        <f>VLOOKUP(Table1[[#This Row],[LGA]],Sheet1!$H$1:$I$27,2,)</f>
        <v>1973 </v>
      </c>
      <c r="C257" t="s">
        <v>104</v>
      </c>
      <c r="D257" t="s">
        <v>46</v>
      </c>
      <c r="E257" s="18" t="s">
        <v>246</v>
      </c>
      <c r="F257" s="18" t="s">
        <v>63</v>
      </c>
      <c r="H257">
        <v>2017</v>
      </c>
      <c r="I257" t="s">
        <v>29</v>
      </c>
      <c r="J257" t="str">
        <f>VLOOKUP(Table1[[#This Row],[Construction]],Sheet1!$A$2:$B$16,2,)</f>
        <v>On Site</v>
      </c>
      <c r="K257" t="s">
        <v>194</v>
      </c>
      <c r="L257" t="s">
        <v>237</v>
      </c>
      <c r="M257">
        <v>1</v>
      </c>
      <c r="N257" s="3">
        <v>368726.36</v>
      </c>
      <c r="O257" s="3">
        <f>N257/M257</f>
        <v>368726.36</v>
      </c>
      <c r="P257" s="3">
        <f>O257*((VLOOKUP(H257,'CPI Data'!$A$1:$B$23,2))/(VLOOKUP(2025,'CPI Data'!$A$1:$B$23,2)))</f>
        <v>241579.3393103448</v>
      </c>
      <c r="Q257" s="2">
        <v>43282</v>
      </c>
      <c r="R257" s="12">
        <v>1.5</v>
      </c>
      <c r="S257">
        <v>2</v>
      </c>
      <c r="T257">
        <v>1</v>
      </c>
      <c r="U257">
        <v>1</v>
      </c>
    </row>
    <row r="258" spans="1:21" x14ac:dyDescent="0.25">
      <c r="A258" t="s">
        <v>22</v>
      </c>
      <c r="B258" t="str">
        <f>VLOOKUP(Table1[[#This Row],[LGA]],Sheet1!$H$1:$I$27,2,)</f>
        <v>1973 </v>
      </c>
      <c r="C258" t="s">
        <v>104</v>
      </c>
      <c r="D258" t="s">
        <v>46</v>
      </c>
      <c r="E258" s="18" t="s">
        <v>246</v>
      </c>
      <c r="F258" s="18" t="s">
        <v>63</v>
      </c>
      <c r="H258">
        <v>2017</v>
      </c>
      <c r="I258" t="s">
        <v>29</v>
      </c>
      <c r="J258" t="str">
        <f>VLOOKUP(Table1[[#This Row],[Construction]],Sheet1!$A$2:$B$16,2,)</f>
        <v>On Site</v>
      </c>
      <c r="K258" t="s">
        <v>194</v>
      </c>
      <c r="L258" t="s">
        <v>237</v>
      </c>
      <c r="M258">
        <v>1</v>
      </c>
      <c r="N258" s="3">
        <v>365020.15999999997</v>
      </c>
      <c r="O258" s="3">
        <f>N258/M258</f>
        <v>365020.15999999997</v>
      </c>
      <c r="P258" s="3">
        <f>O258*((VLOOKUP(H258,'CPI Data'!$A$1:$B$23,2))/(VLOOKUP(2025,'CPI Data'!$A$1:$B$23,2)))</f>
        <v>239151.13931034479</v>
      </c>
      <c r="Q258" s="2">
        <v>43282</v>
      </c>
      <c r="R258" s="12">
        <v>1.5</v>
      </c>
      <c r="S258">
        <v>1</v>
      </c>
      <c r="T258">
        <v>1</v>
      </c>
      <c r="U258">
        <v>1</v>
      </c>
    </row>
    <row r="259" spans="1:21" x14ac:dyDescent="0.25">
      <c r="A259" t="s">
        <v>22</v>
      </c>
      <c r="B259" t="str">
        <f>VLOOKUP(Table1[[#This Row],[LGA]],Sheet1!$H$1:$I$27,2,)</f>
        <v>1973 </v>
      </c>
      <c r="C259" t="s">
        <v>104</v>
      </c>
      <c r="D259" t="s">
        <v>46</v>
      </c>
      <c r="E259" s="18" t="s">
        <v>246</v>
      </c>
      <c r="F259" s="18" t="s">
        <v>63</v>
      </c>
      <c r="H259">
        <v>2017</v>
      </c>
      <c r="I259" t="s">
        <v>29</v>
      </c>
      <c r="J259" t="str">
        <f>VLOOKUP(Table1[[#This Row],[Construction]],Sheet1!$A$2:$B$16,2,)</f>
        <v>On Site</v>
      </c>
      <c r="K259" t="s">
        <v>194</v>
      </c>
      <c r="L259" t="s">
        <v>237</v>
      </c>
      <c r="M259">
        <v>1</v>
      </c>
      <c r="N259" s="3">
        <v>365342.42</v>
      </c>
      <c r="O259" s="3">
        <f>N259/M259</f>
        <v>365342.42</v>
      </c>
      <c r="P259" s="3">
        <f>O259*((VLOOKUP(H259,'CPI Data'!$A$1:$B$23,2))/(VLOOKUP(2025,'CPI Data'!$A$1:$B$23,2)))</f>
        <v>239362.27517241376</v>
      </c>
      <c r="Q259" s="2">
        <v>39995</v>
      </c>
      <c r="R259" s="12">
        <v>1.5</v>
      </c>
      <c r="S259">
        <v>1</v>
      </c>
      <c r="T259">
        <v>1</v>
      </c>
      <c r="U259">
        <v>1</v>
      </c>
    </row>
    <row r="260" spans="1:21" x14ac:dyDescent="0.25">
      <c r="A260" t="s">
        <v>24</v>
      </c>
      <c r="B260">
        <f>VLOOKUP(Table1[[#This Row],[LGA]],Sheet1!$H$1:$I$27,2,)</f>
        <v>1531</v>
      </c>
      <c r="C260" t="s">
        <v>241</v>
      </c>
      <c r="D260" t="s">
        <v>112</v>
      </c>
      <c r="E260" s="18" t="s">
        <v>13</v>
      </c>
      <c r="F260" s="18" t="s">
        <v>13</v>
      </c>
      <c r="H260">
        <v>2017</v>
      </c>
      <c r="I260" t="s">
        <v>29</v>
      </c>
      <c r="J260" t="str">
        <f>VLOOKUP(Table1[[#This Row],[Construction]],Sheet1!$A$2:$B$16,2,)</f>
        <v>On Site</v>
      </c>
      <c r="K260" t="s">
        <v>24</v>
      </c>
      <c r="L260" t="s">
        <v>211</v>
      </c>
      <c r="M260">
        <v>1</v>
      </c>
      <c r="N260" s="3">
        <v>475318.44</v>
      </c>
      <c r="O260" s="3">
        <f>N260/M260</f>
        <v>475318.44</v>
      </c>
      <c r="P260" s="3">
        <f>O260*((VLOOKUP(H260,'CPI Data'!$A$1:$B$23,2))/(VLOOKUP(2025,'CPI Data'!$A$1:$B$23,2)))</f>
        <v>311415.52965517243</v>
      </c>
      <c r="Q260" s="2">
        <v>42917</v>
      </c>
      <c r="R260" s="12">
        <v>3</v>
      </c>
      <c r="S260">
        <v>1</v>
      </c>
      <c r="T260">
        <v>1</v>
      </c>
      <c r="U260">
        <v>1</v>
      </c>
    </row>
    <row r="261" spans="1:21" x14ac:dyDescent="0.25">
      <c r="A261" t="s">
        <v>24</v>
      </c>
      <c r="B261">
        <f>VLOOKUP(Table1[[#This Row],[LGA]],Sheet1!$H$1:$I$27,2,)</f>
        <v>1531</v>
      </c>
      <c r="C261" t="s">
        <v>241</v>
      </c>
      <c r="D261" t="s">
        <v>112</v>
      </c>
      <c r="E261" s="18" t="s">
        <v>13</v>
      </c>
      <c r="F261" s="18" t="s">
        <v>13</v>
      </c>
      <c r="H261">
        <v>2017</v>
      </c>
      <c r="I261" t="s">
        <v>29</v>
      </c>
      <c r="J261" t="str">
        <f>VLOOKUP(Table1[[#This Row],[Construction]],Sheet1!$A$2:$B$16,2,)</f>
        <v>On Site</v>
      </c>
      <c r="K261" t="s">
        <v>24</v>
      </c>
      <c r="L261" t="s">
        <v>211</v>
      </c>
      <c r="M261">
        <v>1</v>
      </c>
      <c r="N261" s="3">
        <v>472784.42</v>
      </c>
      <c r="O261" s="3">
        <f>N261/M261</f>
        <v>472784.42</v>
      </c>
      <c r="P261" s="3">
        <f>O261*((VLOOKUP(H261,'CPI Data'!$A$1:$B$23,2))/(VLOOKUP(2025,'CPI Data'!$A$1:$B$23,2)))</f>
        <v>309755.3096551724</v>
      </c>
      <c r="Q261" s="2">
        <v>42186</v>
      </c>
      <c r="R261" s="12">
        <v>3</v>
      </c>
      <c r="S261">
        <v>1</v>
      </c>
      <c r="T261">
        <v>1</v>
      </c>
      <c r="U261">
        <v>1</v>
      </c>
    </row>
    <row r="262" spans="1:21" x14ac:dyDescent="0.25">
      <c r="A262" t="s">
        <v>17</v>
      </c>
      <c r="B262">
        <f>VLOOKUP(Table1[[#This Row],[LGA]],Sheet1!$H$1:$I$27,2,)</f>
        <v>2437</v>
      </c>
      <c r="C262" t="s">
        <v>104</v>
      </c>
      <c r="D262" t="s">
        <v>112</v>
      </c>
      <c r="E262" s="18" t="s">
        <v>13</v>
      </c>
      <c r="F262" s="18" t="s">
        <v>13</v>
      </c>
      <c r="H262">
        <v>2017</v>
      </c>
      <c r="I262" t="s">
        <v>29</v>
      </c>
      <c r="J262" t="str">
        <f>VLOOKUP(Table1[[#This Row],[Construction]],Sheet1!$A$2:$B$16,2,)</f>
        <v>On Site</v>
      </c>
      <c r="K262" t="s">
        <v>17</v>
      </c>
      <c r="L262" t="s">
        <v>211</v>
      </c>
      <c r="M262">
        <v>1</v>
      </c>
      <c r="N262" s="3">
        <v>511486.06</v>
      </c>
      <c r="O262" s="3">
        <f>N262/M262</f>
        <v>511486.06</v>
      </c>
      <c r="P262" s="3">
        <f>O262*((VLOOKUP(H262,'CPI Data'!$A$1:$B$23,2))/(VLOOKUP(2025,'CPI Data'!$A$1:$B$23,2)))</f>
        <v>335111.55655172415</v>
      </c>
      <c r="Q262" s="2">
        <v>39995</v>
      </c>
      <c r="R262" s="12">
        <v>3</v>
      </c>
      <c r="S262">
        <v>2</v>
      </c>
      <c r="T262">
        <v>1</v>
      </c>
      <c r="U262">
        <v>1</v>
      </c>
    </row>
    <row r="263" spans="1:21" x14ac:dyDescent="0.25">
      <c r="A263" t="s">
        <v>17</v>
      </c>
      <c r="B263">
        <f>VLOOKUP(Table1[[#This Row],[LGA]],Sheet1!$H$1:$I$27,2,)</f>
        <v>2437</v>
      </c>
      <c r="C263" t="s">
        <v>104</v>
      </c>
      <c r="D263" t="s">
        <v>111</v>
      </c>
      <c r="E263" s="18" t="s">
        <v>13</v>
      </c>
      <c r="F263" s="18" t="s">
        <v>13</v>
      </c>
      <c r="H263">
        <v>2017</v>
      </c>
      <c r="I263" t="s">
        <v>29</v>
      </c>
      <c r="J263" t="str">
        <f>VLOOKUP(Table1[[#This Row],[Construction]],Sheet1!$A$2:$B$16,2,)</f>
        <v>On Site</v>
      </c>
      <c r="K263" t="s">
        <v>17</v>
      </c>
      <c r="L263" t="s">
        <v>211</v>
      </c>
      <c r="M263">
        <v>1</v>
      </c>
      <c r="N263" s="3">
        <v>449565.18</v>
      </c>
      <c r="O263" s="3">
        <f>N263/M263</f>
        <v>449565.18</v>
      </c>
      <c r="P263" s="3">
        <f>O263*((VLOOKUP(H263,'CPI Data'!$A$1:$B$23,2))/(VLOOKUP(2025,'CPI Data'!$A$1:$B$23,2)))</f>
        <v>294542.704137931</v>
      </c>
      <c r="Q263" s="2">
        <v>44743</v>
      </c>
      <c r="R263" s="12">
        <v>2</v>
      </c>
      <c r="S263">
        <v>1</v>
      </c>
      <c r="T263">
        <v>1</v>
      </c>
      <c r="U263">
        <v>1</v>
      </c>
    </row>
    <row r="264" spans="1:21" x14ac:dyDescent="0.25">
      <c r="A264" t="s">
        <v>17</v>
      </c>
      <c r="B264">
        <f>VLOOKUP(Table1[[#This Row],[LGA]],Sheet1!$H$1:$I$27,2,)</f>
        <v>2437</v>
      </c>
      <c r="C264" t="s">
        <v>104</v>
      </c>
      <c r="D264" t="s">
        <v>112</v>
      </c>
      <c r="E264" s="18" t="s">
        <v>13</v>
      </c>
      <c r="F264" s="18" t="s">
        <v>13</v>
      </c>
      <c r="H264">
        <v>2017</v>
      </c>
      <c r="I264" t="s">
        <v>29</v>
      </c>
      <c r="J264" t="str">
        <f>VLOOKUP(Table1[[#This Row],[Construction]],Sheet1!$A$2:$B$16,2,)</f>
        <v>On Site</v>
      </c>
      <c r="K264" t="s">
        <v>17</v>
      </c>
      <c r="L264" t="s">
        <v>211</v>
      </c>
      <c r="M264">
        <v>1</v>
      </c>
      <c r="N264" s="3">
        <v>507786.53</v>
      </c>
      <c r="O264" s="3">
        <f>N264/M264</f>
        <v>507786.53</v>
      </c>
      <c r="P264" s="3">
        <f>O264*((VLOOKUP(H264,'CPI Data'!$A$1:$B$23,2))/(VLOOKUP(2025,'CPI Data'!$A$1:$B$23,2)))</f>
        <v>332687.72655172413</v>
      </c>
      <c r="Q264" s="2">
        <v>44743</v>
      </c>
      <c r="R264" s="12">
        <v>3</v>
      </c>
      <c r="S264">
        <v>1</v>
      </c>
      <c r="T264">
        <v>1</v>
      </c>
      <c r="U264">
        <v>1</v>
      </c>
    </row>
    <row r="265" spans="1:21" x14ac:dyDescent="0.25">
      <c r="A265" t="s">
        <v>17</v>
      </c>
      <c r="B265">
        <f>VLOOKUP(Table1[[#This Row],[LGA]],Sheet1!$H$1:$I$27,2,)</f>
        <v>2437</v>
      </c>
      <c r="C265" t="s">
        <v>104</v>
      </c>
      <c r="D265" t="s">
        <v>111</v>
      </c>
      <c r="E265" s="18" t="s">
        <v>13</v>
      </c>
      <c r="F265" s="18" t="s">
        <v>13</v>
      </c>
      <c r="H265">
        <v>2017</v>
      </c>
      <c r="I265" t="s">
        <v>29</v>
      </c>
      <c r="J265" t="str">
        <f>VLOOKUP(Table1[[#This Row],[Construction]],Sheet1!$A$2:$B$16,2,)</f>
        <v>On Site</v>
      </c>
      <c r="K265" t="s">
        <v>17</v>
      </c>
      <c r="L265" t="s">
        <v>211</v>
      </c>
      <c r="M265">
        <v>1</v>
      </c>
      <c r="N265" s="3">
        <v>449523.33</v>
      </c>
      <c r="O265" s="3">
        <f>N265/M265</f>
        <v>449523.33</v>
      </c>
      <c r="P265" s="3">
        <f>O265*((VLOOKUP(H265,'CPI Data'!$A$1:$B$23,2))/(VLOOKUP(2025,'CPI Data'!$A$1:$B$23,2)))</f>
        <v>294515.2851724138</v>
      </c>
      <c r="Q265" s="2">
        <v>44743</v>
      </c>
      <c r="R265" s="12">
        <v>2</v>
      </c>
      <c r="S265">
        <v>1</v>
      </c>
      <c r="T265">
        <v>1</v>
      </c>
      <c r="U265">
        <v>1</v>
      </c>
    </row>
    <row r="266" spans="1:21" x14ac:dyDescent="0.25">
      <c r="A266" t="s">
        <v>32</v>
      </c>
      <c r="B266">
        <f>VLOOKUP(Table1[[#This Row],[LGA]],Sheet1!$H$1:$I$27,2,)</f>
        <v>1710</v>
      </c>
      <c r="C266" t="s">
        <v>105</v>
      </c>
      <c r="D266" t="s">
        <v>110</v>
      </c>
      <c r="E266" s="18" t="s">
        <v>13</v>
      </c>
      <c r="F266" s="18" t="s">
        <v>13</v>
      </c>
      <c r="H266">
        <v>2018</v>
      </c>
      <c r="I266" t="s">
        <v>29</v>
      </c>
      <c r="J266" t="str">
        <f>VLOOKUP(Table1[[#This Row],[Construction]],Sheet1!$A$2:$B$16,2,)</f>
        <v>On Site</v>
      </c>
      <c r="K266" t="s">
        <v>32</v>
      </c>
      <c r="L266" t="s">
        <v>211</v>
      </c>
      <c r="M266">
        <v>1</v>
      </c>
      <c r="N266" s="3">
        <v>524905.73199999996</v>
      </c>
      <c r="O266" s="3">
        <f>N266/M266</f>
        <v>524905.73199999996</v>
      </c>
      <c r="P266" s="3">
        <f>O266*((VLOOKUP(H266,'CPI Data'!$A$1:$B$23,2))/(VLOOKUP(2025,'CPI Data'!$A$1:$B$23,2)))</f>
        <v>343903.75544827583</v>
      </c>
      <c r="Q266" s="2">
        <v>44743</v>
      </c>
      <c r="R266" s="12">
        <v>5</v>
      </c>
      <c r="S266">
        <v>1</v>
      </c>
      <c r="T266">
        <v>1</v>
      </c>
      <c r="U266">
        <v>1</v>
      </c>
    </row>
    <row r="267" spans="1:21" x14ac:dyDescent="0.25">
      <c r="A267" t="s">
        <v>30</v>
      </c>
      <c r="B267">
        <f>VLOOKUP(Table1[[#This Row],[LGA]],Sheet1!$H$1:$I$27,2,)</f>
        <v>2600</v>
      </c>
      <c r="C267" t="s">
        <v>241</v>
      </c>
      <c r="D267" t="s">
        <v>114</v>
      </c>
      <c r="E267" s="18" t="s">
        <v>13</v>
      </c>
      <c r="F267" s="18" t="s">
        <v>13</v>
      </c>
      <c r="H267">
        <v>2018</v>
      </c>
      <c r="I267" t="s">
        <v>29</v>
      </c>
      <c r="J267" t="str">
        <f>VLOOKUP(Table1[[#This Row],[Construction]],Sheet1!$A$2:$B$16,2,)</f>
        <v>On Site</v>
      </c>
      <c r="K267" t="s">
        <v>190</v>
      </c>
      <c r="L267" t="s">
        <v>237</v>
      </c>
      <c r="M267">
        <v>1</v>
      </c>
      <c r="N267" s="3">
        <v>757082.00399999996</v>
      </c>
      <c r="O267" s="3">
        <f>N267/M267</f>
        <v>757082.00399999996</v>
      </c>
      <c r="P267" s="3">
        <f>O267*((VLOOKUP(H267,'CPI Data'!$A$1:$B$23,2))/(VLOOKUP(2025,'CPI Data'!$A$1:$B$23,2)))</f>
        <v>496019.24399999995</v>
      </c>
      <c r="Q267" s="2">
        <v>41091</v>
      </c>
      <c r="R267" s="12">
        <v>4</v>
      </c>
      <c r="S267">
        <v>2</v>
      </c>
      <c r="T267">
        <v>1</v>
      </c>
      <c r="U267">
        <v>1</v>
      </c>
    </row>
    <row r="268" spans="1:21" x14ac:dyDescent="0.25">
      <c r="A268" t="s">
        <v>30</v>
      </c>
      <c r="B268">
        <f>VLOOKUP(Table1[[#This Row],[LGA]],Sheet1!$H$1:$I$27,2,)</f>
        <v>2600</v>
      </c>
      <c r="C268" t="s">
        <v>241</v>
      </c>
      <c r="D268" t="s">
        <v>111</v>
      </c>
      <c r="E268" s="18" t="s">
        <v>13</v>
      </c>
      <c r="F268" s="18" t="s">
        <v>13</v>
      </c>
      <c r="H268">
        <v>2017</v>
      </c>
      <c r="I268" t="s">
        <v>29</v>
      </c>
      <c r="J268" t="str">
        <f>VLOOKUP(Table1[[#This Row],[Construction]],Sheet1!$A$2:$B$16,2,)</f>
        <v>On Site</v>
      </c>
      <c r="K268" t="s">
        <v>190</v>
      </c>
      <c r="L268" t="s">
        <v>237</v>
      </c>
      <c r="M268">
        <v>1</v>
      </c>
      <c r="N268" s="3">
        <v>641852.43999999994</v>
      </c>
      <c r="O268" s="3">
        <f>N268/M268</f>
        <v>641852.43999999994</v>
      </c>
      <c r="P268" s="3">
        <f>O268*((VLOOKUP(H268,'CPI Data'!$A$1:$B$23,2))/(VLOOKUP(2025,'CPI Data'!$A$1:$B$23,2)))</f>
        <v>420524.01241379307</v>
      </c>
      <c r="Q268" s="2">
        <v>44743</v>
      </c>
      <c r="R268" s="12">
        <v>2</v>
      </c>
      <c r="S268">
        <v>2</v>
      </c>
      <c r="T268">
        <v>1</v>
      </c>
      <c r="U268">
        <v>1</v>
      </c>
    </row>
    <row r="269" spans="1:21" x14ac:dyDescent="0.25">
      <c r="A269" t="s">
        <v>20</v>
      </c>
      <c r="B269">
        <f>VLOOKUP(Table1[[#This Row],[LGA]],Sheet1!$H$1:$I$27,2,)</f>
        <v>2669</v>
      </c>
      <c r="C269" t="s">
        <v>104</v>
      </c>
      <c r="D269" t="s">
        <v>125</v>
      </c>
      <c r="E269" s="18" t="s">
        <v>13</v>
      </c>
      <c r="F269" s="18" t="s">
        <v>13</v>
      </c>
      <c r="H269">
        <v>2017</v>
      </c>
      <c r="I269" t="s">
        <v>29</v>
      </c>
      <c r="J269" t="str">
        <f>VLOOKUP(Table1[[#This Row],[Construction]],Sheet1!$A$2:$B$16,2,)</f>
        <v>On Site</v>
      </c>
      <c r="K269" t="s">
        <v>20</v>
      </c>
      <c r="L269" t="s">
        <v>211</v>
      </c>
      <c r="M269">
        <v>1</v>
      </c>
      <c r="N269" s="3">
        <v>384090</v>
      </c>
      <c r="O269" s="3">
        <f>N269/M269</f>
        <v>384090</v>
      </c>
      <c r="P269" s="3">
        <f>O269*((VLOOKUP(H269,'CPI Data'!$A$1:$B$23,2))/(VLOOKUP(2025,'CPI Data'!$A$1:$B$23,2)))</f>
        <v>251645.1724137931</v>
      </c>
      <c r="Q269" s="2">
        <v>41091</v>
      </c>
      <c r="R269" s="12">
        <v>2</v>
      </c>
      <c r="S269">
        <v>2</v>
      </c>
      <c r="T269">
        <v>1</v>
      </c>
      <c r="U269">
        <v>1</v>
      </c>
    </row>
    <row r="270" spans="1:21" x14ac:dyDescent="0.25">
      <c r="A270" t="s">
        <v>20</v>
      </c>
      <c r="B270">
        <f>VLOOKUP(Table1[[#This Row],[LGA]],Sheet1!$H$1:$I$27,2,)</f>
        <v>2669</v>
      </c>
      <c r="C270" t="s">
        <v>104</v>
      </c>
      <c r="D270" t="s">
        <v>112</v>
      </c>
      <c r="E270" s="18" t="s">
        <v>13</v>
      </c>
      <c r="F270" s="18" t="s">
        <v>13</v>
      </c>
      <c r="H270">
        <v>2017</v>
      </c>
      <c r="I270" t="s">
        <v>29</v>
      </c>
      <c r="J270" t="str">
        <f>VLOOKUP(Table1[[#This Row],[Construction]],Sheet1!$A$2:$B$16,2,)</f>
        <v>On Site</v>
      </c>
      <c r="K270" t="s">
        <v>20</v>
      </c>
      <c r="L270" t="s">
        <v>211</v>
      </c>
      <c r="M270">
        <v>1</v>
      </c>
      <c r="N270" s="3">
        <v>452605</v>
      </c>
      <c r="O270" s="3">
        <f>N270/M270</f>
        <v>452605</v>
      </c>
      <c r="P270" s="3">
        <f>O270*((VLOOKUP(H270,'CPI Data'!$A$1:$B$23,2))/(VLOOKUP(2025,'CPI Data'!$A$1:$B$23,2)))</f>
        <v>296534.31034482759</v>
      </c>
      <c r="Q270" s="2">
        <v>41821</v>
      </c>
      <c r="R270" s="12">
        <v>3</v>
      </c>
      <c r="S270">
        <v>1</v>
      </c>
      <c r="T270">
        <v>1</v>
      </c>
      <c r="U270">
        <v>1</v>
      </c>
    </row>
    <row r="271" spans="1:21" x14ac:dyDescent="0.25">
      <c r="A271" t="s">
        <v>20</v>
      </c>
      <c r="B271">
        <f>VLOOKUP(Table1[[#This Row],[LGA]],Sheet1!$H$1:$I$27,2,)</f>
        <v>2669</v>
      </c>
      <c r="C271" t="s">
        <v>104</v>
      </c>
      <c r="D271" t="s">
        <v>125</v>
      </c>
      <c r="E271" s="18" t="s">
        <v>13</v>
      </c>
      <c r="F271" s="18" t="s">
        <v>13</v>
      </c>
      <c r="H271">
        <v>2017</v>
      </c>
      <c r="I271" t="s">
        <v>29</v>
      </c>
      <c r="J271" t="str">
        <f>VLOOKUP(Table1[[#This Row],[Construction]],Sheet1!$A$2:$B$16,2,)</f>
        <v>On Site</v>
      </c>
      <c r="K271" t="s">
        <v>20</v>
      </c>
      <c r="L271" t="s">
        <v>211</v>
      </c>
      <c r="M271">
        <v>1</v>
      </c>
      <c r="N271" s="3">
        <v>383264</v>
      </c>
      <c r="O271" s="3">
        <f>N271/M271</f>
        <v>383264</v>
      </c>
      <c r="P271" s="3">
        <f>O271*((VLOOKUP(H271,'CPI Data'!$A$1:$B$23,2))/(VLOOKUP(2025,'CPI Data'!$A$1:$B$23,2)))</f>
        <v>251104</v>
      </c>
      <c r="Q271" s="2">
        <v>44743</v>
      </c>
      <c r="R271" s="12">
        <v>2</v>
      </c>
      <c r="S271">
        <v>1</v>
      </c>
      <c r="T271">
        <v>1</v>
      </c>
      <c r="U271">
        <v>1</v>
      </c>
    </row>
    <row r="272" spans="1:21" x14ac:dyDescent="0.25">
      <c r="A272" t="s">
        <v>20</v>
      </c>
      <c r="B272">
        <f>VLOOKUP(Table1[[#This Row],[LGA]],Sheet1!$H$1:$I$27,2,)</f>
        <v>2669</v>
      </c>
      <c r="C272" t="s">
        <v>104</v>
      </c>
      <c r="D272" t="s">
        <v>112</v>
      </c>
      <c r="E272" s="18" t="s">
        <v>13</v>
      </c>
      <c r="F272" s="18" t="s">
        <v>13</v>
      </c>
      <c r="H272">
        <v>2017</v>
      </c>
      <c r="I272" t="s">
        <v>29</v>
      </c>
      <c r="J272" t="str">
        <f>VLOOKUP(Table1[[#This Row],[Construction]],Sheet1!$A$2:$B$16,2,)</f>
        <v>On Site</v>
      </c>
      <c r="K272" t="s">
        <v>20</v>
      </c>
      <c r="L272" t="s">
        <v>211</v>
      </c>
      <c r="M272">
        <v>1</v>
      </c>
      <c r="N272" s="3">
        <v>449255</v>
      </c>
      <c r="O272" s="3">
        <f>N272/M272</f>
        <v>449255</v>
      </c>
      <c r="P272" s="3">
        <f>O272*((VLOOKUP(H272,'CPI Data'!$A$1:$B$23,2))/(VLOOKUP(2025,'CPI Data'!$A$1:$B$23,2)))</f>
        <v>294339.4827586207</v>
      </c>
      <c r="Q272" s="2">
        <v>41821</v>
      </c>
      <c r="R272" s="12">
        <v>3</v>
      </c>
      <c r="S272">
        <v>1</v>
      </c>
      <c r="T272">
        <v>1</v>
      </c>
      <c r="U272">
        <v>1</v>
      </c>
    </row>
    <row r="273" spans="1:21" x14ac:dyDescent="0.25">
      <c r="A273" t="s">
        <v>30</v>
      </c>
      <c r="B273">
        <f>VLOOKUP(Table1[[#This Row],[LGA]],Sheet1!$H$1:$I$27,2,)</f>
        <v>2600</v>
      </c>
      <c r="C273" t="s">
        <v>241</v>
      </c>
      <c r="D273" t="s">
        <v>117</v>
      </c>
      <c r="E273" s="18" t="s">
        <v>36</v>
      </c>
      <c r="F273" s="18" t="s">
        <v>36</v>
      </c>
      <c r="H273">
        <v>2016</v>
      </c>
      <c r="I273" t="s">
        <v>29</v>
      </c>
      <c r="J273" t="str">
        <f>VLOOKUP(Table1[[#This Row],[Construction]],Sheet1!$A$2:$B$16,2,)</f>
        <v>On Site</v>
      </c>
      <c r="K273" t="s">
        <v>30</v>
      </c>
      <c r="L273" t="s">
        <v>211</v>
      </c>
      <c r="M273">
        <v>1</v>
      </c>
      <c r="N273" s="3">
        <v>294806.76530000003</v>
      </c>
      <c r="O273" s="3">
        <f>N273/M273</f>
        <v>294806.76530000003</v>
      </c>
      <c r="P273" s="3">
        <f>O273*((VLOOKUP(H273,'CPI Data'!$A$1:$B$23,2))/(VLOOKUP(2025,'CPI Data'!$A$1:$B$23,2)))</f>
        <v>132154.75685862071</v>
      </c>
      <c r="Q273" s="2">
        <v>41821</v>
      </c>
      <c r="R273" s="12">
        <v>2</v>
      </c>
      <c r="S273">
        <v>1</v>
      </c>
    </row>
    <row r="274" spans="1:21" x14ac:dyDescent="0.25">
      <c r="A274" t="s">
        <v>30</v>
      </c>
      <c r="B274">
        <f>VLOOKUP(Table1[[#This Row],[LGA]],Sheet1!$H$1:$I$27,2,)</f>
        <v>2600</v>
      </c>
      <c r="C274" t="s">
        <v>241</v>
      </c>
      <c r="D274" t="s">
        <v>126</v>
      </c>
      <c r="E274" s="18" t="s">
        <v>13</v>
      </c>
      <c r="F274" s="18" t="s">
        <v>13</v>
      </c>
      <c r="G274" t="s">
        <v>243</v>
      </c>
      <c r="H274">
        <v>2018</v>
      </c>
      <c r="I274" t="s">
        <v>29</v>
      </c>
      <c r="J274" t="str">
        <f>VLOOKUP(Table1[[#This Row],[Construction]],Sheet1!$A$2:$B$16,2,)</f>
        <v>On Site</v>
      </c>
      <c r="K274" t="s">
        <v>188</v>
      </c>
      <c r="L274" t="s">
        <v>237</v>
      </c>
      <c r="M274">
        <v>1</v>
      </c>
      <c r="N274" s="3">
        <v>1232515</v>
      </c>
      <c r="O274" s="3">
        <f>N274/M274</f>
        <v>1232515</v>
      </c>
      <c r="P274" s="3">
        <f>O274*((VLOOKUP(H274,'CPI Data'!$A$1:$B$23,2))/(VLOOKUP(2025,'CPI Data'!$A$1:$B$23,2)))</f>
        <v>807509.82758620684</v>
      </c>
      <c r="Q274" s="2">
        <v>41821</v>
      </c>
      <c r="R274" s="12">
        <v>6</v>
      </c>
      <c r="S274">
        <v>1</v>
      </c>
      <c r="T274">
        <v>1</v>
      </c>
      <c r="U274">
        <v>1</v>
      </c>
    </row>
    <row r="275" spans="1:21" x14ac:dyDescent="0.25">
      <c r="A275" t="s">
        <v>41</v>
      </c>
      <c r="B275">
        <f>VLOOKUP(Table1[[#This Row],[LGA]],Sheet1!$H$1:$I$27,2,)</f>
        <v>2042</v>
      </c>
      <c r="C275" t="s">
        <v>104</v>
      </c>
      <c r="D275" t="s">
        <v>111</v>
      </c>
      <c r="E275" s="18" t="s">
        <v>13</v>
      </c>
      <c r="F275" s="18" t="s">
        <v>13</v>
      </c>
      <c r="H275">
        <v>2017</v>
      </c>
      <c r="I275" t="s">
        <v>29</v>
      </c>
      <c r="J275" t="str">
        <f>VLOOKUP(Table1[[#This Row],[Construction]],Sheet1!$A$2:$B$16,2,)</f>
        <v>On Site</v>
      </c>
      <c r="K275" t="s">
        <v>41</v>
      </c>
      <c r="L275" t="s">
        <v>211</v>
      </c>
      <c r="M275">
        <v>1</v>
      </c>
      <c r="N275" s="3">
        <v>358264</v>
      </c>
      <c r="O275" s="3">
        <f>N275/M275</f>
        <v>358264</v>
      </c>
      <c r="P275" s="3">
        <f>O275*((VLOOKUP(H275,'CPI Data'!$A$1:$B$23,2))/(VLOOKUP(2025,'CPI Data'!$A$1:$B$23,2)))</f>
        <v>234724.68965517241</v>
      </c>
      <c r="Q275" s="2">
        <v>41456</v>
      </c>
      <c r="R275" s="12">
        <v>2</v>
      </c>
      <c r="S275">
        <v>1</v>
      </c>
      <c r="T275">
        <v>1</v>
      </c>
      <c r="U275">
        <v>1</v>
      </c>
    </row>
    <row r="276" spans="1:21" x14ac:dyDescent="0.25">
      <c r="A276" t="s">
        <v>41</v>
      </c>
      <c r="B276">
        <f>VLOOKUP(Table1[[#This Row],[LGA]],Sheet1!$H$1:$I$27,2,)</f>
        <v>2042</v>
      </c>
      <c r="C276" t="s">
        <v>104</v>
      </c>
      <c r="D276" t="s">
        <v>111</v>
      </c>
      <c r="E276" s="18" t="s">
        <v>13</v>
      </c>
      <c r="F276" s="18" t="s">
        <v>13</v>
      </c>
      <c r="H276">
        <v>2017</v>
      </c>
      <c r="I276" t="s">
        <v>29</v>
      </c>
      <c r="J276" t="str">
        <f>VLOOKUP(Table1[[#This Row],[Construction]],Sheet1!$A$2:$B$16,2,)</f>
        <v>On Site</v>
      </c>
      <c r="K276" t="s">
        <v>41</v>
      </c>
      <c r="L276" t="s">
        <v>211</v>
      </c>
      <c r="M276">
        <v>1</v>
      </c>
      <c r="N276" s="3">
        <v>357658</v>
      </c>
      <c r="O276" s="3">
        <f>N276/M276</f>
        <v>357658</v>
      </c>
      <c r="P276" s="3">
        <f>O276*((VLOOKUP(H276,'CPI Data'!$A$1:$B$23,2))/(VLOOKUP(2025,'CPI Data'!$A$1:$B$23,2)))</f>
        <v>234327.6551724138</v>
      </c>
      <c r="Q276" s="2">
        <v>41456</v>
      </c>
      <c r="R276" s="12">
        <v>2</v>
      </c>
      <c r="S276">
        <v>1</v>
      </c>
      <c r="T276">
        <v>1</v>
      </c>
      <c r="U276">
        <v>1</v>
      </c>
    </row>
    <row r="277" spans="1:21" x14ac:dyDescent="0.25">
      <c r="A277" t="s">
        <v>41</v>
      </c>
      <c r="B277">
        <f>VLOOKUP(Table1[[#This Row],[LGA]],Sheet1!$H$1:$I$27,2,)</f>
        <v>2042</v>
      </c>
      <c r="C277" t="s">
        <v>104</v>
      </c>
      <c r="D277" t="s">
        <v>111</v>
      </c>
      <c r="E277" s="18" t="s">
        <v>13</v>
      </c>
      <c r="F277" s="18" t="s">
        <v>13</v>
      </c>
      <c r="H277">
        <v>2017</v>
      </c>
      <c r="I277" t="s">
        <v>29</v>
      </c>
      <c r="J277" t="str">
        <f>VLOOKUP(Table1[[#This Row],[Construction]],Sheet1!$A$2:$B$16,2,)</f>
        <v>On Site</v>
      </c>
      <c r="K277" t="s">
        <v>41</v>
      </c>
      <c r="L277" t="s">
        <v>211</v>
      </c>
      <c r="M277">
        <v>1</v>
      </c>
      <c r="N277" s="3">
        <v>357303</v>
      </c>
      <c r="O277" s="3">
        <f>N277/M277</f>
        <v>357303</v>
      </c>
      <c r="P277" s="3">
        <f>O277*((VLOOKUP(H277,'CPI Data'!$A$1:$B$23,2))/(VLOOKUP(2025,'CPI Data'!$A$1:$B$23,2)))</f>
        <v>234095.06896551725</v>
      </c>
      <c r="Q277" s="2">
        <v>41821</v>
      </c>
      <c r="R277" s="12">
        <v>2</v>
      </c>
      <c r="S277">
        <v>1</v>
      </c>
      <c r="T277">
        <v>1</v>
      </c>
      <c r="U277">
        <v>1</v>
      </c>
    </row>
    <row r="278" spans="1:21" x14ac:dyDescent="0.25">
      <c r="A278" t="s">
        <v>41</v>
      </c>
      <c r="B278">
        <f>VLOOKUP(Table1[[#This Row],[LGA]],Sheet1!$H$1:$I$27,2,)</f>
        <v>2042</v>
      </c>
      <c r="C278" t="s">
        <v>104</v>
      </c>
      <c r="D278" t="s">
        <v>111</v>
      </c>
      <c r="E278" s="18" t="s">
        <v>13</v>
      </c>
      <c r="F278" s="18" t="s">
        <v>13</v>
      </c>
      <c r="H278">
        <v>2017</v>
      </c>
      <c r="I278" t="s">
        <v>29</v>
      </c>
      <c r="J278" t="str">
        <f>VLOOKUP(Table1[[#This Row],[Construction]],Sheet1!$A$2:$B$16,2,)</f>
        <v>On Site</v>
      </c>
      <c r="K278" t="s">
        <v>41</v>
      </c>
      <c r="L278" t="s">
        <v>211</v>
      </c>
      <c r="M278">
        <v>1</v>
      </c>
      <c r="N278" s="3">
        <v>357303</v>
      </c>
      <c r="O278" s="3">
        <f>N278/M278</f>
        <v>357303</v>
      </c>
      <c r="P278" s="3">
        <f>O278*((VLOOKUP(H278,'CPI Data'!$A$1:$B$23,2))/(VLOOKUP(2025,'CPI Data'!$A$1:$B$23,2)))</f>
        <v>234095.06896551725</v>
      </c>
      <c r="Q278" s="2">
        <v>42186</v>
      </c>
      <c r="R278" s="12">
        <v>2</v>
      </c>
      <c r="S278">
        <v>1</v>
      </c>
      <c r="T278">
        <v>1</v>
      </c>
      <c r="U278">
        <v>1</v>
      </c>
    </row>
    <row r="279" spans="1:21" x14ac:dyDescent="0.25">
      <c r="A279" t="s">
        <v>30</v>
      </c>
      <c r="B279">
        <f>VLOOKUP(Table1[[#This Row],[LGA]],Sheet1!$H$1:$I$27,2,)</f>
        <v>2600</v>
      </c>
      <c r="C279" t="s">
        <v>241</v>
      </c>
      <c r="D279" t="s">
        <v>40</v>
      </c>
      <c r="E279" s="18" t="s">
        <v>36</v>
      </c>
      <c r="F279" s="18" t="s">
        <v>36</v>
      </c>
      <c r="H279">
        <v>2017</v>
      </c>
      <c r="I279" t="s">
        <v>29</v>
      </c>
      <c r="J279" t="str">
        <f>VLOOKUP(Table1[[#This Row],[Construction]],Sheet1!$A$2:$B$16,2,)</f>
        <v>On Site</v>
      </c>
      <c r="K279" t="s">
        <v>30</v>
      </c>
      <c r="L279" t="s">
        <v>211</v>
      </c>
      <c r="M279">
        <v>1</v>
      </c>
      <c r="N279" s="3">
        <v>412920.45</v>
      </c>
      <c r="O279" s="3">
        <f>N279/M279</f>
        <v>412920.45</v>
      </c>
      <c r="P279" s="3">
        <f>O279*((VLOOKUP(H279,'CPI Data'!$A$1:$B$23,2))/(VLOOKUP(2025,'CPI Data'!$A$1:$B$23,2)))</f>
        <v>270534.0879310345</v>
      </c>
      <c r="Q279" s="2">
        <v>42186</v>
      </c>
      <c r="R279" s="12">
        <v>2</v>
      </c>
      <c r="S279">
        <v>1</v>
      </c>
      <c r="T279">
        <v>1</v>
      </c>
      <c r="U279">
        <v>1</v>
      </c>
    </row>
    <row r="280" spans="1:21" x14ac:dyDescent="0.25">
      <c r="A280" t="s">
        <v>30</v>
      </c>
      <c r="B280">
        <f>VLOOKUP(Table1[[#This Row],[LGA]],Sheet1!$H$1:$I$27,2,)</f>
        <v>2600</v>
      </c>
      <c r="C280" t="s">
        <v>241</v>
      </c>
      <c r="D280" t="s">
        <v>117</v>
      </c>
      <c r="E280" s="18" t="s">
        <v>36</v>
      </c>
      <c r="F280" s="18" t="s">
        <v>36</v>
      </c>
      <c r="H280">
        <v>2016</v>
      </c>
      <c r="I280" t="s">
        <v>29</v>
      </c>
      <c r="J280" t="str">
        <f>VLOOKUP(Table1[[#This Row],[Construction]],Sheet1!$A$2:$B$16,2,)</f>
        <v>On Site</v>
      </c>
      <c r="K280" t="s">
        <v>30</v>
      </c>
      <c r="L280" t="s">
        <v>211</v>
      </c>
      <c r="M280">
        <v>1</v>
      </c>
      <c r="N280" s="3">
        <v>404191.84</v>
      </c>
      <c r="O280" s="3">
        <f>N280/M280</f>
        <v>404191.84</v>
      </c>
      <c r="P280" s="3">
        <f>O280*((VLOOKUP(H280,'CPI Data'!$A$1:$B$23,2))/(VLOOKUP(2025,'CPI Data'!$A$1:$B$23,2)))</f>
        <v>181189.4455172414</v>
      </c>
      <c r="Q280" s="2">
        <v>42186</v>
      </c>
      <c r="R280" s="12">
        <v>2</v>
      </c>
      <c r="S280">
        <v>1</v>
      </c>
      <c r="T280">
        <v>1</v>
      </c>
      <c r="U280">
        <v>1</v>
      </c>
    </row>
    <row r="281" spans="1:21" x14ac:dyDescent="0.25">
      <c r="A281" t="s">
        <v>24</v>
      </c>
      <c r="B281">
        <f>VLOOKUP(Table1[[#This Row],[LGA]],Sheet1!$H$1:$I$27,2,)</f>
        <v>1531</v>
      </c>
      <c r="C281" t="s">
        <v>241</v>
      </c>
      <c r="D281" t="s">
        <v>112</v>
      </c>
      <c r="E281" s="18" t="s">
        <v>13</v>
      </c>
      <c r="F281" s="18" t="s">
        <v>13</v>
      </c>
      <c r="H281">
        <v>2017</v>
      </c>
      <c r="I281" t="s">
        <v>29</v>
      </c>
      <c r="J281" t="str">
        <f>VLOOKUP(Table1[[#This Row],[Construction]],Sheet1!$A$2:$B$16,2,)</f>
        <v>On Site</v>
      </c>
      <c r="K281" t="s">
        <v>24</v>
      </c>
      <c r="L281" t="s">
        <v>211</v>
      </c>
      <c r="M281">
        <v>1</v>
      </c>
      <c r="N281" s="3">
        <v>588166.30000000005</v>
      </c>
      <c r="O281" s="3">
        <f>N281/M281</f>
        <v>588166.30000000005</v>
      </c>
      <c r="P281" s="3">
        <f>O281*((VLOOKUP(H281,'CPI Data'!$A$1:$B$23,2))/(VLOOKUP(2025,'CPI Data'!$A$1:$B$23,2)))</f>
        <v>385350.33448275866</v>
      </c>
      <c r="Q281" s="2">
        <v>42186</v>
      </c>
      <c r="R281" s="12">
        <v>3</v>
      </c>
      <c r="S281">
        <v>1</v>
      </c>
      <c r="T281">
        <v>1</v>
      </c>
      <c r="U281">
        <v>1</v>
      </c>
    </row>
    <row r="282" spans="1:21" x14ac:dyDescent="0.25">
      <c r="A282" t="s">
        <v>24</v>
      </c>
      <c r="B282">
        <f>VLOOKUP(Table1[[#This Row],[LGA]],Sheet1!$H$1:$I$27,2,)</f>
        <v>1531</v>
      </c>
      <c r="C282" t="s">
        <v>241</v>
      </c>
      <c r="D282" t="s">
        <v>112</v>
      </c>
      <c r="E282" s="18" t="s">
        <v>13</v>
      </c>
      <c r="F282" s="18" t="s">
        <v>13</v>
      </c>
      <c r="H282">
        <v>2017</v>
      </c>
      <c r="I282" t="s">
        <v>29</v>
      </c>
      <c r="J282" t="str">
        <f>VLOOKUP(Table1[[#This Row],[Construction]],Sheet1!$A$2:$B$16,2,)</f>
        <v>On Site</v>
      </c>
      <c r="K282" t="s">
        <v>24</v>
      </c>
      <c r="L282" t="s">
        <v>211</v>
      </c>
      <c r="M282">
        <v>1</v>
      </c>
      <c r="N282" s="3">
        <v>595708.11</v>
      </c>
      <c r="O282" s="3">
        <f>N282/M282</f>
        <v>595708.11</v>
      </c>
      <c r="P282" s="3">
        <f>O282*((VLOOKUP(H282,'CPI Data'!$A$1:$B$23,2))/(VLOOKUP(2025,'CPI Data'!$A$1:$B$23,2)))</f>
        <v>390291.52034482756</v>
      </c>
      <c r="Q282" s="2">
        <v>41456</v>
      </c>
      <c r="R282" s="12">
        <v>3</v>
      </c>
      <c r="S282">
        <v>1</v>
      </c>
      <c r="T282">
        <v>1</v>
      </c>
      <c r="U282">
        <v>1</v>
      </c>
    </row>
    <row r="283" spans="1:21" x14ac:dyDescent="0.25">
      <c r="A283" t="s">
        <v>24</v>
      </c>
      <c r="B283">
        <f>VLOOKUP(Table1[[#This Row],[LGA]],Sheet1!$H$1:$I$27,2,)</f>
        <v>1531</v>
      </c>
      <c r="C283" t="s">
        <v>241</v>
      </c>
      <c r="D283" t="s">
        <v>112</v>
      </c>
      <c r="E283" s="18" t="s">
        <v>13</v>
      </c>
      <c r="F283" s="18" t="s">
        <v>13</v>
      </c>
      <c r="H283">
        <v>2017</v>
      </c>
      <c r="I283" t="s">
        <v>29</v>
      </c>
      <c r="J283" t="str">
        <f>VLOOKUP(Table1[[#This Row],[Construction]],Sheet1!$A$2:$B$16,2,)</f>
        <v>On Site</v>
      </c>
      <c r="K283" t="s">
        <v>24</v>
      </c>
      <c r="L283" t="s">
        <v>211</v>
      </c>
      <c r="M283">
        <v>1</v>
      </c>
      <c r="N283" s="3">
        <v>595456.1</v>
      </c>
      <c r="O283" s="3">
        <f>N283/M283</f>
        <v>595456.1</v>
      </c>
      <c r="P283" s="3">
        <f>O283*((VLOOKUP(H283,'CPI Data'!$A$1:$B$23,2))/(VLOOKUP(2025,'CPI Data'!$A$1:$B$23,2)))</f>
        <v>390126.41034482757</v>
      </c>
      <c r="Q283" s="2">
        <v>41456</v>
      </c>
      <c r="R283" s="12">
        <v>3</v>
      </c>
      <c r="S283">
        <v>1</v>
      </c>
      <c r="T283">
        <v>1</v>
      </c>
      <c r="U283">
        <v>1</v>
      </c>
    </row>
    <row r="284" spans="1:21" x14ac:dyDescent="0.25">
      <c r="A284" t="s">
        <v>24</v>
      </c>
      <c r="B284">
        <f>VLOOKUP(Table1[[#This Row],[LGA]],Sheet1!$H$1:$I$27,2,)</f>
        <v>1531</v>
      </c>
      <c r="C284" t="s">
        <v>241</v>
      </c>
      <c r="D284" t="s">
        <v>112</v>
      </c>
      <c r="E284" s="18" t="s">
        <v>13</v>
      </c>
      <c r="F284" s="18" t="s">
        <v>13</v>
      </c>
      <c r="H284">
        <v>2017</v>
      </c>
      <c r="I284" t="s">
        <v>29</v>
      </c>
      <c r="J284" t="str">
        <f>VLOOKUP(Table1[[#This Row],[Construction]],Sheet1!$A$2:$B$16,2,)</f>
        <v>On Site</v>
      </c>
      <c r="K284" t="s">
        <v>24</v>
      </c>
      <c r="L284" t="s">
        <v>211</v>
      </c>
      <c r="M284">
        <v>1</v>
      </c>
      <c r="N284" s="3">
        <v>592081.49</v>
      </c>
      <c r="O284" s="3">
        <f>N284/M284</f>
        <v>592081.49</v>
      </c>
      <c r="P284" s="3">
        <f>O284*((VLOOKUP(H284,'CPI Data'!$A$1:$B$23,2))/(VLOOKUP(2025,'CPI Data'!$A$1:$B$23,2)))</f>
        <v>387915.45896551723</v>
      </c>
      <c r="Q284" s="2">
        <v>41456</v>
      </c>
      <c r="R284" s="12">
        <v>3</v>
      </c>
      <c r="S284">
        <v>2</v>
      </c>
      <c r="T284">
        <v>1</v>
      </c>
      <c r="U284">
        <v>1</v>
      </c>
    </row>
    <row r="285" spans="1:21" x14ac:dyDescent="0.25">
      <c r="A285" t="s">
        <v>24</v>
      </c>
      <c r="B285">
        <f>VLOOKUP(Table1[[#This Row],[LGA]],Sheet1!$H$1:$I$27,2,)</f>
        <v>1531</v>
      </c>
      <c r="C285" t="s">
        <v>241</v>
      </c>
      <c r="D285" t="s">
        <v>112</v>
      </c>
      <c r="E285" s="18" t="s">
        <v>13</v>
      </c>
      <c r="F285" s="18" t="s">
        <v>13</v>
      </c>
      <c r="H285">
        <v>2017</v>
      </c>
      <c r="I285" t="s">
        <v>29</v>
      </c>
      <c r="J285" t="str">
        <f>VLOOKUP(Table1[[#This Row],[Construction]],Sheet1!$A$2:$B$16,2,)</f>
        <v>On Site</v>
      </c>
      <c r="K285" t="s">
        <v>24</v>
      </c>
      <c r="L285" t="s">
        <v>211</v>
      </c>
      <c r="M285">
        <v>1</v>
      </c>
      <c r="N285" s="3">
        <v>595897.24</v>
      </c>
      <c r="O285" s="3">
        <f>N285/M285</f>
        <v>595897.24</v>
      </c>
      <c r="P285" s="3">
        <f>O285*((VLOOKUP(H285,'CPI Data'!$A$1:$B$23,2))/(VLOOKUP(2025,'CPI Data'!$A$1:$B$23,2)))</f>
        <v>390415.43310344825</v>
      </c>
      <c r="Q285" s="2">
        <v>41456</v>
      </c>
      <c r="R285" s="12">
        <v>3</v>
      </c>
      <c r="S285">
        <v>1</v>
      </c>
      <c r="T285">
        <v>1</v>
      </c>
      <c r="U285">
        <v>1</v>
      </c>
    </row>
    <row r="286" spans="1:21" x14ac:dyDescent="0.25">
      <c r="A286" t="s">
        <v>32</v>
      </c>
      <c r="B286">
        <f>VLOOKUP(Table1[[#This Row],[LGA]],Sheet1!$H$1:$I$27,2,)</f>
        <v>1710</v>
      </c>
      <c r="C286" t="s">
        <v>105</v>
      </c>
      <c r="D286" t="s">
        <v>124</v>
      </c>
      <c r="E286" s="18" t="s">
        <v>13</v>
      </c>
      <c r="F286" s="18" t="s">
        <v>13</v>
      </c>
      <c r="H286">
        <v>2018</v>
      </c>
      <c r="I286" t="s">
        <v>29</v>
      </c>
      <c r="J286" t="str">
        <f>VLOOKUP(Table1[[#This Row],[Construction]],Sheet1!$A$2:$B$16,2,)</f>
        <v>On Site</v>
      </c>
      <c r="K286" t="s">
        <v>32</v>
      </c>
      <c r="L286" t="s">
        <v>211</v>
      </c>
      <c r="M286">
        <v>1</v>
      </c>
      <c r="N286" s="3">
        <v>699107.201</v>
      </c>
      <c r="O286" s="3">
        <f>N286/M286</f>
        <v>699107.201</v>
      </c>
      <c r="P286" s="3">
        <f>O286*((VLOOKUP(H286,'CPI Data'!$A$1:$B$23,2))/(VLOOKUP(2025,'CPI Data'!$A$1:$B$23,2)))</f>
        <v>458035.75237931032</v>
      </c>
      <c r="Q286" s="2">
        <v>41821</v>
      </c>
      <c r="R286" s="12">
        <v>6</v>
      </c>
      <c r="S286">
        <v>1</v>
      </c>
      <c r="T286">
        <v>1</v>
      </c>
      <c r="U286">
        <v>1</v>
      </c>
    </row>
    <row r="287" spans="1:21" x14ac:dyDescent="0.25">
      <c r="A287" t="s">
        <v>30</v>
      </c>
      <c r="B287">
        <f>VLOOKUP(Table1[[#This Row],[LGA]],Sheet1!$H$1:$I$27,2,)</f>
        <v>2600</v>
      </c>
      <c r="C287" t="s">
        <v>241</v>
      </c>
      <c r="D287" t="s">
        <v>112</v>
      </c>
      <c r="E287" s="18" t="s">
        <v>13</v>
      </c>
      <c r="F287" s="18" t="s">
        <v>13</v>
      </c>
      <c r="H287">
        <v>2017</v>
      </c>
      <c r="I287" t="s">
        <v>29</v>
      </c>
      <c r="J287" t="str">
        <f>VLOOKUP(Table1[[#This Row],[Construction]],Sheet1!$A$2:$B$16,2,)</f>
        <v>On Site</v>
      </c>
      <c r="K287" t="s">
        <v>190</v>
      </c>
      <c r="L287" t="s">
        <v>237</v>
      </c>
      <c r="M287">
        <v>1</v>
      </c>
      <c r="N287" s="3">
        <v>571024.1</v>
      </c>
      <c r="O287" s="3">
        <f>N287/M287</f>
        <v>571024.1</v>
      </c>
      <c r="P287" s="3">
        <f>O287*((VLOOKUP(H287,'CPI Data'!$A$1:$B$23,2))/(VLOOKUP(2025,'CPI Data'!$A$1:$B$23,2)))</f>
        <v>374119.23793103447</v>
      </c>
      <c r="Q287" s="2">
        <v>41821</v>
      </c>
      <c r="R287" s="12">
        <v>3</v>
      </c>
      <c r="S287">
        <v>1</v>
      </c>
      <c r="T287">
        <v>1</v>
      </c>
      <c r="U287">
        <v>1</v>
      </c>
    </row>
    <row r="288" spans="1:21" x14ac:dyDescent="0.25">
      <c r="A288" t="s">
        <v>30</v>
      </c>
      <c r="B288">
        <f>VLOOKUP(Table1[[#This Row],[LGA]],Sheet1!$H$1:$I$27,2,)</f>
        <v>2600</v>
      </c>
      <c r="C288" t="s">
        <v>241</v>
      </c>
      <c r="D288" t="s">
        <v>112</v>
      </c>
      <c r="E288" s="18" t="s">
        <v>13</v>
      </c>
      <c r="F288" s="18" t="s">
        <v>13</v>
      </c>
      <c r="H288">
        <v>2017</v>
      </c>
      <c r="I288" t="s">
        <v>29</v>
      </c>
      <c r="J288" t="str">
        <f>VLOOKUP(Table1[[#This Row],[Construction]],Sheet1!$A$2:$B$16,2,)</f>
        <v>On Site</v>
      </c>
      <c r="K288" t="s">
        <v>190</v>
      </c>
      <c r="L288" t="s">
        <v>237</v>
      </c>
      <c r="M288">
        <v>1</v>
      </c>
      <c r="N288" s="3">
        <v>558682.80000000005</v>
      </c>
      <c r="O288" s="3">
        <f>N288/M288</f>
        <v>558682.80000000005</v>
      </c>
      <c r="P288" s="3">
        <f>O288*((VLOOKUP(H288,'CPI Data'!$A$1:$B$23,2))/(VLOOKUP(2025,'CPI Data'!$A$1:$B$23,2)))</f>
        <v>366033.55862068967</v>
      </c>
      <c r="Q288" s="2">
        <v>41821</v>
      </c>
      <c r="R288" s="12">
        <v>3</v>
      </c>
      <c r="T288">
        <v>1</v>
      </c>
      <c r="U288">
        <v>1</v>
      </c>
    </row>
    <row r="289" spans="1:21" x14ac:dyDescent="0.25">
      <c r="A289" t="s">
        <v>30</v>
      </c>
      <c r="B289">
        <f>VLOOKUP(Table1[[#This Row],[LGA]],Sheet1!$H$1:$I$27,2,)</f>
        <v>2600</v>
      </c>
      <c r="C289" t="s">
        <v>241</v>
      </c>
      <c r="D289" t="s">
        <v>114</v>
      </c>
      <c r="E289" s="18" t="s">
        <v>13</v>
      </c>
      <c r="F289" s="18" t="s">
        <v>13</v>
      </c>
      <c r="H289">
        <v>2017</v>
      </c>
      <c r="I289" t="s">
        <v>29</v>
      </c>
      <c r="J289" t="str">
        <f>VLOOKUP(Table1[[#This Row],[Construction]],Sheet1!$A$2:$B$16,2,)</f>
        <v>On Site</v>
      </c>
      <c r="K289" t="s">
        <v>190</v>
      </c>
      <c r="L289" t="s">
        <v>237</v>
      </c>
      <c r="M289">
        <v>1</v>
      </c>
      <c r="N289" s="3">
        <v>588877.5</v>
      </c>
      <c r="O289" s="3">
        <f>N289/M289</f>
        <v>588877.5</v>
      </c>
      <c r="P289" s="3">
        <f>O289*((VLOOKUP(H289,'CPI Data'!$A$1:$B$23,2))/(VLOOKUP(2025,'CPI Data'!$A$1:$B$23,2)))</f>
        <v>385816.29310344829</v>
      </c>
      <c r="Q289" s="2">
        <v>41821</v>
      </c>
      <c r="R289" s="12">
        <v>4</v>
      </c>
      <c r="S289">
        <v>1</v>
      </c>
      <c r="T289">
        <v>1</v>
      </c>
      <c r="U289">
        <v>1</v>
      </c>
    </row>
    <row r="290" spans="1:21" x14ac:dyDescent="0.25">
      <c r="A290" t="s">
        <v>22</v>
      </c>
      <c r="B290" t="str">
        <f>VLOOKUP(Table1[[#This Row],[LGA]],Sheet1!$H$1:$I$27,2,)</f>
        <v>1973 </v>
      </c>
      <c r="C290" t="s">
        <v>104</v>
      </c>
      <c r="D290" t="s">
        <v>111</v>
      </c>
      <c r="E290" s="18" t="s">
        <v>13</v>
      </c>
      <c r="F290" s="18" t="s">
        <v>13</v>
      </c>
      <c r="H290">
        <v>2017</v>
      </c>
      <c r="I290" t="s">
        <v>29</v>
      </c>
      <c r="J290" t="str">
        <f>VLOOKUP(Table1[[#This Row],[Construction]],Sheet1!$A$2:$B$16,2,)</f>
        <v>On Site</v>
      </c>
      <c r="K290" t="s">
        <v>194</v>
      </c>
      <c r="L290" t="s">
        <v>237</v>
      </c>
      <c r="M290">
        <v>1</v>
      </c>
      <c r="N290" s="3">
        <v>319421.37</v>
      </c>
      <c r="O290" s="3">
        <f>N290/M290</f>
        <v>319421.37</v>
      </c>
      <c r="P290" s="3">
        <f>O290*((VLOOKUP(H290,'CPI Data'!$A$1:$B$23,2))/(VLOOKUP(2025,'CPI Data'!$A$1:$B$23,2)))</f>
        <v>209276.06999999998</v>
      </c>
      <c r="Q290" s="2">
        <v>41821</v>
      </c>
      <c r="R290" s="12">
        <v>2</v>
      </c>
      <c r="S290">
        <v>2</v>
      </c>
      <c r="T290">
        <v>1</v>
      </c>
      <c r="U290">
        <v>1</v>
      </c>
    </row>
    <row r="291" spans="1:21" x14ac:dyDescent="0.25">
      <c r="A291" t="s">
        <v>22</v>
      </c>
      <c r="B291" t="str">
        <f>VLOOKUP(Table1[[#This Row],[LGA]],Sheet1!$H$1:$I$27,2,)</f>
        <v>1973 </v>
      </c>
      <c r="C291" t="s">
        <v>104</v>
      </c>
      <c r="D291" t="s">
        <v>112</v>
      </c>
      <c r="E291" s="18" t="s">
        <v>13</v>
      </c>
      <c r="F291" s="18" t="s">
        <v>13</v>
      </c>
      <c r="H291">
        <v>2017</v>
      </c>
      <c r="I291" t="s">
        <v>29</v>
      </c>
      <c r="J291" t="str">
        <f>VLOOKUP(Table1[[#This Row],[Construction]],Sheet1!$A$2:$B$16,2,)</f>
        <v>On Site</v>
      </c>
      <c r="K291" t="s">
        <v>194</v>
      </c>
      <c r="L291" t="s">
        <v>237</v>
      </c>
      <c r="M291">
        <v>1</v>
      </c>
      <c r="N291" s="3">
        <v>345573.16</v>
      </c>
      <c r="O291" s="3">
        <f>N291/M291</f>
        <v>345573.16</v>
      </c>
      <c r="P291" s="3">
        <f>O291*((VLOOKUP(H291,'CPI Data'!$A$1:$B$23,2))/(VLOOKUP(2025,'CPI Data'!$A$1:$B$23,2)))</f>
        <v>226410.00137931033</v>
      </c>
      <c r="Q291" s="2">
        <v>41821</v>
      </c>
      <c r="R291" s="12">
        <v>3</v>
      </c>
      <c r="S291">
        <v>1</v>
      </c>
      <c r="T291">
        <v>1</v>
      </c>
      <c r="U291">
        <v>1</v>
      </c>
    </row>
    <row r="292" spans="1:21" x14ac:dyDescent="0.25">
      <c r="A292" t="s">
        <v>22</v>
      </c>
      <c r="B292" t="str">
        <f>VLOOKUP(Table1[[#This Row],[LGA]],Sheet1!$H$1:$I$27,2,)</f>
        <v>1973 </v>
      </c>
      <c r="C292" t="s">
        <v>104</v>
      </c>
      <c r="D292" t="s">
        <v>114</v>
      </c>
      <c r="E292" s="18" t="s">
        <v>13</v>
      </c>
      <c r="F292" s="18" t="s">
        <v>13</v>
      </c>
      <c r="H292">
        <v>2017</v>
      </c>
      <c r="I292" t="s">
        <v>29</v>
      </c>
      <c r="J292" t="str">
        <f>VLOOKUP(Table1[[#This Row],[Construction]],Sheet1!$A$2:$B$16,2,)</f>
        <v>On Site</v>
      </c>
      <c r="K292" t="s">
        <v>194</v>
      </c>
      <c r="L292" t="s">
        <v>237</v>
      </c>
      <c r="M292">
        <v>1</v>
      </c>
      <c r="N292" s="3">
        <v>386275.67</v>
      </c>
      <c r="O292" s="3">
        <f>N292/M292</f>
        <v>386275.67</v>
      </c>
      <c r="P292" s="3">
        <f>O292*((VLOOKUP(H292,'CPI Data'!$A$1:$B$23,2))/(VLOOKUP(2025,'CPI Data'!$A$1:$B$23,2)))</f>
        <v>253077.16310344826</v>
      </c>
      <c r="Q292" s="2">
        <v>41821</v>
      </c>
      <c r="R292" s="12">
        <v>4</v>
      </c>
      <c r="S292">
        <v>1</v>
      </c>
      <c r="T292">
        <v>1</v>
      </c>
      <c r="U292">
        <v>1</v>
      </c>
    </row>
    <row r="293" spans="1:21" x14ac:dyDescent="0.25">
      <c r="A293" t="s">
        <v>22</v>
      </c>
      <c r="B293" t="str">
        <f>VLOOKUP(Table1[[#This Row],[LGA]],Sheet1!$H$1:$I$27,2,)</f>
        <v>1973 </v>
      </c>
      <c r="C293" t="s">
        <v>104</v>
      </c>
      <c r="D293" t="s">
        <v>111</v>
      </c>
      <c r="E293" s="18" t="s">
        <v>13</v>
      </c>
      <c r="F293" s="18" t="s">
        <v>13</v>
      </c>
      <c r="H293">
        <v>2017</v>
      </c>
      <c r="I293" t="s">
        <v>29</v>
      </c>
      <c r="J293" t="str">
        <f>VLOOKUP(Table1[[#This Row],[Construction]],Sheet1!$A$2:$B$16,2,)</f>
        <v>On Site</v>
      </c>
      <c r="K293" t="s">
        <v>194</v>
      </c>
      <c r="L293" t="s">
        <v>237</v>
      </c>
      <c r="M293">
        <v>1</v>
      </c>
      <c r="N293" s="3">
        <v>319648.43</v>
      </c>
      <c r="O293" s="3">
        <f>N293/M293</f>
        <v>319648.43</v>
      </c>
      <c r="P293" s="3">
        <f>O293*((VLOOKUP(H293,'CPI Data'!$A$1:$B$23,2))/(VLOOKUP(2025,'CPI Data'!$A$1:$B$23,2)))</f>
        <v>209424.83344827584</v>
      </c>
      <c r="Q293" s="2">
        <v>41091</v>
      </c>
      <c r="R293" s="12">
        <v>2</v>
      </c>
      <c r="S293">
        <v>2</v>
      </c>
      <c r="T293">
        <v>1</v>
      </c>
      <c r="U293">
        <v>1</v>
      </c>
    </row>
    <row r="294" spans="1:21" x14ac:dyDescent="0.25">
      <c r="A294" t="s">
        <v>22</v>
      </c>
      <c r="B294" t="str">
        <f>VLOOKUP(Table1[[#This Row],[LGA]],Sheet1!$H$1:$I$27,2,)</f>
        <v>1973 </v>
      </c>
      <c r="C294" t="s">
        <v>104</v>
      </c>
      <c r="D294" t="s">
        <v>114</v>
      </c>
      <c r="E294" s="18" t="s">
        <v>13</v>
      </c>
      <c r="F294" s="18" t="s">
        <v>13</v>
      </c>
      <c r="H294">
        <v>2017</v>
      </c>
      <c r="I294" t="s">
        <v>29</v>
      </c>
      <c r="J294" t="str">
        <f>VLOOKUP(Table1[[#This Row],[Construction]],Sheet1!$A$2:$B$16,2,)</f>
        <v>On Site</v>
      </c>
      <c r="K294" t="s">
        <v>194</v>
      </c>
      <c r="L294" t="s">
        <v>237</v>
      </c>
      <c r="M294">
        <v>1</v>
      </c>
      <c r="N294" s="3">
        <v>387299.42</v>
      </c>
      <c r="O294" s="3">
        <f>N294/M294</f>
        <v>387299.42</v>
      </c>
      <c r="P294" s="3">
        <f>O294*((VLOOKUP(H294,'CPI Data'!$A$1:$B$23,2))/(VLOOKUP(2025,'CPI Data'!$A$1:$B$23,2)))</f>
        <v>253747.89586206895</v>
      </c>
      <c r="Q294" s="2">
        <v>41821</v>
      </c>
      <c r="R294" s="12">
        <v>4</v>
      </c>
      <c r="S294">
        <v>1</v>
      </c>
      <c r="T294">
        <v>1</v>
      </c>
      <c r="U294">
        <v>1</v>
      </c>
    </row>
    <row r="295" spans="1:21" x14ac:dyDescent="0.25">
      <c r="A295" t="s">
        <v>22</v>
      </c>
      <c r="B295" t="str">
        <f>VLOOKUP(Table1[[#This Row],[LGA]],Sheet1!$H$1:$I$27,2,)</f>
        <v>1973 </v>
      </c>
      <c r="C295" t="s">
        <v>104</v>
      </c>
      <c r="D295" t="s">
        <v>112</v>
      </c>
      <c r="E295" s="18" t="s">
        <v>13</v>
      </c>
      <c r="F295" s="18" t="s">
        <v>13</v>
      </c>
      <c r="H295">
        <v>2017</v>
      </c>
      <c r="I295" t="s">
        <v>29</v>
      </c>
      <c r="J295" t="str">
        <f>VLOOKUP(Table1[[#This Row],[Construction]],Sheet1!$A$2:$B$16,2,)</f>
        <v>On Site</v>
      </c>
      <c r="K295" t="s">
        <v>194</v>
      </c>
      <c r="L295" t="s">
        <v>237</v>
      </c>
      <c r="M295">
        <v>1</v>
      </c>
      <c r="N295" s="3">
        <v>344618.86</v>
      </c>
      <c r="O295" s="3">
        <f>N295/M295</f>
        <v>344618.86</v>
      </c>
      <c r="P295" s="3">
        <f>O295*((VLOOKUP(H295,'CPI Data'!$A$1:$B$23,2))/(VLOOKUP(2025,'CPI Data'!$A$1:$B$23,2)))</f>
        <v>225784.77034482756</v>
      </c>
      <c r="Q295" s="2">
        <v>41091</v>
      </c>
      <c r="R295" s="12">
        <v>3</v>
      </c>
      <c r="S295">
        <v>2</v>
      </c>
      <c r="T295">
        <v>1</v>
      </c>
      <c r="U295">
        <v>1</v>
      </c>
    </row>
    <row r="296" spans="1:21" x14ac:dyDescent="0.25">
      <c r="A296" t="s">
        <v>22</v>
      </c>
      <c r="B296" t="str">
        <f>VLOOKUP(Table1[[#This Row],[LGA]],Sheet1!$H$1:$I$27,2,)</f>
        <v>1973 </v>
      </c>
      <c r="C296" t="s">
        <v>104</v>
      </c>
      <c r="D296" t="s">
        <v>111</v>
      </c>
      <c r="E296" s="18" t="s">
        <v>13</v>
      </c>
      <c r="F296" s="18" t="s">
        <v>13</v>
      </c>
      <c r="H296">
        <v>2017</v>
      </c>
      <c r="I296" t="s">
        <v>29</v>
      </c>
      <c r="J296" t="str">
        <f>VLOOKUP(Table1[[#This Row],[Construction]],Sheet1!$A$2:$B$16,2,)</f>
        <v>On Site</v>
      </c>
      <c r="K296" t="s">
        <v>194</v>
      </c>
      <c r="L296" t="s">
        <v>237</v>
      </c>
      <c r="M296">
        <v>1</v>
      </c>
      <c r="N296" s="3">
        <v>323256.71999999997</v>
      </c>
      <c r="O296" s="3">
        <f>N296/M296</f>
        <v>323256.71999999997</v>
      </c>
      <c r="P296" s="3">
        <f>O296*((VLOOKUP(H296,'CPI Data'!$A$1:$B$23,2))/(VLOOKUP(2025,'CPI Data'!$A$1:$B$23,2)))</f>
        <v>211788.88551724135</v>
      </c>
      <c r="Q296" s="2">
        <v>41091</v>
      </c>
      <c r="R296" s="12">
        <v>2</v>
      </c>
      <c r="S296">
        <v>1</v>
      </c>
      <c r="T296">
        <v>1</v>
      </c>
      <c r="U296">
        <v>1</v>
      </c>
    </row>
    <row r="297" spans="1:21" x14ac:dyDescent="0.25">
      <c r="A297" t="s">
        <v>22</v>
      </c>
      <c r="B297" t="str">
        <f>VLOOKUP(Table1[[#This Row],[LGA]],Sheet1!$H$1:$I$27,2,)</f>
        <v>1973 </v>
      </c>
      <c r="C297" t="s">
        <v>104</v>
      </c>
      <c r="D297" t="s">
        <v>112</v>
      </c>
      <c r="E297" s="18" t="s">
        <v>13</v>
      </c>
      <c r="F297" s="18" t="s">
        <v>13</v>
      </c>
      <c r="H297">
        <v>2017</v>
      </c>
      <c r="I297" t="s">
        <v>29</v>
      </c>
      <c r="J297" t="str">
        <f>VLOOKUP(Table1[[#This Row],[Construction]],Sheet1!$A$2:$B$16,2,)</f>
        <v>On Site</v>
      </c>
      <c r="K297" t="s">
        <v>194</v>
      </c>
      <c r="L297" t="s">
        <v>237</v>
      </c>
      <c r="M297">
        <v>1</v>
      </c>
      <c r="N297" s="3">
        <v>349033.91</v>
      </c>
      <c r="O297" s="3">
        <f>N297/M297</f>
        <v>349033.91</v>
      </c>
      <c r="P297" s="3">
        <f>O297*((VLOOKUP(H297,'CPI Data'!$A$1:$B$23,2))/(VLOOKUP(2025,'CPI Data'!$A$1:$B$23,2)))</f>
        <v>228677.38931034479</v>
      </c>
      <c r="Q297" s="2">
        <v>41091</v>
      </c>
      <c r="R297" s="12">
        <v>3</v>
      </c>
      <c r="S297">
        <v>1</v>
      </c>
      <c r="T297">
        <v>1</v>
      </c>
      <c r="U297">
        <v>1</v>
      </c>
    </row>
    <row r="298" spans="1:21" x14ac:dyDescent="0.25">
      <c r="A298" t="s">
        <v>22</v>
      </c>
      <c r="B298" t="str">
        <f>VLOOKUP(Table1[[#This Row],[LGA]],Sheet1!$H$1:$I$27,2,)</f>
        <v>1973 </v>
      </c>
      <c r="C298" t="s">
        <v>104</v>
      </c>
      <c r="D298" t="s">
        <v>111</v>
      </c>
      <c r="E298" s="18" t="s">
        <v>13</v>
      </c>
      <c r="F298" s="18" t="s">
        <v>13</v>
      </c>
      <c r="H298">
        <v>2017</v>
      </c>
      <c r="I298" t="s">
        <v>29</v>
      </c>
      <c r="J298" t="str">
        <f>VLOOKUP(Table1[[#This Row],[Construction]],Sheet1!$A$2:$B$16,2,)</f>
        <v>On Site</v>
      </c>
      <c r="K298" t="s">
        <v>194</v>
      </c>
      <c r="L298" t="s">
        <v>237</v>
      </c>
      <c r="M298">
        <v>1</v>
      </c>
      <c r="N298" s="3">
        <v>324028.40999999997</v>
      </c>
      <c r="O298" s="3">
        <f>N298/M298</f>
        <v>324028.40999999997</v>
      </c>
      <c r="P298" s="3">
        <f>O298*((VLOOKUP(H298,'CPI Data'!$A$1:$B$23,2))/(VLOOKUP(2025,'CPI Data'!$A$1:$B$23,2)))</f>
        <v>212294.47551724134</v>
      </c>
      <c r="Q298" s="2">
        <v>41456</v>
      </c>
      <c r="R298" s="12">
        <v>2</v>
      </c>
      <c r="S298">
        <v>1</v>
      </c>
      <c r="T298">
        <v>1</v>
      </c>
      <c r="U298">
        <v>1</v>
      </c>
    </row>
    <row r="299" spans="1:21" x14ac:dyDescent="0.25">
      <c r="A299" t="s">
        <v>22</v>
      </c>
      <c r="B299" t="str">
        <f>VLOOKUP(Table1[[#This Row],[LGA]],Sheet1!$H$1:$I$27,2,)</f>
        <v>1973 </v>
      </c>
      <c r="C299" t="s">
        <v>104</v>
      </c>
      <c r="D299" t="s">
        <v>112</v>
      </c>
      <c r="E299" s="18" t="s">
        <v>13</v>
      </c>
      <c r="F299" s="18" t="s">
        <v>13</v>
      </c>
      <c r="H299">
        <v>2017</v>
      </c>
      <c r="I299" t="s">
        <v>29</v>
      </c>
      <c r="J299" t="str">
        <f>VLOOKUP(Table1[[#This Row],[Construction]],Sheet1!$A$2:$B$16,2,)</f>
        <v>On Site</v>
      </c>
      <c r="K299" t="s">
        <v>194</v>
      </c>
      <c r="L299" t="s">
        <v>237</v>
      </c>
      <c r="M299">
        <v>1</v>
      </c>
      <c r="N299" s="3">
        <v>347397.11</v>
      </c>
      <c r="O299" s="3">
        <f>N299/M299</f>
        <v>347397.11</v>
      </c>
      <c r="P299" s="3">
        <f>O299*((VLOOKUP(H299,'CPI Data'!$A$1:$B$23,2))/(VLOOKUP(2025,'CPI Data'!$A$1:$B$23,2)))</f>
        <v>227605.00310344825</v>
      </c>
      <c r="Q299" s="2">
        <v>39995</v>
      </c>
      <c r="R299" s="12">
        <v>3</v>
      </c>
      <c r="S299">
        <v>1</v>
      </c>
      <c r="T299">
        <v>1</v>
      </c>
      <c r="U299">
        <v>1</v>
      </c>
    </row>
    <row r="300" spans="1:21" x14ac:dyDescent="0.25">
      <c r="A300" t="s">
        <v>22</v>
      </c>
      <c r="B300" t="str">
        <f>VLOOKUP(Table1[[#This Row],[LGA]],Sheet1!$H$1:$I$27,2,)</f>
        <v>1973 </v>
      </c>
      <c r="C300" t="s">
        <v>104</v>
      </c>
      <c r="D300" t="s">
        <v>114</v>
      </c>
      <c r="E300" s="18" t="s">
        <v>13</v>
      </c>
      <c r="F300" s="18" t="s">
        <v>13</v>
      </c>
      <c r="H300">
        <v>2017</v>
      </c>
      <c r="I300" t="s">
        <v>29</v>
      </c>
      <c r="J300" t="str">
        <f>VLOOKUP(Table1[[#This Row],[Construction]],Sheet1!$A$2:$B$16,2,)</f>
        <v>On Site</v>
      </c>
      <c r="K300" t="s">
        <v>194</v>
      </c>
      <c r="L300" t="s">
        <v>237</v>
      </c>
      <c r="M300">
        <v>1</v>
      </c>
      <c r="N300" s="3">
        <v>389975.97</v>
      </c>
      <c r="O300" s="3">
        <f>N300/M300</f>
        <v>389975.97</v>
      </c>
      <c r="P300" s="3">
        <f>O300*((VLOOKUP(H300,'CPI Data'!$A$1:$B$23,2))/(VLOOKUP(2025,'CPI Data'!$A$1:$B$23,2)))</f>
        <v>255501.49758620688</v>
      </c>
      <c r="Q300" s="2">
        <v>42186</v>
      </c>
      <c r="R300" s="12">
        <v>4</v>
      </c>
      <c r="S300">
        <v>1</v>
      </c>
      <c r="T300">
        <v>1</v>
      </c>
      <c r="U300">
        <v>1</v>
      </c>
    </row>
    <row r="301" spans="1:21" x14ac:dyDescent="0.25">
      <c r="A301" t="s">
        <v>17</v>
      </c>
      <c r="B301">
        <f>VLOOKUP(Table1[[#This Row],[LGA]],Sheet1!$H$1:$I$27,2,)</f>
        <v>2437</v>
      </c>
      <c r="C301" t="s">
        <v>104</v>
      </c>
      <c r="D301" t="s">
        <v>127</v>
      </c>
      <c r="E301" s="18" t="s">
        <v>13</v>
      </c>
      <c r="F301" s="18" t="s">
        <v>13</v>
      </c>
      <c r="H301">
        <v>2017</v>
      </c>
      <c r="I301" t="s">
        <v>29</v>
      </c>
      <c r="J301" t="str">
        <f>VLOOKUP(Table1[[#This Row],[Construction]],Sheet1!$A$2:$B$16,2,)</f>
        <v>On Site</v>
      </c>
      <c r="K301" t="s">
        <v>17</v>
      </c>
      <c r="L301" t="s">
        <v>211</v>
      </c>
      <c r="M301">
        <v>1</v>
      </c>
      <c r="N301" s="3">
        <v>458413.81</v>
      </c>
      <c r="O301" s="3">
        <f>N301/M301</f>
        <v>458413.81</v>
      </c>
      <c r="P301" s="3">
        <f>O301*((VLOOKUP(H301,'CPI Data'!$A$1:$B$23,2))/(VLOOKUP(2025,'CPI Data'!$A$1:$B$23,2)))</f>
        <v>300340.08241379308</v>
      </c>
      <c r="Q301" s="2">
        <v>41821</v>
      </c>
      <c r="R301" s="12">
        <v>2</v>
      </c>
      <c r="S301">
        <v>1</v>
      </c>
      <c r="T301">
        <v>1</v>
      </c>
      <c r="U301">
        <v>1</v>
      </c>
    </row>
    <row r="302" spans="1:21" x14ac:dyDescent="0.25">
      <c r="A302" t="s">
        <v>17</v>
      </c>
      <c r="B302">
        <f>VLOOKUP(Table1[[#This Row],[LGA]],Sheet1!$H$1:$I$27,2,)</f>
        <v>2437</v>
      </c>
      <c r="C302" t="s">
        <v>104</v>
      </c>
      <c r="D302" t="s">
        <v>127</v>
      </c>
      <c r="E302" s="18" t="s">
        <v>13</v>
      </c>
      <c r="F302" s="18" t="s">
        <v>13</v>
      </c>
      <c r="H302">
        <v>2017</v>
      </c>
      <c r="I302" t="s">
        <v>29</v>
      </c>
      <c r="J302" t="str">
        <f>VLOOKUP(Table1[[#This Row],[Construction]],Sheet1!$A$2:$B$16,2,)</f>
        <v>On Site</v>
      </c>
      <c r="K302" t="s">
        <v>17</v>
      </c>
      <c r="L302" t="s">
        <v>211</v>
      </c>
      <c r="M302">
        <v>1</v>
      </c>
      <c r="N302" s="3">
        <v>456556.25</v>
      </c>
      <c r="O302" s="3">
        <f>N302/M302</f>
        <v>456556.25</v>
      </c>
      <c r="P302" s="3">
        <f>O302*((VLOOKUP(H302,'CPI Data'!$A$1:$B$23,2))/(VLOOKUP(2025,'CPI Data'!$A$1:$B$23,2)))</f>
        <v>299123.06034482759</v>
      </c>
      <c r="Q302" s="2">
        <v>41821</v>
      </c>
      <c r="R302" s="12">
        <v>2</v>
      </c>
      <c r="S302">
        <v>1</v>
      </c>
      <c r="T302">
        <v>1</v>
      </c>
      <c r="U302">
        <v>1</v>
      </c>
    </row>
    <row r="303" spans="1:21" x14ac:dyDescent="0.25">
      <c r="A303" t="s">
        <v>30</v>
      </c>
      <c r="B303">
        <f>VLOOKUP(Table1[[#This Row],[LGA]],Sheet1!$H$1:$I$27,2,)</f>
        <v>2600</v>
      </c>
      <c r="C303" t="s">
        <v>241</v>
      </c>
      <c r="D303" t="s">
        <v>112</v>
      </c>
      <c r="E303" s="18" t="s">
        <v>13</v>
      </c>
      <c r="F303" s="18" t="s">
        <v>13</v>
      </c>
      <c r="H303">
        <v>2018</v>
      </c>
      <c r="I303" t="s">
        <v>29</v>
      </c>
      <c r="J303" t="str">
        <f>VLOOKUP(Table1[[#This Row],[Construction]],Sheet1!$A$2:$B$16,2,)</f>
        <v>On Site</v>
      </c>
      <c r="K303" t="s">
        <v>30</v>
      </c>
      <c r="L303" t="s">
        <v>211</v>
      </c>
      <c r="M303">
        <v>1</v>
      </c>
      <c r="N303" s="3">
        <v>719279</v>
      </c>
      <c r="O303" s="3">
        <f>N303/M303</f>
        <v>719279</v>
      </c>
      <c r="P303" s="3">
        <f>O303*((VLOOKUP(H303,'CPI Data'!$A$1:$B$23,2))/(VLOOKUP(2025,'CPI Data'!$A$1:$B$23,2)))</f>
        <v>471251.75862068962</v>
      </c>
      <c r="Q303" s="2">
        <v>41456</v>
      </c>
      <c r="R303" s="12">
        <v>3</v>
      </c>
      <c r="S303">
        <v>1</v>
      </c>
      <c r="T303">
        <v>1</v>
      </c>
      <c r="U303">
        <v>1</v>
      </c>
    </row>
    <row r="304" spans="1:21" x14ac:dyDescent="0.25">
      <c r="A304" t="s">
        <v>30</v>
      </c>
      <c r="B304">
        <f>VLOOKUP(Table1[[#This Row],[LGA]],Sheet1!$H$1:$I$27,2,)</f>
        <v>2600</v>
      </c>
      <c r="C304" t="s">
        <v>241</v>
      </c>
      <c r="D304" t="s">
        <v>114</v>
      </c>
      <c r="E304" s="18" t="s">
        <v>13</v>
      </c>
      <c r="F304" s="18" t="s">
        <v>13</v>
      </c>
      <c r="H304">
        <v>2018</v>
      </c>
      <c r="I304" t="s">
        <v>29</v>
      </c>
      <c r="J304" t="str">
        <f>VLOOKUP(Table1[[#This Row],[Construction]],Sheet1!$A$2:$B$16,2,)</f>
        <v>On Site</v>
      </c>
      <c r="K304" t="s">
        <v>30</v>
      </c>
      <c r="L304" t="s">
        <v>211</v>
      </c>
      <c r="M304">
        <v>1</v>
      </c>
      <c r="N304" s="3">
        <v>788950</v>
      </c>
      <c r="O304" s="3">
        <f>N304/M304</f>
        <v>788950</v>
      </c>
      <c r="P304" s="3">
        <f>O304*((VLOOKUP(H304,'CPI Data'!$A$1:$B$23,2))/(VLOOKUP(2025,'CPI Data'!$A$1:$B$23,2)))</f>
        <v>516898.27586206893</v>
      </c>
      <c r="Q304" s="2">
        <v>41456</v>
      </c>
      <c r="R304" s="12">
        <v>4</v>
      </c>
      <c r="S304">
        <v>1</v>
      </c>
      <c r="T304">
        <v>1</v>
      </c>
      <c r="U304">
        <v>1</v>
      </c>
    </row>
    <row r="305" spans="1:21" x14ac:dyDescent="0.25">
      <c r="A305" t="s">
        <v>24</v>
      </c>
      <c r="B305">
        <f>VLOOKUP(Table1[[#This Row],[LGA]],Sheet1!$H$1:$I$27,2,)</f>
        <v>1531</v>
      </c>
      <c r="C305" t="s">
        <v>241</v>
      </c>
      <c r="D305" t="s">
        <v>112</v>
      </c>
      <c r="E305" s="18" t="s">
        <v>13</v>
      </c>
      <c r="F305" s="18" t="s">
        <v>13</v>
      </c>
      <c r="H305">
        <v>2017</v>
      </c>
      <c r="I305" t="s">
        <v>29</v>
      </c>
      <c r="J305" t="str">
        <f>VLOOKUP(Table1[[#This Row],[Construction]],Sheet1!$A$2:$B$16,2,)</f>
        <v>On Site</v>
      </c>
      <c r="K305" t="s">
        <v>24</v>
      </c>
      <c r="L305" t="s">
        <v>211</v>
      </c>
      <c r="M305">
        <v>1</v>
      </c>
      <c r="N305" s="3">
        <v>589173.99</v>
      </c>
      <c r="O305" s="3">
        <f>N305/M305</f>
        <v>589173.99</v>
      </c>
      <c r="P305" s="3">
        <f>O305*((VLOOKUP(H305,'CPI Data'!$A$1:$B$23,2))/(VLOOKUP(2025,'CPI Data'!$A$1:$B$23,2)))</f>
        <v>386010.54517241375</v>
      </c>
      <c r="Q305" s="2">
        <v>41091</v>
      </c>
      <c r="R305" s="12">
        <v>3</v>
      </c>
      <c r="S305">
        <v>2</v>
      </c>
      <c r="T305">
        <v>1</v>
      </c>
      <c r="U305">
        <v>1</v>
      </c>
    </row>
    <row r="306" spans="1:21" x14ac:dyDescent="0.25">
      <c r="A306" t="s">
        <v>24</v>
      </c>
      <c r="B306">
        <f>VLOOKUP(Table1[[#This Row],[LGA]],Sheet1!$H$1:$I$27,2,)</f>
        <v>1531</v>
      </c>
      <c r="C306" t="s">
        <v>241</v>
      </c>
      <c r="D306" t="s">
        <v>112</v>
      </c>
      <c r="E306" s="18" t="s">
        <v>13</v>
      </c>
      <c r="F306" s="18" t="s">
        <v>13</v>
      </c>
      <c r="H306">
        <v>2017</v>
      </c>
      <c r="I306" t="s">
        <v>29</v>
      </c>
      <c r="J306" t="str">
        <f>VLOOKUP(Table1[[#This Row],[Construction]],Sheet1!$A$2:$B$16,2,)</f>
        <v>On Site</v>
      </c>
      <c r="K306" t="s">
        <v>24</v>
      </c>
      <c r="L306" t="s">
        <v>211</v>
      </c>
      <c r="M306">
        <v>1</v>
      </c>
      <c r="N306" s="3">
        <v>588198.06000000006</v>
      </c>
      <c r="O306" s="3">
        <f>N306/M306</f>
        <v>588198.06000000006</v>
      </c>
      <c r="P306" s="3">
        <f>O306*((VLOOKUP(H306,'CPI Data'!$A$1:$B$23,2))/(VLOOKUP(2025,'CPI Data'!$A$1:$B$23,2)))</f>
        <v>385371.14275862073</v>
      </c>
      <c r="Q306" s="2">
        <v>41456</v>
      </c>
      <c r="R306" s="12">
        <v>3</v>
      </c>
      <c r="S306">
        <v>1</v>
      </c>
      <c r="T306">
        <v>1</v>
      </c>
      <c r="U306">
        <v>1</v>
      </c>
    </row>
    <row r="307" spans="1:21" x14ac:dyDescent="0.25">
      <c r="A307" t="s">
        <v>24</v>
      </c>
      <c r="B307">
        <f>VLOOKUP(Table1[[#This Row],[LGA]],Sheet1!$H$1:$I$27,2,)</f>
        <v>1531</v>
      </c>
      <c r="C307" t="s">
        <v>241</v>
      </c>
      <c r="D307" t="s">
        <v>112</v>
      </c>
      <c r="E307" s="18" t="s">
        <v>13</v>
      </c>
      <c r="F307" s="18" t="s">
        <v>13</v>
      </c>
      <c r="H307">
        <v>2017</v>
      </c>
      <c r="I307" t="s">
        <v>29</v>
      </c>
      <c r="J307" t="str">
        <f>VLOOKUP(Table1[[#This Row],[Construction]],Sheet1!$A$2:$B$16,2,)</f>
        <v>On Site</v>
      </c>
      <c r="K307" t="s">
        <v>24</v>
      </c>
      <c r="L307" t="s">
        <v>211</v>
      </c>
      <c r="M307">
        <v>1</v>
      </c>
      <c r="N307" s="3">
        <v>588167.93000000005</v>
      </c>
      <c r="O307" s="3">
        <f>N307/M307</f>
        <v>588167.93000000005</v>
      </c>
      <c r="P307" s="3">
        <f>O307*((VLOOKUP(H307,'CPI Data'!$A$1:$B$23,2))/(VLOOKUP(2025,'CPI Data'!$A$1:$B$23,2)))</f>
        <v>385351.40241379314</v>
      </c>
      <c r="Q307" s="2">
        <v>41091</v>
      </c>
      <c r="R307" s="12">
        <v>3</v>
      </c>
      <c r="S307">
        <v>1</v>
      </c>
      <c r="T307">
        <v>1</v>
      </c>
      <c r="U307">
        <v>1</v>
      </c>
    </row>
    <row r="308" spans="1:21" x14ac:dyDescent="0.25">
      <c r="A308" t="s">
        <v>24</v>
      </c>
      <c r="B308">
        <f>VLOOKUP(Table1[[#This Row],[LGA]],Sheet1!$H$1:$I$27,2,)</f>
        <v>1531</v>
      </c>
      <c r="C308" t="s">
        <v>241</v>
      </c>
      <c r="D308" t="s">
        <v>112</v>
      </c>
      <c r="E308" s="18" t="s">
        <v>13</v>
      </c>
      <c r="F308" s="18" t="s">
        <v>13</v>
      </c>
      <c r="H308">
        <v>2017</v>
      </c>
      <c r="I308" t="s">
        <v>29</v>
      </c>
      <c r="J308" t="str">
        <f>VLOOKUP(Table1[[#This Row],[Construction]],Sheet1!$A$2:$B$16,2,)</f>
        <v>On Site</v>
      </c>
      <c r="K308" t="s">
        <v>24</v>
      </c>
      <c r="L308" t="s">
        <v>211</v>
      </c>
      <c r="M308">
        <v>1</v>
      </c>
      <c r="N308" s="3">
        <v>586224.18000000005</v>
      </c>
      <c r="O308" s="3">
        <f>N308/M308</f>
        <v>586224.18000000005</v>
      </c>
      <c r="P308" s="3">
        <f>O308*((VLOOKUP(H308,'CPI Data'!$A$1:$B$23,2))/(VLOOKUP(2025,'CPI Data'!$A$1:$B$23,2)))</f>
        <v>384077.91103448276</v>
      </c>
      <c r="Q308" s="2">
        <v>41091</v>
      </c>
      <c r="R308" s="12">
        <v>3</v>
      </c>
      <c r="S308">
        <v>1</v>
      </c>
      <c r="T308">
        <v>1</v>
      </c>
      <c r="U308">
        <v>1</v>
      </c>
    </row>
    <row r="309" spans="1:21" x14ac:dyDescent="0.25">
      <c r="A309" t="s">
        <v>30</v>
      </c>
      <c r="B309">
        <f>VLOOKUP(Table1[[#This Row],[LGA]],Sheet1!$H$1:$I$27,2,)</f>
        <v>2600</v>
      </c>
      <c r="C309" t="s">
        <v>241</v>
      </c>
      <c r="D309" t="s">
        <v>113</v>
      </c>
      <c r="E309" s="18" t="s">
        <v>13</v>
      </c>
      <c r="F309" s="18" t="s">
        <v>13</v>
      </c>
      <c r="G309" t="s">
        <v>243</v>
      </c>
      <c r="H309">
        <v>2018</v>
      </c>
      <c r="I309" t="s">
        <v>29</v>
      </c>
      <c r="J309" t="str">
        <f>VLOOKUP(Table1[[#This Row],[Construction]],Sheet1!$A$2:$B$16,2,)</f>
        <v>On Site</v>
      </c>
      <c r="K309" t="s">
        <v>190</v>
      </c>
      <c r="L309" t="s">
        <v>237</v>
      </c>
      <c r="M309">
        <v>1</v>
      </c>
      <c r="N309" s="3">
        <v>695274.1</v>
      </c>
      <c r="O309" s="3">
        <f>N309/M309</f>
        <v>695274.1</v>
      </c>
      <c r="P309" s="3">
        <f>O309*((VLOOKUP(H309,'CPI Data'!$A$1:$B$23,2))/(VLOOKUP(2025,'CPI Data'!$A$1:$B$23,2)))</f>
        <v>455524.41034482757</v>
      </c>
      <c r="Q309" s="2">
        <v>41091</v>
      </c>
      <c r="R309" s="12">
        <v>3</v>
      </c>
      <c r="S309">
        <v>1</v>
      </c>
      <c r="T309">
        <v>1</v>
      </c>
      <c r="U309">
        <v>1</v>
      </c>
    </row>
    <row r="310" spans="1:21" x14ac:dyDescent="0.25">
      <c r="A310" t="s">
        <v>30</v>
      </c>
      <c r="B310">
        <f>VLOOKUP(Table1[[#This Row],[LGA]],Sheet1!$H$1:$I$27,2,)</f>
        <v>2600</v>
      </c>
      <c r="C310" t="s">
        <v>241</v>
      </c>
      <c r="D310" t="s">
        <v>126</v>
      </c>
      <c r="E310" s="18" t="s">
        <v>13</v>
      </c>
      <c r="F310" s="18" t="s">
        <v>13</v>
      </c>
      <c r="G310" t="s">
        <v>243</v>
      </c>
      <c r="H310">
        <v>2016</v>
      </c>
      <c r="I310" t="s">
        <v>29</v>
      </c>
      <c r="J310" t="str">
        <f>VLOOKUP(Table1[[#This Row],[Construction]],Sheet1!$A$2:$B$16,2,)</f>
        <v>On Site</v>
      </c>
      <c r="K310" t="s">
        <v>189</v>
      </c>
      <c r="L310" t="s">
        <v>237</v>
      </c>
      <c r="M310">
        <v>1</v>
      </c>
      <c r="N310" s="3">
        <v>891014.48</v>
      </c>
      <c r="O310" s="3">
        <f>N310/M310</f>
        <v>891014.48</v>
      </c>
      <c r="P310" s="3">
        <f>O310*((VLOOKUP(H310,'CPI Data'!$A$1:$B$23,2))/(VLOOKUP(2025,'CPI Data'!$A$1:$B$23,2)))</f>
        <v>399420.28413793101</v>
      </c>
      <c r="Q310" s="2">
        <v>41091</v>
      </c>
      <c r="R310" s="12">
        <v>6</v>
      </c>
      <c r="S310">
        <v>1</v>
      </c>
      <c r="T310">
        <v>1</v>
      </c>
      <c r="U310">
        <v>1</v>
      </c>
    </row>
    <row r="311" spans="1:21" x14ac:dyDescent="0.25">
      <c r="A311" t="s">
        <v>30</v>
      </c>
      <c r="B311">
        <f>VLOOKUP(Table1[[#This Row],[LGA]],Sheet1!$H$1:$I$27,2,)</f>
        <v>2600</v>
      </c>
      <c r="C311" t="s">
        <v>241</v>
      </c>
      <c r="D311" t="s">
        <v>111</v>
      </c>
      <c r="E311" s="18" t="s">
        <v>13</v>
      </c>
      <c r="F311" s="18" t="s">
        <v>13</v>
      </c>
      <c r="H311">
        <v>2016</v>
      </c>
      <c r="I311" t="s">
        <v>29</v>
      </c>
      <c r="J311" t="str">
        <f>VLOOKUP(Table1[[#This Row],[Construction]],Sheet1!$A$2:$B$16,2,)</f>
        <v>On Site</v>
      </c>
      <c r="K311" t="s">
        <v>189</v>
      </c>
      <c r="L311" t="s">
        <v>237</v>
      </c>
      <c r="M311">
        <v>1</v>
      </c>
      <c r="N311" s="3">
        <v>664218.48</v>
      </c>
      <c r="O311" s="3">
        <f>N311/M311</f>
        <v>664218.48</v>
      </c>
      <c r="P311" s="3">
        <f>O311*((VLOOKUP(H311,'CPI Data'!$A$1:$B$23,2))/(VLOOKUP(2025,'CPI Data'!$A$1:$B$23,2)))</f>
        <v>297753.11172413791</v>
      </c>
      <c r="Q311" s="2">
        <v>41091</v>
      </c>
      <c r="R311" s="12">
        <v>2</v>
      </c>
      <c r="S311">
        <v>2</v>
      </c>
      <c r="T311">
        <v>1</v>
      </c>
      <c r="U311">
        <v>1</v>
      </c>
    </row>
    <row r="312" spans="1:21" x14ac:dyDescent="0.25">
      <c r="A312" t="s">
        <v>19</v>
      </c>
      <c r="B312">
        <f>VLOOKUP(Table1[[#This Row],[LGA]],Sheet1!$H$1:$I$27,2,)</f>
        <v>1816</v>
      </c>
      <c r="C312" t="s">
        <v>105</v>
      </c>
      <c r="D312" t="s">
        <v>114</v>
      </c>
      <c r="E312" s="18" t="s">
        <v>13</v>
      </c>
      <c r="F312" s="18" t="s">
        <v>13</v>
      </c>
      <c r="H312">
        <v>2017</v>
      </c>
      <c r="I312" t="s">
        <v>29</v>
      </c>
      <c r="J312" t="str">
        <f>VLOOKUP(Table1[[#This Row],[Construction]],Sheet1!$A$2:$B$16,2,)</f>
        <v>On Site</v>
      </c>
      <c r="K312" t="s">
        <v>19</v>
      </c>
      <c r="L312" t="s">
        <v>211</v>
      </c>
      <c r="M312">
        <v>1</v>
      </c>
      <c r="N312" s="3">
        <v>511175.86</v>
      </c>
      <c r="O312" s="3">
        <f>N312/M312</f>
        <v>511175.86</v>
      </c>
      <c r="P312" s="3">
        <f>O312*((VLOOKUP(H312,'CPI Data'!$A$1:$B$23,2))/(VLOOKUP(2025,'CPI Data'!$A$1:$B$23,2)))</f>
        <v>334908.32206896547</v>
      </c>
      <c r="Q312" s="2">
        <v>41091</v>
      </c>
      <c r="R312" s="12">
        <v>4</v>
      </c>
      <c r="S312">
        <v>2</v>
      </c>
      <c r="T312">
        <v>1</v>
      </c>
      <c r="U312">
        <v>1</v>
      </c>
    </row>
    <row r="313" spans="1:21" x14ac:dyDescent="0.25">
      <c r="A313" t="s">
        <v>19</v>
      </c>
      <c r="B313">
        <f>VLOOKUP(Table1[[#This Row],[LGA]],Sheet1!$H$1:$I$27,2,)</f>
        <v>1816</v>
      </c>
      <c r="C313" t="s">
        <v>105</v>
      </c>
      <c r="D313" t="s">
        <v>125</v>
      </c>
      <c r="E313" s="18" t="s">
        <v>13</v>
      </c>
      <c r="F313" s="18" t="s">
        <v>13</v>
      </c>
      <c r="H313">
        <v>2017</v>
      </c>
      <c r="I313" t="s">
        <v>29</v>
      </c>
      <c r="J313" t="str">
        <f>VLOOKUP(Table1[[#This Row],[Construction]],Sheet1!$A$2:$B$16,2,)</f>
        <v>On Site</v>
      </c>
      <c r="K313" t="s">
        <v>19</v>
      </c>
      <c r="L313" t="s">
        <v>211</v>
      </c>
      <c r="M313">
        <v>1</v>
      </c>
      <c r="N313" s="3">
        <v>392531.29</v>
      </c>
      <c r="O313" s="3">
        <f>N313/M313</f>
        <v>392531.29</v>
      </c>
      <c r="P313" s="3">
        <f>O313*((VLOOKUP(H313,'CPI Data'!$A$1:$B$23,2))/(VLOOKUP(2025,'CPI Data'!$A$1:$B$23,2)))</f>
        <v>257175.67275862067</v>
      </c>
      <c r="Q313" s="2">
        <v>41091</v>
      </c>
      <c r="R313" s="12">
        <v>2</v>
      </c>
      <c r="T313">
        <v>1</v>
      </c>
      <c r="U313">
        <v>1</v>
      </c>
    </row>
    <row r="314" spans="1:21" x14ac:dyDescent="0.25">
      <c r="A314" t="s">
        <v>19</v>
      </c>
      <c r="B314">
        <f>VLOOKUP(Table1[[#This Row],[LGA]],Sheet1!$H$1:$I$27,2,)</f>
        <v>1816</v>
      </c>
      <c r="C314" t="s">
        <v>105</v>
      </c>
      <c r="D314" t="s">
        <v>125</v>
      </c>
      <c r="E314" s="18" t="s">
        <v>13</v>
      </c>
      <c r="F314" s="18" t="s">
        <v>13</v>
      </c>
      <c r="H314">
        <v>2017</v>
      </c>
      <c r="I314" t="s">
        <v>29</v>
      </c>
      <c r="J314" t="str">
        <f>VLOOKUP(Table1[[#This Row],[Construction]],Sheet1!$A$2:$B$16,2,)</f>
        <v>On Site</v>
      </c>
      <c r="K314" t="s">
        <v>19</v>
      </c>
      <c r="L314" t="s">
        <v>211</v>
      </c>
      <c r="M314">
        <v>1</v>
      </c>
      <c r="N314" s="3">
        <v>392426.68</v>
      </c>
      <c r="O314" s="3">
        <f>N314/M314</f>
        <v>392426.68</v>
      </c>
      <c r="P314" s="3">
        <f>O314*((VLOOKUP(H314,'CPI Data'!$A$1:$B$23,2))/(VLOOKUP(2025,'CPI Data'!$A$1:$B$23,2)))</f>
        <v>257107.13517241378</v>
      </c>
      <c r="Q314" s="2">
        <v>41821</v>
      </c>
      <c r="R314" s="12">
        <v>2</v>
      </c>
      <c r="S314">
        <v>1</v>
      </c>
      <c r="T314">
        <v>1</v>
      </c>
      <c r="U314">
        <v>1</v>
      </c>
    </row>
    <row r="315" spans="1:21" x14ac:dyDescent="0.25">
      <c r="A315" t="s">
        <v>19</v>
      </c>
      <c r="B315">
        <f>VLOOKUP(Table1[[#This Row],[LGA]],Sheet1!$H$1:$I$27,2,)</f>
        <v>1816</v>
      </c>
      <c r="C315" t="s">
        <v>105</v>
      </c>
      <c r="D315" t="s">
        <v>125</v>
      </c>
      <c r="E315" s="18" t="s">
        <v>13</v>
      </c>
      <c r="F315" s="18" t="s">
        <v>13</v>
      </c>
      <c r="H315">
        <v>2017</v>
      </c>
      <c r="I315" t="s">
        <v>29</v>
      </c>
      <c r="J315" t="str">
        <f>VLOOKUP(Table1[[#This Row],[Construction]],Sheet1!$A$2:$B$16,2,)</f>
        <v>On Site</v>
      </c>
      <c r="K315" t="s">
        <v>19</v>
      </c>
      <c r="L315" t="s">
        <v>211</v>
      </c>
      <c r="M315">
        <v>1</v>
      </c>
      <c r="N315" s="3">
        <v>392396.46</v>
      </c>
      <c r="O315" s="3">
        <f>N315/M315</f>
        <v>392396.46</v>
      </c>
      <c r="P315" s="3">
        <f>O315*((VLOOKUP(H315,'CPI Data'!$A$1:$B$23,2))/(VLOOKUP(2025,'CPI Data'!$A$1:$B$23,2)))</f>
        <v>257087.33586206898</v>
      </c>
      <c r="Q315" s="2">
        <v>41821</v>
      </c>
      <c r="R315" s="12">
        <v>2</v>
      </c>
      <c r="S315">
        <v>1</v>
      </c>
      <c r="T315">
        <v>1</v>
      </c>
      <c r="U315">
        <v>1</v>
      </c>
    </row>
    <row r="316" spans="1:21" x14ac:dyDescent="0.25">
      <c r="A316" t="s">
        <v>19</v>
      </c>
      <c r="B316">
        <f>VLOOKUP(Table1[[#This Row],[LGA]],Sheet1!$H$1:$I$27,2,)</f>
        <v>1816</v>
      </c>
      <c r="C316" t="s">
        <v>105</v>
      </c>
      <c r="D316" t="s">
        <v>112</v>
      </c>
      <c r="E316" s="18" t="s">
        <v>13</v>
      </c>
      <c r="F316" s="18" t="s">
        <v>13</v>
      </c>
      <c r="H316">
        <v>2017</v>
      </c>
      <c r="I316" t="s">
        <v>29</v>
      </c>
      <c r="J316" t="str">
        <f>VLOOKUP(Table1[[#This Row],[Construction]],Sheet1!$A$2:$B$16,2,)</f>
        <v>On Site</v>
      </c>
      <c r="K316" t="s">
        <v>19</v>
      </c>
      <c r="L316" t="s">
        <v>211</v>
      </c>
      <c r="M316">
        <v>1</v>
      </c>
      <c r="N316" s="3">
        <v>447967.18</v>
      </c>
      <c r="O316" s="3">
        <f>N316/M316</f>
        <v>447967.18</v>
      </c>
      <c r="P316" s="3">
        <f>O316*((VLOOKUP(H316,'CPI Data'!$A$1:$B$23,2))/(VLOOKUP(2025,'CPI Data'!$A$1:$B$23,2)))</f>
        <v>293495.73862068966</v>
      </c>
      <c r="Q316" s="2">
        <v>41821</v>
      </c>
      <c r="R316" s="12">
        <v>3</v>
      </c>
      <c r="T316">
        <v>1</v>
      </c>
      <c r="U316">
        <v>1</v>
      </c>
    </row>
    <row r="317" spans="1:21" x14ac:dyDescent="0.25">
      <c r="A317" t="s">
        <v>12</v>
      </c>
      <c r="B317">
        <f>VLOOKUP(Table1[[#This Row],[LGA]],Sheet1!$H$1:$I$27,2,)</f>
        <v>700</v>
      </c>
      <c r="C317" t="s">
        <v>103</v>
      </c>
      <c r="D317" t="s">
        <v>112</v>
      </c>
      <c r="E317" s="18" t="s">
        <v>13</v>
      </c>
      <c r="F317" s="18" t="s">
        <v>13</v>
      </c>
      <c r="H317">
        <v>2017</v>
      </c>
      <c r="I317" t="s">
        <v>29</v>
      </c>
      <c r="J317" t="str">
        <f>VLOOKUP(Table1[[#This Row],[Construction]],Sheet1!$A$2:$B$16,2,)</f>
        <v>On Site</v>
      </c>
      <c r="K317" t="s">
        <v>12</v>
      </c>
      <c r="L317" t="s">
        <v>211</v>
      </c>
      <c r="M317">
        <v>1</v>
      </c>
      <c r="N317" s="3">
        <v>433928</v>
      </c>
      <c r="O317" s="3">
        <f>N317/M317</f>
        <v>433928</v>
      </c>
      <c r="P317" s="3">
        <f>O317*((VLOOKUP(H317,'CPI Data'!$A$1:$B$23,2))/(VLOOKUP(2025,'CPI Data'!$A$1:$B$23,2)))</f>
        <v>284297.6551724138</v>
      </c>
      <c r="Q317" s="2">
        <v>42186</v>
      </c>
      <c r="R317" s="12">
        <v>3</v>
      </c>
      <c r="S317">
        <v>2</v>
      </c>
      <c r="T317">
        <v>1</v>
      </c>
      <c r="U317">
        <v>1</v>
      </c>
    </row>
    <row r="318" spans="1:21" x14ac:dyDescent="0.25">
      <c r="A318" t="s">
        <v>12</v>
      </c>
      <c r="B318">
        <f>VLOOKUP(Table1[[#This Row],[LGA]],Sheet1!$H$1:$I$27,2,)</f>
        <v>700</v>
      </c>
      <c r="C318" t="s">
        <v>103</v>
      </c>
      <c r="D318" t="s">
        <v>112</v>
      </c>
      <c r="E318" s="18" t="s">
        <v>13</v>
      </c>
      <c r="F318" s="18" t="s">
        <v>13</v>
      </c>
      <c r="H318">
        <v>2017</v>
      </c>
      <c r="I318" t="s">
        <v>29</v>
      </c>
      <c r="J318" t="str">
        <f>VLOOKUP(Table1[[#This Row],[Construction]],Sheet1!$A$2:$B$16,2,)</f>
        <v>On Site</v>
      </c>
      <c r="K318" t="s">
        <v>12</v>
      </c>
      <c r="L318" t="s">
        <v>211</v>
      </c>
      <c r="M318">
        <v>1</v>
      </c>
      <c r="N318" s="3">
        <v>434054</v>
      </c>
      <c r="O318" s="3">
        <f>N318/M318</f>
        <v>434054</v>
      </c>
      <c r="P318" s="3">
        <f>O318*((VLOOKUP(H318,'CPI Data'!$A$1:$B$23,2))/(VLOOKUP(2025,'CPI Data'!$A$1:$B$23,2)))</f>
        <v>284380.20689655171</v>
      </c>
      <c r="Q318" s="2">
        <v>40360</v>
      </c>
      <c r="R318" s="12">
        <v>3</v>
      </c>
      <c r="S318">
        <v>1</v>
      </c>
      <c r="T318">
        <v>1</v>
      </c>
      <c r="U318">
        <v>1</v>
      </c>
    </row>
    <row r="319" spans="1:21" x14ac:dyDescent="0.25">
      <c r="A319" t="s">
        <v>12</v>
      </c>
      <c r="B319">
        <f>VLOOKUP(Table1[[#This Row],[LGA]],Sheet1!$H$1:$I$27,2,)</f>
        <v>700</v>
      </c>
      <c r="C319" t="s">
        <v>103</v>
      </c>
      <c r="D319" t="s">
        <v>111</v>
      </c>
      <c r="E319" s="18" t="s">
        <v>13</v>
      </c>
      <c r="F319" s="18" t="s">
        <v>13</v>
      </c>
      <c r="H319">
        <v>2017</v>
      </c>
      <c r="I319" t="s">
        <v>29</v>
      </c>
      <c r="J319" t="str">
        <f>VLOOKUP(Table1[[#This Row],[Construction]],Sheet1!$A$2:$B$16,2,)</f>
        <v>On Site</v>
      </c>
      <c r="K319" t="s">
        <v>12</v>
      </c>
      <c r="L319" t="s">
        <v>211</v>
      </c>
      <c r="M319">
        <v>1</v>
      </c>
      <c r="N319" s="3">
        <v>358639</v>
      </c>
      <c r="O319" s="3">
        <f>N319/M319</f>
        <v>358639</v>
      </c>
      <c r="P319" s="3">
        <f>O319*((VLOOKUP(H319,'CPI Data'!$A$1:$B$23,2))/(VLOOKUP(2025,'CPI Data'!$A$1:$B$23,2)))</f>
        <v>234970.37931034481</v>
      </c>
      <c r="Q319" s="2">
        <v>42186</v>
      </c>
      <c r="R319" s="12">
        <v>2</v>
      </c>
      <c r="S319">
        <v>1</v>
      </c>
      <c r="T319">
        <v>1</v>
      </c>
      <c r="U319">
        <v>1</v>
      </c>
    </row>
    <row r="320" spans="1:21" x14ac:dyDescent="0.25">
      <c r="A320" t="s">
        <v>30</v>
      </c>
      <c r="B320">
        <f>VLOOKUP(Table1[[#This Row],[LGA]],Sheet1!$H$1:$I$27,2,)</f>
        <v>2600</v>
      </c>
      <c r="C320" t="s">
        <v>241</v>
      </c>
      <c r="D320" t="s">
        <v>113</v>
      </c>
      <c r="E320" s="18" t="s">
        <v>13</v>
      </c>
      <c r="F320" s="18" t="s">
        <v>13</v>
      </c>
      <c r="G320" t="s">
        <v>243</v>
      </c>
      <c r="H320">
        <v>2017</v>
      </c>
      <c r="I320" t="s">
        <v>29</v>
      </c>
      <c r="J320" t="str">
        <f>VLOOKUP(Table1[[#This Row],[Construction]],Sheet1!$A$2:$B$16,2,)</f>
        <v>On Site</v>
      </c>
      <c r="K320" t="s">
        <v>30</v>
      </c>
      <c r="L320" t="s">
        <v>211</v>
      </c>
      <c r="M320">
        <v>1</v>
      </c>
      <c r="N320" s="3">
        <v>904482.73</v>
      </c>
      <c r="O320" s="3">
        <f>N320/M320</f>
        <v>904482.73</v>
      </c>
      <c r="P320" s="3">
        <f>O320*((VLOOKUP(H320,'CPI Data'!$A$1:$B$23,2))/(VLOOKUP(2025,'CPI Data'!$A$1:$B$23,2)))</f>
        <v>592592.13344827585</v>
      </c>
      <c r="Q320" s="2">
        <v>42186</v>
      </c>
      <c r="R320" s="12">
        <v>3</v>
      </c>
      <c r="S320">
        <v>1</v>
      </c>
      <c r="T320">
        <v>1</v>
      </c>
      <c r="U320">
        <v>1</v>
      </c>
    </row>
    <row r="321" spans="1:21" x14ac:dyDescent="0.25">
      <c r="A321" t="s">
        <v>30</v>
      </c>
      <c r="B321">
        <f>VLOOKUP(Table1[[#This Row],[LGA]],Sheet1!$H$1:$I$27,2,)</f>
        <v>2600</v>
      </c>
      <c r="C321" t="s">
        <v>241</v>
      </c>
      <c r="D321" t="s">
        <v>118</v>
      </c>
      <c r="E321" s="18" t="s">
        <v>13</v>
      </c>
      <c r="F321" s="18" t="s">
        <v>13</v>
      </c>
      <c r="G321" t="s">
        <v>243</v>
      </c>
      <c r="H321">
        <v>2017</v>
      </c>
      <c r="I321" t="s">
        <v>29</v>
      </c>
      <c r="J321" t="str">
        <f>VLOOKUP(Table1[[#This Row],[Construction]],Sheet1!$A$2:$B$16,2,)</f>
        <v>On Site</v>
      </c>
      <c r="K321" t="s">
        <v>30</v>
      </c>
      <c r="L321" t="s">
        <v>211</v>
      </c>
      <c r="M321">
        <v>1</v>
      </c>
      <c r="N321" s="3">
        <v>870420.05</v>
      </c>
      <c r="O321" s="3">
        <f>N321/M321</f>
        <v>870420.05</v>
      </c>
      <c r="P321" s="3">
        <f>O321*((VLOOKUP(H321,'CPI Data'!$A$1:$B$23,2))/(VLOOKUP(2025,'CPI Data'!$A$1:$B$23,2)))</f>
        <v>570275.20517241384</v>
      </c>
      <c r="Q321" s="2">
        <v>39995</v>
      </c>
      <c r="R321" s="12">
        <v>2</v>
      </c>
      <c r="S321">
        <v>1</v>
      </c>
      <c r="T321">
        <v>1</v>
      </c>
      <c r="U321">
        <v>1</v>
      </c>
    </row>
    <row r="322" spans="1:21" x14ac:dyDescent="0.25">
      <c r="A322" t="s">
        <v>30</v>
      </c>
      <c r="B322">
        <f>VLOOKUP(Table1[[#This Row],[LGA]],Sheet1!$H$1:$I$27,2,)</f>
        <v>2600</v>
      </c>
      <c r="C322" t="s">
        <v>241</v>
      </c>
      <c r="D322" t="s">
        <v>111</v>
      </c>
      <c r="E322" s="18" t="s">
        <v>13</v>
      </c>
      <c r="F322" s="18" t="s">
        <v>13</v>
      </c>
      <c r="H322">
        <v>2018</v>
      </c>
      <c r="I322" t="s">
        <v>29</v>
      </c>
      <c r="J322" t="str">
        <f>VLOOKUP(Table1[[#This Row],[Construction]],Sheet1!$A$2:$B$16,2,)</f>
        <v>On Site</v>
      </c>
      <c r="K322" t="s">
        <v>30</v>
      </c>
      <c r="L322" t="s">
        <v>211</v>
      </c>
      <c r="M322">
        <v>1</v>
      </c>
      <c r="N322" s="3">
        <v>758853</v>
      </c>
      <c r="O322" s="3">
        <f>N322/M322</f>
        <v>758853</v>
      </c>
      <c r="P322" s="3">
        <f>O322*((VLOOKUP(H322,'CPI Data'!$A$1:$B$23,2))/(VLOOKUP(2025,'CPI Data'!$A$1:$B$23,2)))</f>
        <v>497179.55172413791</v>
      </c>
      <c r="Q322" s="2">
        <v>42186</v>
      </c>
      <c r="R322" s="12">
        <v>2</v>
      </c>
      <c r="S322">
        <v>2</v>
      </c>
      <c r="T322">
        <v>1</v>
      </c>
      <c r="U322">
        <v>1</v>
      </c>
    </row>
    <row r="323" spans="1:21" x14ac:dyDescent="0.25">
      <c r="A323" t="s">
        <v>30</v>
      </c>
      <c r="B323">
        <f>VLOOKUP(Table1[[#This Row],[LGA]],Sheet1!$H$1:$I$27,2,)</f>
        <v>2600</v>
      </c>
      <c r="C323" t="s">
        <v>241</v>
      </c>
      <c r="D323" t="s">
        <v>111</v>
      </c>
      <c r="E323" s="18" t="s">
        <v>13</v>
      </c>
      <c r="F323" s="18" t="s">
        <v>13</v>
      </c>
      <c r="H323">
        <v>2017</v>
      </c>
      <c r="I323" t="s">
        <v>29</v>
      </c>
      <c r="J323" t="str">
        <f>VLOOKUP(Table1[[#This Row],[Construction]],Sheet1!$A$2:$B$16,2,)</f>
        <v>On Site</v>
      </c>
      <c r="K323" t="s">
        <v>30</v>
      </c>
      <c r="L323" t="s">
        <v>211</v>
      </c>
      <c r="M323">
        <v>1</v>
      </c>
      <c r="N323" s="3">
        <v>771957</v>
      </c>
      <c r="O323" s="3">
        <f>N323/M323</f>
        <v>771957</v>
      </c>
      <c r="P323" s="3">
        <f>O323*((VLOOKUP(H323,'CPI Data'!$A$1:$B$23,2))/(VLOOKUP(2025,'CPI Data'!$A$1:$B$23,2)))</f>
        <v>505764.93103448272</v>
      </c>
      <c r="Q323" s="2">
        <v>41456</v>
      </c>
      <c r="R323" s="12">
        <v>2</v>
      </c>
      <c r="S323">
        <v>1</v>
      </c>
      <c r="T323">
        <v>1</v>
      </c>
      <c r="U323">
        <v>1</v>
      </c>
    </row>
    <row r="324" spans="1:21" x14ac:dyDescent="0.25">
      <c r="A324" t="s">
        <v>30</v>
      </c>
      <c r="B324">
        <f>VLOOKUP(Table1[[#This Row],[LGA]],Sheet1!$H$1:$I$27,2,)</f>
        <v>2600</v>
      </c>
      <c r="C324" t="s">
        <v>241</v>
      </c>
      <c r="D324" t="s">
        <v>37</v>
      </c>
      <c r="E324" s="18" t="s">
        <v>36</v>
      </c>
      <c r="F324" s="18" t="s">
        <v>36</v>
      </c>
      <c r="H324">
        <v>2016</v>
      </c>
      <c r="I324" t="s">
        <v>29</v>
      </c>
      <c r="J324" t="str">
        <f>VLOOKUP(Table1[[#This Row],[Construction]],Sheet1!$A$2:$B$16,2,)</f>
        <v>On Site</v>
      </c>
      <c r="K324" t="s">
        <v>189</v>
      </c>
      <c r="L324" t="s">
        <v>237</v>
      </c>
      <c r="M324">
        <v>1</v>
      </c>
      <c r="N324" s="3">
        <v>225956.19</v>
      </c>
      <c r="O324" s="3">
        <f>N324/M324</f>
        <v>225956.19</v>
      </c>
      <c r="P324" s="3">
        <f>O324*((VLOOKUP(H324,'CPI Data'!$A$1:$B$23,2))/(VLOOKUP(2025,'CPI Data'!$A$1:$B$23,2)))</f>
        <v>101290.70586206896</v>
      </c>
      <c r="Q324" s="2">
        <v>41456</v>
      </c>
      <c r="R324" s="12">
        <v>2</v>
      </c>
    </row>
    <row r="325" spans="1:21" x14ac:dyDescent="0.25">
      <c r="A325" t="s">
        <v>30</v>
      </c>
      <c r="B325">
        <f>VLOOKUP(Table1[[#This Row],[LGA]],Sheet1!$H$1:$I$27,2,)</f>
        <v>2600</v>
      </c>
      <c r="C325" t="s">
        <v>241</v>
      </c>
      <c r="D325" t="s">
        <v>117</v>
      </c>
      <c r="E325" s="18" t="s">
        <v>36</v>
      </c>
      <c r="F325" s="18" t="s">
        <v>36</v>
      </c>
      <c r="H325">
        <v>2016</v>
      </c>
      <c r="I325" t="s">
        <v>29</v>
      </c>
      <c r="J325" t="str">
        <f>VLOOKUP(Table1[[#This Row],[Construction]],Sheet1!$A$2:$B$16,2,)</f>
        <v>On Site</v>
      </c>
      <c r="K325" t="s">
        <v>189</v>
      </c>
      <c r="L325" t="s">
        <v>237</v>
      </c>
      <c r="M325">
        <v>1</v>
      </c>
      <c r="N325" s="3">
        <v>317508.40999999997</v>
      </c>
      <c r="O325" s="3">
        <f>N325/M325</f>
        <v>317508.40999999997</v>
      </c>
      <c r="P325" s="3">
        <f>O325*((VLOOKUP(H325,'CPI Data'!$A$1:$B$23,2))/(VLOOKUP(2025,'CPI Data'!$A$1:$B$23,2)))</f>
        <v>142331.35620689654</v>
      </c>
      <c r="Q325" s="2">
        <v>44743</v>
      </c>
      <c r="R325" s="12">
        <v>2</v>
      </c>
      <c r="S325">
        <v>1</v>
      </c>
      <c r="T325">
        <v>1</v>
      </c>
      <c r="U325">
        <v>1</v>
      </c>
    </row>
    <row r="326" spans="1:21" x14ac:dyDescent="0.25">
      <c r="A326" t="s">
        <v>31</v>
      </c>
      <c r="B326">
        <f>VLOOKUP(Table1[[#This Row],[LGA]],Sheet1!$H$1:$I$27,2,)</f>
        <v>1855</v>
      </c>
      <c r="C326" t="s">
        <v>241</v>
      </c>
      <c r="D326" t="s">
        <v>112</v>
      </c>
      <c r="E326" s="18" t="s">
        <v>13</v>
      </c>
      <c r="F326" s="18" t="s">
        <v>13</v>
      </c>
      <c r="H326">
        <v>2017</v>
      </c>
      <c r="I326" t="s">
        <v>29</v>
      </c>
      <c r="J326" t="str">
        <f>VLOOKUP(Table1[[#This Row],[Construction]],Sheet1!$A$2:$B$16,2,)</f>
        <v>On Site</v>
      </c>
      <c r="K326" t="s">
        <v>187</v>
      </c>
      <c r="L326" t="s">
        <v>237</v>
      </c>
      <c r="M326">
        <v>1</v>
      </c>
      <c r="N326" s="3">
        <v>568674.44999999995</v>
      </c>
      <c r="O326" s="3">
        <f>N326/M326</f>
        <v>568674.44999999995</v>
      </c>
      <c r="P326" s="3">
        <f>O326*((VLOOKUP(H326,'CPI Data'!$A$1:$B$23,2))/(VLOOKUP(2025,'CPI Data'!$A$1:$B$23,2)))</f>
        <v>372579.81206896546</v>
      </c>
      <c r="Q326" s="2">
        <v>44378</v>
      </c>
      <c r="R326" s="12">
        <v>3</v>
      </c>
      <c r="S326">
        <v>1</v>
      </c>
      <c r="T326">
        <v>1</v>
      </c>
      <c r="U326">
        <v>1</v>
      </c>
    </row>
    <row r="327" spans="1:21" x14ac:dyDescent="0.25">
      <c r="A327" t="s">
        <v>19</v>
      </c>
      <c r="B327">
        <f>VLOOKUP(Table1[[#This Row],[LGA]],Sheet1!$H$1:$I$27,2,)</f>
        <v>1816</v>
      </c>
      <c r="C327" t="s">
        <v>105</v>
      </c>
      <c r="D327" t="s">
        <v>125</v>
      </c>
      <c r="E327" s="18" t="s">
        <v>13</v>
      </c>
      <c r="F327" s="18" t="s">
        <v>13</v>
      </c>
      <c r="H327">
        <v>2017</v>
      </c>
      <c r="I327" t="s">
        <v>29</v>
      </c>
      <c r="J327" t="str">
        <f>VLOOKUP(Table1[[#This Row],[Construction]],Sheet1!$A$2:$B$16,2,)</f>
        <v>On Site</v>
      </c>
      <c r="K327" t="s">
        <v>19</v>
      </c>
      <c r="L327" t="s">
        <v>211</v>
      </c>
      <c r="M327">
        <v>1</v>
      </c>
      <c r="N327" s="3">
        <v>392142.87</v>
      </c>
      <c r="O327" s="3">
        <f>N327/M327</f>
        <v>392142.87</v>
      </c>
      <c r="P327" s="3">
        <f>O327*((VLOOKUP(H327,'CPI Data'!$A$1:$B$23,2))/(VLOOKUP(2025,'CPI Data'!$A$1:$B$23,2)))</f>
        <v>256921.19068965517</v>
      </c>
      <c r="Q327" s="2">
        <v>44378</v>
      </c>
      <c r="R327" s="12">
        <v>2</v>
      </c>
      <c r="T327">
        <v>1</v>
      </c>
      <c r="U327">
        <v>1</v>
      </c>
    </row>
    <row r="328" spans="1:21" x14ac:dyDescent="0.25">
      <c r="A328" t="s">
        <v>19</v>
      </c>
      <c r="B328">
        <f>VLOOKUP(Table1[[#This Row],[LGA]],Sheet1!$H$1:$I$27,2,)</f>
        <v>1816</v>
      </c>
      <c r="C328" t="s">
        <v>105</v>
      </c>
      <c r="D328" t="s">
        <v>114</v>
      </c>
      <c r="E328" s="18" t="s">
        <v>13</v>
      </c>
      <c r="F328" s="18" t="s">
        <v>13</v>
      </c>
      <c r="H328">
        <v>2017</v>
      </c>
      <c r="I328" t="s">
        <v>29</v>
      </c>
      <c r="J328" t="str">
        <f>VLOOKUP(Table1[[#This Row],[Construction]],Sheet1!$A$2:$B$16,2,)</f>
        <v>On Site</v>
      </c>
      <c r="K328" t="s">
        <v>19</v>
      </c>
      <c r="L328" t="s">
        <v>211</v>
      </c>
      <c r="M328">
        <v>1</v>
      </c>
      <c r="N328" s="3">
        <v>481390.2</v>
      </c>
      <c r="O328" s="3">
        <f>N328/M328</f>
        <v>481390.2</v>
      </c>
      <c r="P328" s="3">
        <f>O328*((VLOOKUP(H328,'CPI Data'!$A$1:$B$23,2))/(VLOOKUP(2025,'CPI Data'!$A$1:$B$23,2)))</f>
        <v>315393.57931034482</v>
      </c>
      <c r="Q328" s="2">
        <v>44378</v>
      </c>
      <c r="R328" s="12">
        <v>4</v>
      </c>
      <c r="S328">
        <v>2</v>
      </c>
      <c r="T328">
        <v>1</v>
      </c>
      <c r="U328">
        <v>1</v>
      </c>
    </row>
    <row r="329" spans="1:21" x14ac:dyDescent="0.25">
      <c r="A329" t="s">
        <v>19</v>
      </c>
      <c r="B329">
        <f>VLOOKUP(Table1[[#This Row],[LGA]],Sheet1!$H$1:$I$27,2,)</f>
        <v>1816</v>
      </c>
      <c r="C329" t="s">
        <v>105</v>
      </c>
      <c r="D329" t="s">
        <v>111</v>
      </c>
      <c r="E329" s="18" t="s">
        <v>13</v>
      </c>
      <c r="F329" s="18" t="s">
        <v>13</v>
      </c>
      <c r="H329">
        <v>2017</v>
      </c>
      <c r="I329" t="s">
        <v>29</v>
      </c>
      <c r="J329" t="str">
        <f>VLOOKUP(Table1[[#This Row],[Construction]],Sheet1!$A$2:$B$16,2,)</f>
        <v>On Site</v>
      </c>
      <c r="K329" t="s">
        <v>19</v>
      </c>
      <c r="L329" t="s">
        <v>211</v>
      </c>
      <c r="M329">
        <v>1</v>
      </c>
      <c r="N329" s="3">
        <v>361701.66</v>
      </c>
      <c r="O329" s="3">
        <f>N329/M329</f>
        <v>361701.66</v>
      </c>
      <c r="P329" s="3">
        <f>O329*((VLOOKUP(H329,'CPI Data'!$A$1:$B$23,2))/(VLOOKUP(2025,'CPI Data'!$A$1:$B$23,2)))</f>
        <v>236976.94965517239</v>
      </c>
      <c r="Q329" s="2">
        <v>44378</v>
      </c>
      <c r="R329" s="12">
        <v>2</v>
      </c>
      <c r="S329">
        <v>2</v>
      </c>
      <c r="T329">
        <v>1</v>
      </c>
      <c r="U329">
        <v>1</v>
      </c>
    </row>
    <row r="330" spans="1:21" x14ac:dyDescent="0.25">
      <c r="A330" t="s">
        <v>19</v>
      </c>
      <c r="B330">
        <f>VLOOKUP(Table1[[#This Row],[LGA]],Sheet1!$H$1:$I$27,2,)</f>
        <v>1816</v>
      </c>
      <c r="C330" t="s">
        <v>105</v>
      </c>
      <c r="D330" t="s">
        <v>111</v>
      </c>
      <c r="E330" s="18" t="s">
        <v>13</v>
      </c>
      <c r="F330" s="18" t="s">
        <v>13</v>
      </c>
      <c r="H330">
        <v>2017</v>
      </c>
      <c r="I330" t="s">
        <v>29</v>
      </c>
      <c r="J330" t="str">
        <f>VLOOKUP(Table1[[#This Row],[Construction]],Sheet1!$A$2:$B$16,2,)</f>
        <v>On Site</v>
      </c>
      <c r="K330" t="s">
        <v>19</v>
      </c>
      <c r="L330" t="s">
        <v>211</v>
      </c>
      <c r="M330">
        <v>1</v>
      </c>
      <c r="N330" s="3">
        <v>365436.13</v>
      </c>
      <c r="O330" s="3">
        <f>N330/M330</f>
        <v>365436.13</v>
      </c>
      <c r="P330" s="3">
        <f>O330*((VLOOKUP(H330,'CPI Data'!$A$1:$B$23,2))/(VLOOKUP(2025,'CPI Data'!$A$1:$B$23,2)))</f>
        <v>239423.67137931034</v>
      </c>
      <c r="Q330" s="2">
        <v>44378</v>
      </c>
      <c r="R330" s="12">
        <v>2</v>
      </c>
      <c r="S330">
        <v>1</v>
      </c>
      <c r="T330">
        <v>1</v>
      </c>
      <c r="U330">
        <v>1</v>
      </c>
    </row>
    <row r="331" spans="1:21" x14ac:dyDescent="0.25">
      <c r="A331" t="s">
        <v>30</v>
      </c>
      <c r="B331">
        <f>VLOOKUP(Table1[[#This Row],[LGA]],Sheet1!$H$1:$I$27,2,)</f>
        <v>2600</v>
      </c>
      <c r="C331" t="s">
        <v>241</v>
      </c>
      <c r="D331" t="s">
        <v>128</v>
      </c>
      <c r="E331" s="18" t="s">
        <v>13</v>
      </c>
      <c r="F331" s="18" t="s">
        <v>13</v>
      </c>
      <c r="H331">
        <v>2018</v>
      </c>
      <c r="I331" t="s">
        <v>29</v>
      </c>
      <c r="J331" t="str">
        <f>VLOOKUP(Table1[[#This Row],[Construction]],Sheet1!$A$2:$B$16,2,)</f>
        <v>On Site</v>
      </c>
      <c r="K331" t="s">
        <v>30</v>
      </c>
      <c r="L331" t="s">
        <v>211</v>
      </c>
      <c r="M331">
        <v>1</v>
      </c>
      <c r="N331" s="3">
        <v>769400.99699999997</v>
      </c>
      <c r="O331" s="3">
        <f>N331/M331</f>
        <v>769400.99699999997</v>
      </c>
      <c r="P331" s="3">
        <f>O331*((VLOOKUP(H331,'CPI Data'!$A$1:$B$23,2))/(VLOOKUP(2025,'CPI Data'!$A$1:$B$23,2)))</f>
        <v>504090.3083793103</v>
      </c>
      <c r="Q331" s="2">
        <v>44378</v>
      </c>
      <c r="R331" s="12">
        <v>4</v>
      </c>
      <c r="S331">
        <v>2</v>
      </c>
      <c r="T331">
        <v>1</v>
      </c>
      <c r="U331">
        <v>1</v>
      </c>
    </row>
    <row r="332" spans="1:21" x14ac:dyDescent="0.25">
      <c r="A332" t="s">
        <v>30</v>
      </c>
      <c r="B332">
        <f>VLOOKUP(Table1[[#This Row],[LGA]],Sheet1!$H$1:$I$27,2,)</f>
        <v>2600</v>
      </c>
      <c r="C332" t="s">
        <v>241</v>
      </c>
      <c r="D332" t="s">
        <v>47</v>
      </c>
      <c r="E332" s="18" t="s">
        <v>101</v>
      </c>
      <c r="F332" s="18" t="s">
        <v>48</v>
      </c>
      <c r="H332">
        <v>2018</v>
      </c>
      <c r="I332" t="s">
        <v>29</v>
      </c>
      <c r="J332" t="str">
        <f>VLOOKUP(Table1[[#This Row],[Construction]],Sheet1!$A$2:$B$16,2,)</f>
        <v>On Site</v>
      </c>
      <c r="K332" t="s">
        <v>30</v>
      </c>
      <c r="L332" t="s">
        <v>211</v>
      </c>
      <c r="M332">
        <v>1</v>
      </c>
      <c r="N332" s="3">
        <v>820617</v>
      </c>
      <c r="O332" s="3">
        <f>N332/M332</f>
        <v>820617</v>
      </c>
      <c r="P332" s="3">
        <f>O332*((VLOOKUP(H332,'CPI Data'!$A$1:$B$23,2))/(VLOOKUP(2025,'CPI Data'!$A$1:$B$23,2)))</f>
        <v>537645.62068965519</v>
      </c>
      <c r="Q332" s="2">
        <v>39995</v>
      </c>
      <c r="R332" s="12">
        <v>4</v>
      </c>
      <c r="S332">
        <v>2</v>
      </c>
      <c r="T332">
        <v>1</v>
      </c>
      <c r="U332">
        <v>1</v>
      </c>
    </row>
    <row r="333" spans="1:21" x14ac:dyDescent="0.25">
      <c r="A333" t="s">
        <v>30</v>
      </c>
      <c r="B333">
        <f>VLOOKUP(Table1[[#This Row],[LGA]],Sheet1!$H$1:$I$27,2,)</f>
        <v>2600</v>
      </c>
      <c r="C333" t="s">
        <v>241</v>
      </c>
      <c r="D333" t="s">
        <v>47</v>
      </c>
      <c r="E333" s="18" t="s">
        <v>101</v>
      </c>
      <c r="F333" s="18" t="s">
        <v>48</v>
      </c>
      <c r="H333">
        <v>2018</v>
      </c>
      <c r="I333" t="s">
        <v>29</v>
      </c>
      <c r="J333" t="str">
        <f>VLOOKUP(Table1[[#This Row],[Construction]],Sheet1!$A$2:$B$16,2,)</f>
        <v>On Site</v>
      </c>
      <c r="K333" t="s">
        <v>30</v>
      </c>
      <c r="L333" t="s">
        <v>211</v>
      </c>
      <c r="M333">
        <v>1</v>
      </c>
      <c r="N333" s="3">
        <v>844549</v>
      </c>
      <c r="O333" s="3">
        <f>N333/M333</f>
        <v>844549</v>
      </c>
      <c r="P333" s="3">
        <f>O333*((VLOOKUP(H333,'CPI Data'!$A$1:$B$23,2))/(VLOOKUP(2025,'CPI Data'!$A$1:$B$23,2)))</f>
        <v>553325.20689655165</v>
      </c>
      <c r="Q333" s="2">
        <v>40360</v>
      </c>
      <c r="R333" s="12">
        <v>4</v>
      </c>
      <c r="S333">
        <v>2</v>
      </c>
      <c r="T333">
        <v>1</v>
      </c>
      <c r="U333">
        <v>1</v>
      </c>
    </row>
    <row r="334" spans="1:21" x14ac:dyDescent="0.25">
      <c r="A334" t="s">
        <v>30</v>
      </c>
      <c r="B334">
        <f>VLOOKUP(Table1[[#This Row],[LGA]],Sheet1!$H$1:$I$27,2,)</f>
        <v>2600</v>
      </c>
      <c r="C334" t="s">
        <v>241</v>
      </c>
      <c r="D334" t="s">
        <v>47</v>
      </c>
      <c r="E334" s="18" t="s">
        <v>101</v>
      </c>
      <c r="F334" s="18" t="s">
        <v>48</v>
      </c>
      <c r="H334">
        <v>2018</v>
      </c>
      <c r="I334" t="s">
        <v>29</v>
      </c>
      <c r="J334" t="str">
        <f>VLOOKUP(Table1[[#This Row],[Construction]],Sheet1!$A$2:$B$16,2,)</f>
        <v>On Site</v>
      </c>
      <c r="K334" t="s">
        <v>30</v>
      </c>
      <c r="L334" t="s">
        <v>211</v>
      </c>
      <c r="M334">
        <v>1</v>
      </c>
      <c r="N334" s="3">
        <v>819789</v>
      </c>
      <c r="O334" s="3">
        <f>N334/M334</f>
        <v>819789</v>
      </c>
      <c r="P334" s="3">
        <f>O334*((VLOOKUP(H334,'CPI Data'!$A$1:$B$23,2))/(VLOOKUP(2025,'CPI Data'!$A$1:$B$23,2)))</f>
        <v>537103.13793103443</v>
      </c>
      <c r="Q334" s="2">
        <v>40360</v>
      </c>
      <c r="R334" s="12">
        <v>4</v>
      </c>
      <c r="S334">
        <v>2</v>
      </c>
      <c r="T334">
        <v>1</v>
      </c>
      <c r="U334">
        <v>1</v>
      </c>
    </row>
    <row r="335" spans="1:21" x14ac:dyDescent="0.25">
      <c r="A335" t="s">
        <v>30</v>
      </c>
      <c r="B335">
        <f>VLOOKUP(Table1[[#This Row],[LGA]],Sheet1!$H$1:$I$27,2,)</f>
        <v>2600</v>
      </c>
      <c r="C335" t="s">
        <v>241</v>
      </c>
      <c r="D335" t="s">
        <v>120</v>
      </c>
      <c r="E335" s="18" t="s">
        <v>13</v>
      </c>
      <c r="F335" s="18" t="s">
        <v>13</v>
      </c>
      <c r="G335" t="s">
        <v>243</v>
      </c>
      <c r="H335">
        <v>2018</v>
      </c>
      <c r="I335" t="s">
        <v>29</v>
      </c>
      <c r="J335" t="str">
        <f>VLOOKUP(Table1[[#This Row],[Construction]],Sheet1!$A$2:$B$16,2,)</f>
        <v>On Site</v>
      </c>
      <c r="K335" t="s">
        <v>30</v>
      </c>
      <c r="L335" t="s">
        <v>211</v>
      </c>
      <c r="M335">
        <v>1</v>
      </c>
      <c r="N335" s="3">
        <v>802752</v>
      </c>
      <c r="O335" s="3">
        <f>N335/M335</f>
        <v>802752</v>
      </c>
      <c r="P335" s="3">
        <f>O335*((VLOOKUP(H335,'CPI Data'!$A$1:$B$23,2))/(VLOOKUP(2025,'CPI Data'!$A$1:$B$23,2)))</f>
        <v>525940.96551724139</v>
      </c>
      <c r="Q335" s="2">
        <v>40360</v>
      </c>
      <c r="R335" s="12">
        <v>5</v>
      </c>
      <c r="S335">
        <v>2</v>
      </c>
      <c r="T335">
        <v>1</v>
      </c>
      <c r="U335">
        <v>1</v>
      </c>
    </row>
    <row r="336" spans="1:21" x14ac:dyDescent="0.25">
      <c r="A336" t="s">
        <v>30</v>
      </c>
      <c r="B336">
        <f>VLOOKUP(Table1[[#This Row],[LGA]],Sheet1!$H$1:$I$27,2,)</f>
        <v>2600</v>
      </c>
      <c r="C336" t="s">
        <v>241</v>
      </c>
      <c r="D336" t="s">
        <v>47</v>
      </c>
      <c r="E336" s="18" t="s">
        <v>101</v>
      </c>
      <c r="F336" s="18" t="s">
        <v>48</v>
      </c>
      <c r="H336">
        <v>2018</v>
      </c>
      <c r="I336" t="s">
        <v>29</v>
      </c>
      <c r="J336" t="str">
        <f>VLOOKUP(Table1[[#This Row],[Construction]],Sheet1!$A$2:$B$16,2,)</f>
        <v>On Site</v>
      </c>
      <c r="K336" t="s">
        <v>30</v>
      </c>
      <c r="L336" t="s">
        <v>211</v>
      </c>
      <c r="M336">
        <v>1</v>
      </c>
      <c r="N336" s="3">
        <v>818362</v>
      </c>
      <c r="O336" s="3">
        <f>N336/M336</f>
        <v>818362</v>
      </c>
      <c r="P336" s="3">
        <f>O336*((VLOOKUP(H336,'CPI Data'!$A$1:$B$23,2))/(VLOOKUP(2025,'CPI Data'!$A$1:$B$23,2)))</f>
        <v>536168.20689655165</v>
      </c>
      <c r="Q336" s="2">
        <v>40360</v>
      </c>
      <c r="R336" s="12">
        <v>4</v>
      </c>
      <c r="S336">
        <v>2</v>
      </c>
      <c r="T336">
        <v>1</v>
      </c>
      <c r="U336">
        <v>1</v>
      </c>
    </row>
    <row r="337" spans="1:21" x14ac:dyDescent="0.25">
      <c r="A337" t="s">
        <v>12</v>
      </c>
      <c r="B337">
        <f>VLOOKUP(Table1[[#This Row],[LGA]],Sheet1!$H$1:$I$27,2,)</f>
        <v>700</v>
      </c>
      <c r="C337" t="s">
        <v>103</v>
      </c>
      <c r="D337" t="s">
        <v>111</v>
      </c>
      <c r="E337" s="18" t="s">
        <v>13</v>
      </c>
      <c r="F337" s="18" t="s">
        <v>13</v>
      </c>
      <c r="H337">
        <v>2017</v>
      </c>
      <c r="I337" t="s">
        <v>29</v>
      </c>
      <c r="J337" t="str">
        <f>VLOOKUP(Table1[[#This Row],[Construction]],Sheet1!$A$2:$B$16,2,)</f>
        <v>On Site</v>
      </c>
      <c r="K337" t="s">
        <v>12</v>
      </c>
      <c r="L337" t="s">
        <v>211</v>
      </c>
      <c r="M337">
        <v>1</v>
      </c>
      <c r="N337" s="3">
        <v>358956</v>
      </c>
      <c r="O337" s="3">
        <f>N337/M337</f>
        <v>358956</v>
      </c>
      <c r="P337" s="3">
        <f>O337*((VLOOKUP(H337,'CPI Data'!$A$1:$B$23,2))/(VLOOKUP(2025,'CPI Data'!$A$1:$B$23,2)))</f>
        <v>235178.06896551725</v>
      </c>
      <c r="Q337" s="2">
        <v>40360</v>
      </c>
      <c r="R337" s="12">
        <v>2</v>
      </c>
      <c r="S337">
        <v>1</v>
      </c>
      <c r="T337">
        <v>1</v>
      </c>
      <c r="U337">
        <v>1</v>
      </c>
    </row>
    <row r="338" spans="1:21" x14ac:dyDescent="0.25">
      <c r="A338" t="s">
        <v>20</v>
      </c>
      <c r="B338">
        <f>VLOOKUP(Table1[[#This Row],[LGA]],Sheet1!$H$1:$I$27,2,)</f>
        <v>2669</v>
      </c>
      <c r="C338" t="s">
        <v>104</v>
      </c>
      <c r="D338" t="s">
        <v>110</v>
      </c>
      <c r="E338" s="18" t="s">
        <v>13</v>
      </c>
      <c r="F338" s="18" t="s">
        <v>13</v>
      </c>
      <c r="H338">
        <v>2017</v>
      </c>
      <c r="I338" t="s">
        <v>29</v>
      </c>
      <c r="J338" t="str">
        <f>VLOOKUP(Table1[[#This Row],[Construction]],Sheet1!$A$2:$B$16,2,)</f>
        <v>On Site</v>
      </c>
      <c r="K338" t="s">
        <v>20</v>
      </c>
      <c r="L338" t="s">
        <v>211</v>
      </c>
      <c r="M338">
        <v>1</v>
      </c>
      <c r="N338" s="3">
        <v>658961</v>
      </c>
      <c r="O338" s="3">
        <f>N338/M338</f>
        <v>658961</v>
      </c>
      <c r="P338" s="3">
        <f>O338*((VLOOKUP(H338,'CPI Data'!$A$1:$B$23,2))/(VLOOKUP(2025,'CPI Data'!$A$1:$B$23,2)))</f>
        <v>431733.06896551722</v>
      </c>
      <c r="Q338" s="2">
        <v>40360</v>
      </c>
      <c r="R338" s="12">
        <v>5</v>
      </c>
      <c r="S338">
        <v>2</v>
      </c>
      <c r="T338">
        <v>1</v>
      </c>
      <c r="U338">
        <v>1</v>
      </c>
    </row>
    <row r="339" spans="1:21" x14ac:dyDescent="0.25">
      <c r="A339" t="s">
        <v>20</v>
      </c>
      <c r="B339">
        <f>VLOOKUP(Table1[[#This Row],[LGA]],Sheet1!$H$1:$I$27,2,)</f>
        <v>2669</v>
      </c>
      <c r="C339" t="s">
        <v>104</v>
      </c>
      <c r="D339" t="s">
        <v>112</v>
      </c>
      <c r="E339" s="18" t="s">
        <v>13</v>
      </c>
      <c r="F339" s="18" t="s">
        <v>13</v>
      </c>
      <c r="H339">
        <v>2017</v>
      </c>
      <c r="I339" t="s">
        <v>29</v>
      </c>
      <c r="J339" t="str">
        <f>VLOOKUP(Table1[[#This Row],[Construction]],Sheet1!$A$2:$B$16,2,)</f>
        <v>On Site</v>
      </c>
      <c r="K339" t="s">
        <v>20</v>
      </c>
      <c r="L339" t="s">
        <v>211</v>
      </c>
      <c r="M339">
        <v>1</v>
      </c>
      <c r="N339" s="3">
        <v>468796</v>
      </c>
      <c r="O339" s="3">
        <f>N339/M339</f>
        <v>468796</v>
      </c>
      <c r="P339" s="3">
        <f>O339*((VLOOKUP(H339,'CPI Data'!$A$1:$B$23,2))/(VLOOKUP(2025,'CPI Data'!$A$1:$B$23,2)))</f>
        <v>307142.20689655171</v>
      </c>
      <c r="Q339" s="2">
        <v>43282</v>
      </c>
      <c r="R339" s="12">
        <v>3</v>
      </c>
      <c r="S339">
        <v>1</v>
      </c>
      <c r="T339">
        <v>1</v>
      </c>
      <c r="U339">
        <v>1</v>
      </c>
    </row>
    <row r="340" spans="1:21" x14ac:dyDescent="0.25">
      <c r="A340" t="s">
        <v>20</v>
      </c>
      <c r="B340">
        <f>VLOOKUP(Table1[[#This Row],[LGA]],Sheet1!$H$1:$I$27,2,)</f>
        <v>2669</v>
      </c>
      <c r="C340" t="s">
        <v>104</v>
      </c>
      <c r="D340" t="s">
        <v>119</v>
      </c>
      <c r="E340" s="18" t="s">
        <v>13</v>
      </c>
      <c r="F340" s="18" t="s">
        <v>13</v>
      </c>
      <c r="H340">
        <v>2017</v>
      </c>
      <c r="I340" t="s">
        <v>29</v>
      </c>
      <c r="J340" t="str">
        <f>VLOOKUP(Table1[[#This Row],[Construction]],Sheet1!$A$2:$B$16,2,)</f>
        <v>On Site</v>
      </c>
      <c r="K340" t="s">
        <v>20</v>
      </c>
      <c r="L340" t="s">
        <v>211</v>
      </c>
      <c r="M340">
        <v>1</v>
      </c>
      <c r="N340" s="3">
        <v>452875</v>
      </c>
      <c r="O340" s="3">
        <f>N340/M340</f>
        <v>452875</v>
      </c>
      <c r="P340" s="3">
        <f>O340*((VLOOKUP(H340,'CPI Data'!$A$1:$B$23,2))/(VLOOKUP(2025,'CPI Data'!$A$1:$B$23,2)))</f>
        <v>296711.20689655171</v>
      </c>
      <c r="Q340" s="2">
        <v>44378</v>
      </c>
      <c r="R340" s="12">
        <v>3</v>
      </c>
      <c r="S340">
        <v>1</v>
      </c>
      <c r="T340">
        <v>1</v>
      </c>
      <c r="U340">
        <v>1</v>
      </c>
    </row>
    <row r="341" spans="1:21" x14ac:dyDescent="0.25">
      <c r="A341" t="s">
        <v>20</v>
      </c>
      <c r="B341">
        <f>VLOOKUP(Table1[[#This Row],[LGA]],Sheet1!$H$1:$I$27,2,)</f>
        <v>2669</v>
      </c>
      <c r="C341" t="s">
        <v>104</v>
      </c>
      <c r="D341" t="s">
        <v>125</v>
      </c>
      <c r="E341" s="18" t="s">
        <v>13</v>
      </c>
      <c r="F341" s="18" t="s">
        <v>13</v>
      </c>
      <c r="H341">
        <v>2017</v>
      </c>
      <c r="I341" t="s">
        <v>29</v>
      </c>
      <c r="J341" t="str">
        <f>VLOOKUP(Table1[[#This Row],[Construction]],Sheet1!$A$2:$B$16,2,)</f>
        <v>On Site</v>
      </c>
      <c r="K341" t="s">
        <v>20</v>
      </c>
      <c r="L341" t="s">
        <v>211</v>
      </c>
      <c r="M341">
        <v>1</v>
      </c>
      <c r="N341" s="3">
        <v>384311</v>
      </c>
      <c r="O341" s="3">
        <f>N341/M341</f>
        <v>384311</v>
      </c>
      <c r="P341" s="3">
        <f>O341*((VLOOKUP(H341,'CPI Data'!$A$1:$B$23,2))/(VLOOKUP(2025,'CPI Data'!$A$1:$B$23,2)))</f>
        <v>251789.96551724136</v>
      </c>
      <c r="Q341" s="2">
        <v>41091</v>
      </c>
      <c r="R341" s="12">
        <v>2</v>
      </c>
      <c r="S341">
        <v>1</v>
      </c>
      <c r="T341">
        <v>1</v>
      </c>
      <c r="U341">
        <v>1</v>
      </c>
    </row>
    <row r="342" spans="1:21" x14ac:dyDescent="0.25">
      <c r="A342" t="s">
        <v>20</v>
      </c>
      <c r="B342">
        <f>VLOOKUP(Table1[[#This Row],[LGA]],Sheet1!$H$1:$I$27,2,)</f>
        <v>2669</v>
      </c>
      <c r="C342" t="s">
        <v>104</v>
      </c>
      <c r="D342" t="s">
        <v>125</v>
      </c>
      <c r="E342" s="18" t="s">
        <v>13</v>
      </c>
      <c r="F342" s="18" t="s">
        <v>13</v>
      </c>
      <c r="H342">
        <v>2017</v>
      </c>
      <c r="I342" t="s">
        <v>29</v>
      </c>
      <c r="J342" t="str">
        <f>VLOOKUP(Table1[[#This Row],[Construction]],Sheet1!$A$2:$B$16,2,)</f>
        <v>On Site</v>
      </c>
      <c r="K342" t="s">
        <v>20</v>
      </c>
      <c r="L342" t="s">
        <v>211</v>
      </c>
      <c r="M342">
        <v>1</v>
      </c>
      <c r="N342" s="3">
        <v>387307</v>
      </c>
      <c r="O342" s="3">
        <f>N342/M342</f>
        <v>387307</v>
      </c>
      <c r="P342" s="3">
        <f>O342*((VLOOKUP(H342,'CPI Data'!$A$1:$B$23,2))/(VLOOKUP(2025,'CPI Data'!$A$1:$B$23,2)))</f>
        <v>253752.86206896551</v>
      </c>
      <c r="Q342" s="2">
        <v>41091</v>
      </c>
      <c r="R342" s="12">
        <v>2</v>
      </c>
      <c r="S342">
        <v>1</v>
      </c>
      <c r="T342">
        <v>1</v>
      </c>
      <c r="U342">
        <v>1</v>
      </c>
    </row>
    <row r="343" spans="1:21" x14ac:dyDescent="0.25">
      <c r="A343" t="s">
        <v>20</v>
      </c>
      <c r="B343">
        <f>VLOOKUP(Table1[[#This Row],[LGA]],Sheet1!$H$1:$I$27,2,)</f>
        <v>2669</v>
      </c>
      <c r="C343" t="s">
        <v>104</v>
      </c>
      <c r="D343" t="s">
        <v>112</v>
      </c>
      <c r="E343" s="18" t="s">
        <v>13</v>
      </c>
      <c r="F343" s="18" t="s">
        <v>13</v>
      </c>
      <c r="H343">
        <v>2017</v>
      </c>
      <c r="I343" t="s">
        <v>29</v>
      </c>
      <c r="J343" t="str">
        <f>VLOOKUP(Table1[[#This Row],[Construction]],Sheet1!$A$2:$B$16,2,)</f>
        <v>On Site</v>
      </c>
      <c r="K343" t="s">
        <v>20</v>
      </c>
      <c r="L343" t="s">
        <v>211</v>
      </c>
      <c r="M343">
        <v>1</v>
      </c>
      <c r="N343" s="3">
        <v>450266</v>
      </c>
      <c r="O343" s="3">
        <f>N343/M343</f>
        <v>450266</v>
      </c>
      <c r="P343" s="3">
        <f>O343*((VLOOKUP(H343,'CPI Data'!$A$1:$B$23,2))/(VLOOKUP(2025,'CPI Data'!$A$1:$B$23,2)))</f>
        <v>295001.86206896551</v>
      </c>
      <c r="Q343" s="2">
        <v>41091</v>
      </c>
      <c r="R343" s="12">
        <v>3</v>
      </c>
      <c r="S343">
        <v>2</v>
      </c>
      <c r="T343">
        <v>1</v>
      </c>
      <c r="U343">
        <v>1</v>
      </c>
    </row>
    <row r="344" spans="1:21" x14ac:dyDescent="0.25">
      <c r="A344" t="s">
        <v>41</v>
      </c>
      <c r="B344">
        <f>VLOOKUP(Table1[[#This Row],[LGA]],Sheet1!$H$1:$I$27,2,)</f>
        <v>2042</v>
      </c>
      <c r="C344" t="s">
        <v>104</v>
      </c>
      <c r="D344" t="s">
        <v>114</v>
      </c>
      <c r="E344" s="18" t="s">
        <v>13</v>
      </c>
      <c r="F344" s="18" t="s">
        <v>13</v>
      </c>
      <c r="H344">
        <v>2017</v>
      </c>
      <c r="I344" t="s">
        <v>29</v>
      </c>
      <c r="J344" t="str">
        <f>VLOOKUP(Table1[[#This Row],[Construction]],Sheet1!$A$2:$B$16,2,)</f>
        <v>On Site</v>
      </c>
      <c r="K344" t="s">
        <v>41</v>
      </c>
      <c r="L344" t="s">
        <v>211</v>
      </c>
      <c r="M344">
        <v>1</v>
      </c>
      <c r="N344" s="3">
        <v>483005</v>
      </c>
      <c r="O344" s="3">
        <f>N344/M344</f>
        <v>483005</v>
      </c>
      <c r="P344" s="3">
        <f>O344*((VLOOKUP(H344,'CPI Data'!$A$1:$B$23,2))/(VLOOKUP(2025,'CPI Data'!$A$1:$B$23,2)))</f>
        <v>316451.55172413791</v>
      </c>
      <c r="Q344" s="2">
        <v>41091</v>
      </c>
      <c r="R344" s="12">
        <v>4</v>
      </c>
      <c r="S344">
        <v>2</v>
      </c>
      <c r="T344">
        <v>1</v>
      </c>
      <c r="U344">
        <v>1</v>
      </c>
    </row>
    <row r="345" spans="1:21" x14ac:dyDescent="0.25">
      <c r="A345" t="s">
        <v>41</v>
      </c>
      <c r="B345">
        <f>VLOOKUP(Table1[[#This Row],[LGA]],Sheet1!$H$1:$I$27,2,)</f>
        <v>2042</v>
      </c>
      <c r="C345" t="s">
        <v>104</v>
      </c>
      <c r="D345" t="s">
        <v>112</v>
      </c>
      <c r="E345" s="18" t="s">
        <v>13</v>
      </c>
      <c r="F345" s="18" t="s">
        <v>13</v>
      </c>
      <c r="H345">
        <v>2017</v>
      </c>
      <c r="I345" t="s">
        <v>29</v>
      </c>
      <c r="J345" t="str">
        <f>VLOOKUP(Table1[[#This Row],[Construction]],Sheet1!$A$2:$B$16,2,)</f>
        <v>On Site</v>
      </c>
      <c r="K345" t="s">
        <v>41</v>
      </c>
      <c r="L345" t="s">
        <v>211</v>
      </c>
      <c r="M345">
        <v>1</v>
      </c>
      <c r="N345" s="3">
        <v>408901</v>
      </c>
      <c r="O345" s="3">
        <f>N345/M345</f>
        <v>408901</v>
      </c>
      <c r="P345" s="3">
        <f>O345*((VLOOKUP(H345,'CPI Data'!$A$1:$B$23,2))/(VLOOKUP(2025,'CPI Data'!$A$1:$B$23,2)))</f>
        <v>267900.6551724138</v>
      </c>
      <c r="Q345" s="2">
        <v>39995</v>
      </c>
      <c r="R345" s="12">
        <v>3</v>
      </c>
      <c r="S345">
        <v>2</v>
      </c>
      <c r="T345">
        <v>1</v>
      </c>
      <c r="U345">
        <v>1</v>
      </c>
    </row>
    <row r="346" spans="1:21" x14ac:dyDescent="0.25">
      <c r="A346" t="s">
        <v>41</v>
      </c>
      <c r="B346">
        <f>VLOOKUP(Table1[[#This Row],[LGA]],Sheet1!$H$1:$I$27,2,)</f>
        <v>2042</v>
      </c>
      <c r="C346" t="s">
        <v>104</v>
      </c>
      <c r="D346" t="s">
        <v>112</v>
      </c>
      <c r="E346" s="18" t="s">
        <v>13</v>
      </c>
      <c r="F346" s="18" t="s">
        <v>13</v>
      </c>
      <c r="H346">
        <v>2017</v>
      </c>
      <c r="I346" t="s">
        <v>29</v>
      </c>
      <c r="J346" t="str">
        <f>VLOOKUP(Table1[[#This Row],[Construction]],Sheet1!$A$2:$B$16,2,)</f>
        <v>On Site</v>
      </c>
      <c r="K346" t="s">
        <v>41</v>
      </c>
      <c r="L346" t="s">
        <v>211</v>
      </c>
      <c r="M346">
        <v>1</v>
      </c>
      <c r="N346" s="3">
        <v>408814</v>
      </c>
      <c r="O346" s="3">
        <f>N346/M346</f>
        <v>408814</v>
      </c>
      <c r="P346" s="3">
        <f>O346*((VLOOKUP(H346,'CPI Data'!$A$1:$B$23,2))/(VLOOKUP(2025,'CPI Data'!$A$1:$B$23,2)))</f>
        <v>267843.6551724138</v>
      </c>
      <c r="Q346" s="2">
        <v>39264</v>
      </c>
      <c r="R346" s="12">
        <v>3</v>
      </c>
      <c r="S346">
        <v>1</v>
      </c>
      <c r="T346">
        <v>1</v>
      </c>
      <c r="U346">
        <v>1</v>
      </c>
    </row>
    <row r="347" spans="1:21" x14ac:dyDescent="0.25">
      <c r="A347" t="s">
        <v>41</v>
      </c>
      <c r="B347">
        <f>VLOOKUP(Table1[[#This Row],[LGA]],Sheet1!$H$1:$I$27,2,)</f>
        <v>2042</v>
      </c>
      <c r="C347" t="s">
        <v>104</v>
      </c>
      <c r="D347" t="s">
        <v>111</v>
      </c>
      <c r="E347" s="18" t="s">
        <v>13</v>
      </c>
      <c r="F347" s="18" t="s">
        <v>13</v>
      </c>
      <c r="H347">
        <v>2017</v>
      </c>
      <c r="I347" t="s">
        <v>29</v>
      </c>
      <c r="J347" t="str">
        <f>VLOOKUP(Table1[[#This Row],[Construction]],Sheet1!$A$2:$B$16,2,)</f>
        <v>On Site</v>
      </c>
      <c r="K347" t="s">
        <v>41</v>
      </c>
      <c r="L347" t="s">
        <v>211</v>
      </c>
      <c r="M347">
        <v>1</v>
      </c>
      <c r="N347" s="3">
        <v>356979</v>
      </c>
      <c r="O347" s="3">
        <f>N347/M347</f>
        <v>356979</v>
      </c>
      <c r="P347" s="3">
        <f>O347*((VLOOKUP(H347,'CPI Data'!$A$1:$B$23,2))/(VLOOKUP(2025,'CPI Data'!$A$1:$B$23,2)))</f>
        <v>233882.79310344826</v>
      </c>
      <c r="Q347" s="2">
        <v>40360</v>
      </c>
      <c r="R347" s="12">
        <v>2</v>
      </c>
      <c r="S347">
        <v>1</v>
      </c>
      <c r="T347">
        <v>1</v>
      </c>
      <c r="U347">
        <v>1</v>
      </c>
    </row>
    <row r="348" spans="1:21" x14ac:dyDescent="0.25">
      <c r="A348" t="s">
        <v>41</v>
      </c>
      <c r="B348">
        <f>VLOOKUP(Table1[[#This Row],[LGA]],Sheet1!$H$1:$I$27,2,)</f>
        <v>2042</v>
      </c>
      <c r="C348" t="s">
        <v>104</v>
      </c>
      <c r="D348" t="s">
        <v>111</v>
      </c>
      <c r="E348" s="18" t="s">
        <v>13</v>
      </c>
      <c r="F348" s="18" t="s">
        <v>13</v>
      </c>
      <c r="H348">
        <v>2017</v>
      </c>
      <c r="I348" t="s">
        <v>29</v>
      </c>
      <c r="J348" t="str">
        <f>VLOOKUP(Table1[[#This Row],[Construction]],Sheet1!$A$2:$B$16,2,)</f>
        <v>On Site</v>
      </c>
      <c r="K348" t="s">
        <v>41</v>
      </c>
      <c r="L348" t="s">
        <v>211</v>
      </c>
      <c r="M348">
        <v>1</v>
      </c>
      <c r="N348" s="3">
        <v>357104</v>
      </c>
      <c r="O348" s="3">
        <f>N348/M348</f>
        <v>357104</v>
      </c>
      <c r="P348" s="3">
        <f>O348*((VLOOKUP(H348,'CPI Data'!$A$1:$B$23,2))/(VLOOKUP(2025,'CPI Data'!$A$1:$B$23,2)))</f>
        <v>233964.68965517241</v>
      </c>
      <c r="Q348" s="2">
        <v>42917</v>
      </c>
      <c r="R348" s="12">
        <v>2</v>
      </c>
      <c r="S348">
        <v>1</v>
      </c>
      <c r="T348">
        <v>1</v>
      </c>
      <c r="U348">
        <v>1</v>
      </c>
    </row>
    <row r="349" spans="1:21" x14ac:dyDescent="0.25">
      <c r="A349" t="s">
        <v>30</v>
      </c>
      <c r="B349">
        <f>VLOOKUP(Table1[[#This Row],[LGA]],Sheet1!$H$1:$I$27,2,)</f>
        <v>2600</v>
      </c>
      <c r="C349" t="s">
        <v>241</v>
      </c>
      <c r="D349" t="s">
        <v>112</v>
      </c>
      <c r="E349" s="18" t="s">
        <v>13</v>
      </c>
      <c r="F349" s="18" t="s">
        <v>13</v>
      </c>
      <c r="H349">
        <v>2017</v>
      </c>
      <c r="I349" t="s">
        <v>29</v>
      </c>
      <c r="J349" t="str">
        <f>VLOOKUP(Table1[[#This Row],[Construction]],Sheet1!$A$2:$B$16,2,)</f>
        <v>On Site</v>
      </c>
      <c r="K349" t="s">
        <v>30</v>
      </c>
      <c r="L349" t="s">
        <v>211</v>
      </c>
      <c r="M349">
        <v>1</v>
      </c>
      <c r="N349" s="3">
        <v>818190</v>
      </c>
      <c r="O349" s="3">
        <f>N349/M349</f>
        <v>818190</v>
      </c>
      <c r="P349" s="3">
        <f>O349*((VLOOKUP(H349,'CPI Data'!$A$1:$B$23,2))/(VLOOKUP(2025,'CPI Data'!$A$1:$B$23,2)))</f>
        <v>536055.51724137925</v>
      </c>
      <c r="Q349" s="2">
        <v>39995</v>
      </c>
      <c r="R349" s="12">
        <v>3</v>
      </c>
      <c r="S349">
        <v>2</v>
      </c>
      <c r="T349">
        <v>1</v>
      </c>
      <c r="U349">
        <v>1</v>
      </c>
    </row>
    <row r="350" spans="1:21" x14ac:dyDescent="0.25">
      <c r="A350" t="s">
        <v>19</v>
      </c>
      <c r="B350">
        <f>VLOOKUP(Table1[[#This Row],[LGA]],Sheet1!$H$1:$I$27,2,)</f>
        <v>1816</v>
      </c>
      <c r="C350" t="s">
        <v>105</v>
      </c>
      <c r="D350" t="s">
        <v>111</v>
      </c>
      <c r="E350" s="18" t="s">
        <v>13</v>
      </c>
      <c r="F350" s="18" t="s">
        <v>13</v>
      </c>
      <c r="H350">
        <v>2017</v>
      </c>
      <c r="I350" t="s">
        <v>29</v>
      </c>
      <c r="J350" t="str">
        <f>VLOOKUP(Table1[[#This Row],[Construction]],Sheet1!$A$2:$B$16,2,)</f>
        <v>On Site</v>
      </c>
      <c r="K350" t="s">
        <v>19</v>
      </c>
      <c r="L350" t="s">
        <v>211</v>
      </c>
      <c r="M350">
        <v>1</v>
      </c>
      <c r="N350" s="3">
        <v>363577.07</v>
      </c>
      <c r="O350" s="3">
        <f>N350/M350</f>
        <v>363577.07</v>
      </c>
      <c r="P350" s="3">
        <f>O350*((VLOOKUP(H350,'CPI Data'!$A$1:$B$23,2))/(VLOOKUP(2025,'CPI Data'!$A$1:$B$23,2)))</f>
        <v>238205.66655172413</v>
      </c>
      <c r="Q350" s="2">
        <v>42186</v>
      </c>
      <c r="R350" s="12">
        <v>2</v>
      </c>
      <c r="S350">
        <v>1</v>
      </c>
      <c r="T350">
        <v>1</v>
      </c>
      <c r="U350">
        <v>1</v>
      </c>
    </row>
    <row r="351" spans="1:21" x14ac:dyDescent="0.25">
      <c r="A351" t="s">
        <v>19</v>
      </c>
      <c r="B351">
        <f>VLOOKUP(Table1[[#This Row],[LGA]],Sheet1!$H$1:$I$27,2,)</f>
        <v>1816</v>
      </c>
      <c r="C351" t="s">
        <v>105</v>
      </c>
      <c r="D351" t="s">
        <v>112</v>
      </c>
      <c r="E351" s="18" t="s">
        <v>13</v>
      </c>
      <c r="F351" s="18" t="s">
        <v>13</v>
      </c>
      <c r="H351">
        <v>2017</v>
      </c>
      <c r="I351" t="s">
        <v>29</v>
      </c>
      <c r="J351" t="str">
        <f>VLOOKUP(Table1[[#This Row],[Construction]],Sheet1!$A$2:$B$16,2,)</f>
        <v>On Site</v>
      </c>
      <c r="K351" t="s">
        <v>19</v>
      </c>
      <c r="L351" t="s">
        <v>211</v>
      </c>
      <c r="M351">
        <v>1</v>
      </c>
      <c r="N351" s="3">
        <v>418970.43</v>
      </c>
      <c r="O351" s="3">
        <f>N351/M351</f>
        <v>418970.43</v>
      </c>
      <c r="P351" s="3">
        <f>O351*((VLOOKUP(H351,'CPI Data'!$A$1:$B$23,2))/(VLOOKUP(2025,'CPI Data'!$A$1:$B$23,2)))</f>
        <v>274497.86793103447</v>
      </c>
      <c r="Q351" s="2">
        <v>44378</v>
      </c>
      <c r="R351" s="12">
        <v>3</v>
      </c>
      <c r="S351">
        <v>1</v>
      </c>
      <c r="T351">
        <v>1</v>
      </c>
      <c r="U351">
        <v>1</v>
      </c>
    </row>
    <row r="352" spans="1:21" x14ac:dyDescent="0.25">
      <c r="A352" t="s">
        <v>31</v>
      </c>
      <c r="B352">
        <f>VLOOKUP(Table1[[#This Row],[LGA]],Sheet1!$H$1:$I$27,2,)</f>
        <v>1855</v>
      </c>
      <c r="C352" t="s">
        <v>241</v>
      </c>
      <c r="D352" t="s">
        <v>111</v>
      </c>
      <c r="E352" s="18" t="s">
        <v>13</v>
      </c>
      <c r="F352" s="18" t="s">
        <v>13</v>
      </c>
      <c r="H352">
        <v>2018</v>
      </c>
      <c r="I352" t="s">
        <v>29</v>
      </c>
      <c r="J352" t="str">
        <f>VLOOKUP(Table1[[#This Row],[Construction]],Sheet1!$A$2:$B$16,2,)</f>
        <v>On Site</v>
      </c>
      <c r="K352" t="s">
        <v>187</v>
      </c>
      <c r="L352" t="s">
        <v>237</v>
      </c>
      <c r="M352">
        <v>1</v>
      </c>
      <c r="N352" s="3">
        <v>418221.34</v>
      </c>
      <c r="O352" s="3">
        <f>N352/M352</f>
        <v>418221.34</v>
      </c>
      <c r="P352" s="3">
        <f>O352*((VLOOKUP(H352,'CPI Data'!$A$1:$B$23,2))/(VLOOKUP(2025,'CPI Data'!$A$1:$B$23,2)))</f>
        <v>274007.08482758619</v>
      </c>
      <c r="Q352" s="2">
        <v>44378</v>
      </c>
      <c r="R352" s="12">
        <v>2</v>
      </c>
      <c r="S352">
        <v>2</v>
      </c>
      <c r="T352">
        <v>1</v>
      </c>
      <c r="U352">
        <v>1</v>
      </c>
    </row>
    <row r="353" spans="1:21" x14ac:dyDescent="0.25">
      <c r="A353" t="s">
        <v>31</v>
      </c>
      <c r="B353">
        <f>VLOOKUP(Table1[[#This Row],[LGA]],Sheet1!$H$1:$I$27,2,)</f>
        <v>1855</v>
      </c>
      <c r="C353" t="s">
        <v>241</v>
      </c>
      <c r="D353" t="s">
        <v>114</v>
      </c>
      <c r="E353" s="18" t="s">
        <v>13</v>
      </c>
      <c r="F353" s="18" t="s">
        <v>13</v>
      </c>
      <c r="H353">
        <v>2017</v>
      </c>
      <c r="I353" t="s">
        <v>29</v>
      </c>
      <c r="J353" t="str">
        <f>VLOOKUP(Table1[[#This Row],[Construction]],Sheet1!$A$2:$B$16,2,)</f>
        <v>On Site</v>
      </c>
      <c r="K353" t="s">
        <v>187</v>
      </c>
      <c r="L353" t="s">
        <v>237</v>
      </c>
      <c r="M353">
        <v>1</v>
      </c>
      <c r="N353" s="3">
        <v>562709.1</v>
      </c>
      <c r="O353" s="3">
        <f>N353/M353</f>
        <v>562709.1</v>
      </c>
      <c r="P353" s="3">
        <f>O353*((VLOOKUP(H353,'CPI Data'!$A$1:$B$23,2))/(VLOOKUP(2025,'CPI Data'!$A$1:$B$23,2)))</f>
        <v>368671.47931034479</v>
      </c>
      <c r="Q353" s="2">
        <v>44378</v>
      </c>
      <c r="R353" s="12">
        <v>4</v>
      </c>
      <c r="S353">
        <v>1</v>
      </c>
      <c r="T353">
        <v>1</v>
      </c>
      <c r="U353">
        <v>1</v>
      </c>
    </row>
    <row r="354" spans="1:21" x14ac:dyDescent="0.25">
      <c r="A354" t="s">
        <v>24</v>
      </c>
      <c r="B354">
        <f>VLOOKUP(Table1[[#This Row],[LGA]],Sheet1!$H$1:$I$27,2,)</f>
        <v>1531</v>
      </c>
      <c r="C354" t="s">
        <v>241</v>
      </c>
      <c r="D354" t="s">
        <v>112</v>
      </c>
      <c r="E354" s="18" t="s">
        <v>13</v>
      </c>
      <c r="F354" s="18" t="s">
        <v>13</v>
      </c>
      <c r="H354">
        <v>2017</v>
      </c>
      <c r="I354" t="s">
        <v>29</v>
      </c>
      <c r="J354" t="str">
        <f>VLOOKUP(Table1[[#This Row],[Construction]],Sheet1!$A$2:$B$16,2,)</f>
        <v>On Site</v>
      </c>
      <c r="K354" t="s">
        <v>24</v>
      </c>
      <c r="L354" t="s">
        <v>211</v>
      </c>
      <c r="M354">
        <v>1</v>
      </c>
      <c r="N354" s="3">
        <v>473130.82</v>
      </c>
      <c r="O354" s="3">
        <f>N354/M354</f>
        <v>473130.82</v>
      </c>
      <c r="P354" s="3">
        <f>O354*((VLOOKUP(H354,'CPI Data'!$A$1:$B$23,2))/(VLOOKUP(2025,'CPI Data'!$A$1:$B$23,2)))</f>
        <v>309982.26137931034</v>
      </c>
      <c r="Q354" s="2">
        <v>44378</v>
      </c>
      <c r="R354" s="12">
        <v>3</v>
      </c>
      <c r="S354">
        <v>1</v>
      </c>
      <c r="T354">
        <v>1</v>
      </c>
      <c r="U354">
        <v>1</v>
      </c>
    </row>
    <row r="355" spans="1:21" x14ac:dyDescent="0.25">
      <c r="A355" t="s">
        <v>24</v>
      </c>
      <c r="B355">
        <f>VLOOKUP(Table1[[#This Row],[LGA]],Sheet1!$H$1:$I$27,2,)</f>
        <v>1531</v>
      </c>
      <c r="C355" t="s">
        <v>241</v>
      </c>
      <c r="D355" t="s">
        <v>112</v>
      </c>
      <c r="E355" s="18" t="s">
        <v>13</v>
      </c>
      <c r="F355" s="18" t="s">
        <v>13</v>
      </c>
      <c r="H355">
        <v>2017</v>
      </c>
      <c r="I355" t="s">
        <v>29</v>
      </c>
      <c r="J355" t="str">
        <f>VLOOKUP(Table1[[#This Row],[Construction]],Sheet1!$A$2:$B$16,2,)</f>
        <v>On Site</v>
      </c>
      <c r="K355" t="s">
        <v>24</v>
      </c>
      <c r="L355" t="s">
        <v>211</v>
      </c>
      <c r="M355">
        <v>1</v>
      </c>
      <c r="N355" s="3">
        <v>472474.64</v>
      </c>
      <c r="O355" s="3">
        <f>N355/M355</f>
        <v>472474.64</v>
      </c>
      <c r="P355" s="3">
        <f>O355*((VLOOKUP(H355,'CPI Data'!$A$1:$B$23,2))/(VLOOKUP(2025,'CPI Data'!$A$1:$B$23,2)))</f>
        <v>309552.35034482757</v>
      </c>
      <c r="Q355" s="2">
        <v>40360</v>
      </c>
      <c r="R355" s="12">
        <v>3</v>
      </c>
      <c r="S355">
        <v>1</v>
      </c>
      <c r="T355">
        <v>1</v>
      </c>
      <c r="U355">
        <v>1</v>
      </c>
    </row>
    <row r="356" spans="1:21" x14ac:dyDescent="0.25">
      <c r="A356" t="s">
        <v>24</v>
      </c>
      <c r="B356">
        <f>VLOOKUP(Table1[[#This Row],[LGA]],Sheet1!$H$1:$I$27,2,)</f>
        <v>1531</v>
      </c>
      <c r="C356" t="s">
        <v>241</v>
      </c>
      <c r="D356" t="s">
        <v>112</v>
      </c>
      <c r="E356" s="18" t="s">
        <v>13</v>
      </c>
      <c r="F356" s="18" t="s">
        <v>13</v>
      </c>
      <c r="H356">
        <v>2017</v>
      </c>
      <c r="I356" t="s">
        <v>29</v>
      </c>
      <c r="J356" t="str">
        <f>VLOOKUP(Table1[[#This Row],[Construction]],Sheet1!$A$2:$B$16,2,)</f>
        <v>On Site</v>
      </c>
      <c r="K356" t="s">
        <v>24</v>
      </c>
      <c r="L356" t="s">
        <v>211</v>
      </c>
      <c r="M356">
        <v>1</v>
      </c>
      <c r="N356" s="3">
        <v>472993.33</v>
      </c>
      <c r="O356" s="3">
        <f>N356/M356</f>
        <v>472993.33</v>
      </c>
      <c r="P356" s="3">
        <f>O356*((VLOOKUP(H356,'CPI Data'!$A$1:$B$23,2))/(VLOOKUP(2025,'CPI Data'!$A$1:$B$23,2)))</f>
        <v>309892.18172413792</v>
      </c>
      <c r="Q356" s="2">
        <v>40360</v>
      </c>
      <c r="R356" s="12">
        <v>3</v>
      </c>
      <c r="S356">
        <v>1</v>
      </c>
      <c r="T356">
        <v>1</v>
      </c>
      <c r="U356">
        <v>1</v>
      </c>
    </row>
    <row r="357" spans="1:21" x14ac:dyDescent="0.25">
      <c r="A357" t="s">
        <v>24</v>
      </c>
      <c r="B357">
        <f>VLOOKUP(Table1[[#This Row],[LGA]],Sheet1!$H$1:$I$27,2,)</f>
        <v>1531</v>
      </c>
      <c r="C357" t="s">
        <v>241</v>
      </c>
      <c r="D357" t="s">
        <v>112</v>
      </c>
      <c r="E357" s="18" t="s">
        <v>13</v>
      </c>
      <c r="F357" s="18" t="s">
        <v>13</v>
      </c>
      <c r="H357">
        <v>2017</v>
      </c>
      <c r="I357" t="s">
        <v>29</v>
      </c>
      <c r="J357" t="str">
        <f>VLOOKUP(Table1[[#This Row],[Construction]],Sheet1!$A$2:$B$16,2,)</f>
        <v>On Site</v>
      </c>
      <c r="K357" t="s">
        <v>24</v>
      </c>
      <c r="L357" t="s">
        <v>211</v>
      </c>
      <c r="M357">
        <v>1</v>
      </c>
      <c r="N357" s="3">
        <v>472405.48</v>
      </c>
      <c r="O357" s="3">
        <f>N357/M357</f>
        <v>472405.48</v>
      </c>
      <c r="P357" s="3">
        <f>O357*((VLOOKUP(H357,'CPI Data'!$A$1:$B$23,2))/(VLOOKUP(2025,'CPI Data'!$A$1:$B$23,2)))</f>
        <v>309507.03862068965</v>
      </c>
      <c r="Q357" s="2">
        <v>40360</v>
      </c>
      <c r="R357" s="12">
        <v>3</v>
      </c>
      <c r="S357">
        <v>1</v>
      </c>
      <c r="T357">
        <v>1</v>
      </c>
      <c r="U357">
        <v>1</v>
      </c>
    </row>
    <row r="358" spans="1:21" x14ac:dyDescent="0.25">
      <c r="A358" t="s">
        <v>24</v>
      </c>
      <c r="B358">
        <f>VLOOKUP(Table1[[#This Row],[LGA]],Sheet1!$H$1:$I$27,2,)</f>
        <v>1531</v>
      </c>
      <c r="C358" t="s">
        <v>241</v>
      </c>
      <c r="D358" t="s">
        <v>112</v>
      </c>
      <c r="E358" s="18" t="s">
        <v>13</v>
      </c>
      <c r="F358" s="18" t="s">
        <v>13</v>
      </c>
      <c r="H358">
        <v>2017</v>
      </c>
      <c r="I358" t="s">
        <v>29</v>
      </c>
      <c r="J358" t="str">
        <f>VLOOKUP(Table1[[#This Row],[Construction]],Sheet1!$A$2:$B$16,2,)</f>
        <v>On Site</v>
      </c>
      <c r="K358" t="s">
        <v>24</v>
      </c>
      <c r="L358" t="s">
        <v>211</v>
      </c>
      <c r="M358">
        <v>1</v>
      </c>
      <c r="N358" s="3">
        <v>471937.47</v>
      </c>
      <c r="O358" s="3">
        <f>N358/M358</f>
        <v>471937.47</v>
      </c>
      <c r="P358" s="3">
        <f>O358*((VLOOKUP(H358,'CPI Data'!$A$1:$B$23,2))/(VLOOKUP(2025,'CPI Data'!$A$1:$B$23,2)))</f>
        <v>309200.4113793103</v>
      </c>
      <c r="Q358" s="2">
        <v>43282</v>
      </c>
      <c r="R358" s="12">
        <v>3</v>
      </c>
      <c r="S358">
        <v>1</v>
      </c>
      <c r="T358">
        <v>1</v>
      </c>
      <c r="U358">
        <v>1</v>
      </c>
    </row>
    <row r="359" spans="1:21" x14ac:dyDescent="0.25">
      <c r="A359" t="s">
        <v>24</v>
      </c>
      <c r="B359">
        <f>VLOOKUP(Table1[[#This Row],[LGA]],Sheet1!$H$1:$I$27,2,)</f>
        <v>1531</v>
      </c>
      <c r="C359" t="s">
        <v>241</v>
      </c>
      <c r="D359" t="s">
        <v>112</v>
      </c>
      <c r="E359" s="18" t="s">
        <v>13</v>
      </c>
      <c r="F359" s="18" t="s">
        <v>13</v>
      </c>
      <c r="H359">
        <v>2017</v>
      </c>
      <c r="I359" t="s">
        <v>29</v>
      </c>
      <c r="J359" t="str">
        <f>VLOOKUP(Table1[[#This Row],[Construction]],Sheet1!$A$2:$B$16,2,)</f>
        <v>On Site</v>
      </c>
      <c r="K359" t="s">
        <v>24</v>
      </c>
      <c r="L359" t="s">
        <v>211</v>
      </c>
      <c r="M359">
        <v>1</v>
      </c>
      <c r="N359" s="3">
        <v>588789.75</v>
      </c>
      <c r="O359" s="3">
        <f>N359/M359</f>
        <v>588789.75</v>
      </c>
      <c r="P359" s="3">
        <f>O359*((VLOOKUP(H359,'CPI Data'!$A$1:$B$23,2))/(VLOOKUP(2025,'CPI Data'!$A$1:$B$23,2)))</f>
        <v>385758.80172413791</v>
      </c>
      <c r="Q359" s="2">
        <v>44378</v>
      </c>
      <c r="R359" s="12">
        <v>3</v>
      </c>
      <c r="S359">
        <v>2</v>
      </c>
      <c r="T359">
        <v>1</v>
      </c>
      <c r="U359">
        <v>1</v>
      </c>
    </row>
    <row r="360" spans="1:21" x14ac:dyDescent="0.25">
      <c r="A360" t="s">
        <v>24</v>
      </c>
      <c r="B360">
        <f>VLOOKUP(Table1[[#This Row],[LGA]],Sheet1!$H$1:$I$27,2,)</f>
        <v>1531</v>
      </c>
      <c r="C360" t="s">
        <v>241</v>
      </c>
      <c r="D360" t="s">
        <v>112</v>
      </c>
      <c r="E360" s="18" t="s">
        <v>13</v>
      </c>
      <c r="F360" s="18" t="s">
        <v>13</v>
      </c>
      <c r="H360">
        <v>2017</v>
      </c>
      <c r="I360" t="s">
        <v>29</v>
      </c>
      <c r="J360" t="str">
        <f>VLOOKUP(Table1[[#This Row],[Construction]],Sheet1!$A$2:$B$16,2,)</f>
        <v>On Site</v>
      </c>
      <c r="K360" t="s">
        <v>24</v>
      </c>
      <c r="L360" t="s">
        <v>211</v>
      </c>
      <c r="M360">
        <v>1</v>
      </c>
      <c r="N360" s="3">
        <v>590701.54</v>
      </c>
      <c r="O360" s="3">
        <f>N360/M360</f>
        <v>590701.54</v>
      </c>
      <c r="P360" s="3">
        <f>O360*((VLOOKUP(H360,'CPI Data'!$A$1:$B$23,2))/(VLOOKUP(2025,'CPI Data'!$A$1:$B$23,2)))</f>
        <v>387011.35379310348</v>
      </c>
      <c r="Q360" s="2">
        <v>42917</v>
      </c>
      <c r="R360" s="12">
        <v>3</v>
      </c>
      <c r="S360">
        <v>1</v>
      </c>
      <c r="T360">
        <v>1</v>
      </c>
      <c r="U360">
        <v>1</v>
      </c>
    </row>
    <row r="361" spans="1:21" x14ac:dyDescent="0.25">
      <c r="A361" t="s">
        <v>30</v>
      </c>
      <c r="B361">
        <f>VLOOKUP(Table1[[#This Row],[LGA]],Sheet1!$H$1:$I$27,2,)</f>
        <v>2600</v>
      </c>
      <c r="C361" t="s">
        <v>241</v>
      </c>
      <c r="D361" t="s">
        <v>112</v>
      </c>
      <c r="E361" s="18" t="s">
        <v>13</v>
      </c>
      <c r="F361" s="18" t="s">
        <v>13</v>
      </c>
      <c r="H361">
        <v>2017</v>
      </c>
      <c r="I361" t="s">
        <v>29</v>
      </c>
      <c r="J361" t="str">
        <f>VLOOKUP(Table1[[#This Row],[Construction]],Sheet1!$A$2:$B$16,2,)</f>
        <v>On Site</v>
      </c>
      <c r="K361" t="s">
        <v>190</v>
      </c>
      <c r="L361" t="s">
        <v>237</v>
      </c>
      <c r="M361">
        <v>1</v>
      </c>
      <c r="N361" s="3">
        <v>499588.25</v>
      </c>
      <c r="O361" s="3">
        <f>N361/M361</f>
        <v>499588.25</v>
      </c>
      <c r="P361" s="3">
        <f>O361*((VLOOKUP(H361,'CPI Data'!$A$1:$B$23,2))/(VLOOKUP(2025,'CPI Data'!$A$1:$B$23,2)))</f>
        <v>327316.43965517241</v>
      </c>
      <c r="Q361" s="2">
        <v>41091</v>
      </c>
      <c r="R361" s="12">
        <v>3</v>
      </c>
      <c r="S361">
        <v>2</v>
      </c>
      <c r="T361">
        <v>1</v>
      </c>
      <c r="U361">
        <v>1</v>
      </c>
    </row>
    <row r="362" spans="1:21" x14ac:dyDescent="0.25">
      <c r="A362" t="s">
        <v>24</v>
      </c>
      <c r="B362">
        <f>VLOOKUP(Table1[[#This Row],[LGA]],Sheet1!$H$1:$I$27,2,)</f>
        <v>1531</v>
      </c>
      <c r="C362" t="s">
        <v>241</v>
      </c>
      <c r="D362" t="s">
        <v>112</v>
      </c>
      <c r="E362" s="18" t="s">
        <v>13</v>
      </c>
      <c r="F362" s="18" t="s">
        <v>13</v>
      </c>
      <c r="H362">
        <v>2017</v>
      </c>
      <c r="I362" t="s">
        <v>29</v>
      </c>
      <c r="J362" t="str">
        <f>VLOOKUP(Table1[[#This Row],[Construction]],Sheet1!$A$2:$B$16,2,)</f>
        <v>On Site</v>
      </c>
      <c r="K362" t="s">
        <v>24</v>
      </c>
      <c r="L362" t="s">
        <v>211</v>
      </c>
      <c r="M362">
        <v>1</v>
      </c>
      <c r="N362" s="3">
        <v>472916.23</v>
      </c>
      <c r="O362" s="3">
        <f>N362/M362</f>
        <v>472916.23</v>
      </c>
      <c r="P362" s="3">
        <f>O362*((VLOOKUP(H362,'CPI Data'!$A$1:$B$23,2))/(VLOOKUP(2025,'CPI Data'!$A$1:$B$23,2)))</f>
        <v>309841.66793103446</v>
      </c>
      <c r="Q362" s="2">
        <v>41091</v>
      </c>
      <c r="R362" s="12">
        <v>3</v>
      </c>
      <c r="S362">
        <v>2</v>
      </c>
      <c r="T362">
        <v>1</v>
      </c>
      <c r="U362">
        <v>1</v>
      </c>
    </row>
    <row r="363" spans="1:21" x14ac:dyDescent="0.25">
      <c r="A363" t="s">
        <v>24</v>
      </c>
      <c r="B363">
        <f>VLOOKUP(Table1[[#This Row],[LGA]],Sheet1!$H$1:$I$27,2,)</f>
        <v>1531</v>
      </c>
      <c r="C363" t="s">
        <v>241</v>
      </c>
      <c r="D363" t="s">
        <v>112</v>
      </c>
      <c r="E363" s="18" t="s">
        <v>13</v>
      </c>
      <c r="F363" s="18" t="s">
        <v>13</v>
      </c>
      <c r="H363">
        <v>2017</v>
      </c>
      <c r="I363" t="s">
        <v>29</v>
      </c>
      <c r="J363" t="str">
        <f>VLOOKUP(Table1[[#This Row],[Construction]],Sheet1!$A$2:$B$16,2,)</f>
        <v>On Site</v>
      </c>
      <c r="K363" t="s">
        <v>24</v>
      </c>
      <c r="L363" t="s">
        <v>211</v>
      </c>
      <c r="M363">
        <v>1</v>
      </c>
      <c r="N363" s="3">
        <v>472188.97</v>
      </c>
      <c r="O363" s="3">
        <f>N363/M363</f>
        <v>472188.97</v>
      </c>
      <c r="P363" s="3">
        <f>O363*((VLOOKUP(H363,'CPI Data'!$A$1:$B$23,2))/(VLOOKUP(2025,'CPI Data'!$A$1:$B$23,2)))</f>
        <v>309365.18724137929</v>
      </c>
      <c r="Q363" s="2">
        <v>40725</v>
      </c>
      <c r="R363" s="12">
        <v>3</v>
      </c>
      <c r="S363">
        <v>1</v>
      </c>
      <c r="T363">
        <v>1</v>
      </c>
      <c r="U363">
        <v>1</v>
      </c>
    </row>
    <row r="364" spans="1:21" x14ac:dyDescent="0.25">
      <c r="A364" t="s">
        <v>24</v>
      </c>
      <c r="B364">
        <f>VLOOKUP(Table1[[#This Row],[LGA]],Sheet1!$H$1:$I$27,2,)</f>
        <v>1531</v>
      </c>
      <c r="C364" t="s">
        <v>241</v>
      </c>
      <c r="D364" t="s">
        <v>112</v>
      </c>
      <c r="E364" s="18" t="s">
        <v>13</v>
      </c>
      <c r="F364" s="18" t="s">
        <v>13</v>
      </c>
      <c r="H364">
        <v>2017</v>
      </c>
      <c r="I364" t="s">
        <v>29</v>
      </c>
      <c r="J364" t="str">
        <f>VLOOKUP(Table1[[#This Row],[Construction]],Sheet1!$A$2:$B$16,2,)</f>
        <v>On Site</v>
      </c>
      <c r="K364" t="s">
        <v>24</v>
      </c>
      <c r="L364" t="s">
        <v>211</v>
      </c>
      <c r="M364">
        <v>1</v>
      </c>
      <c r="N364" s="3">
        <v>472518.03</v>
      </c>
      <c r="O364" s="3">
        <f>N364/M364</f>
        <v>472518.03</v>
      </c>
      <c r="P364" s="3">
        <f>O364*((VLOOKUP(H364,'CPI Data'!$A$1:$B$23,2))/(VLOOKUP(2025,'CPI Data'!$A$1:$B$23,2)))</f>
        <v>309580.7782758621</v>
      </c>
      <c r="Q364" s="2">
        <v>40725</v>
      </c>
      <c r="R364" s="12">
        <v>3</v>
      </c>
      <c r="S364">
        <v>1</v>
      </c>
      <c r="T364">
        <v>1</v>
      </c>
      <c r="U364">
        <v>1</v>
      </c>
    </row>
    <row r="365" spans="1:21" x14ac:dyDescent="0.25">
      <c r="A365" t="s">
        <v>24</v>
      </c>
      <c r="B365">
        <f>VLOOKUP(Table1[[#This Row],[LGA]],Sheet1!$H$1:$I$27,2,)</f>
        <v>1531</v>
      </c>
      <c r="C365" t="s">
        <v>241</v>
      </c>
      <c r="D365" t="s">
        <v>112</v>
      </c>
      <c r="E365" s="18" t="s">
        <v>13</v>
      </c>
      <c r="F365" s="18" t="s">
        <v>13</v>
      </c>
      <c r="H365">
        <v>2017</v>
      </c>
      <c r="I365" t="s">
        <v>29</v>
      </c>
      <c r="J365" t="str">
        <f>VLOOKUP(Table1[[#This Row],[Construction]],Sheet1!$A$2:$B$16,2,)</f>
        <v>On Site</v>
      </c>
      <c r="K365" t="s">
        <v>24</v>
      </c>
      <c r="L365" t="s">
        <v>211</v>
      </c>
      <c r="M365">
        <v>1</v>
      </c>
      <c r="N365" s="3">
        <v>472221.4</v>
      </c>
      <c r="O365" s="3">
        <f>N365/M365</f>
        <v>472221.4</v>
      </c>
      <c r="P365" s="3">
        <f>O365*((VLOOKUP(H365,'CPI Data'!$A$1:$B$23,2))/(VLOOKUP(2025,'CPI Data'!$A$1:$B$23,2)))</f>
        <v>309386.43448275863</v>
      </c>
      <c r="Q365" s="2">
        <v>40725</v>
      </c>
      <c r="R365" s="12">
        <v>3</v>
      </c>
      <c r="S365">
        <v>1</v>
      </c>
      <c r="T365">
        <v>1</v>
      </c>
      <c r="U365">
        <v>1</v>
      </c>
    </row>
    <row r="366" spans="1:21" x14ac:dyDescent="0.25">
      <c r="A366" t="s">
        <v>31</v>
      </c>
      <c r="B366">
        <f>VLOOKUP(Table1[[#This Row],[LGA]],Sheet1!$H$1:$I$27,2,)</f>
        <v>1855</v>
      </c>
      <c r="C366" t="s">
        <v>241</v>
      </c>
      <c r="D366" t="s">
        <v>111</v>
      </c>
      <c r="E366" s="18" t="s">
        <v>13</v>
      </c>
      <c r="F366" s="18" t="s">
        <v>13</v>
      </c>
      <c r="H366">
        <v>2017</v>
      </c>
      <c r="I366" t="s">
        <v>29</v>
      </c>
      <c r="J366" t="str">
        <f>VLOOKUP(Table1[[#This Row],[Construction]],Sheet1!$A$2:$B$16,2,)</f>
        <v>On Site</v>
      </c>
      <c r="K366" t="s">
        <v>187</v>
      </c>
      <c r="L366" t="s">
        <v>237</v>
      </c>
      <c r="M366">
        <v>1</v>
      </c>
      <c r="N366" s="3">
        <v>506272.03</v>
      </c>
      <c r="O366" s="3">
        <f>N366/M366</f>
        <v>506272.03</v>
      </c>
      <c r="P366" s="3">
        <f>O366*((VLOOKUP(H366,'CPI Data'!$A$1:$B$23,2))/(VLOOKUP(2025,'CPI Data'!$A$1:$B$23,2)))</f>
        <v>331695.46793103451</v>
      </c>
      <c r="Q366" s="2">
        <v>43282</v>
      </c>
      <c r="R366" s="12">
        <v>2</v>
      </c>
      <c r="S366">
        <v>1</v>
      </c>
      <c r="T366">
        <v>1</v>
      </c>
      <c r="U366">
        <v>1</v>
      </c>
    </row>
    <row r="367" spans="1:21" x14ac:dyDescent="0.25">
      <c r="A367" t="s">
        <v>31</v>
      </c>
      <c r="B367">
        <f>VLOOKUP(Table1[[#This Row],[LGA]],Sheet1!$H$1:$I$27,2,)</f>
        <v>1855</v>
      </c>
      <c r="C367" t="s">
        <v>241</v>
      </c>
      <c r="D367" t="s">
        <v>112</v>
      </c>
      <c r="E367" s="18" t="s">
        <v>13</v>
      </c>
      <c r="F367" s="18" t="s">
        <v>13</v>
      </c>
      <c r="H367">
        <v>2017</v>
      </c>
      <c r="I367" t="s">
        <v>29</v>
      </c>
      <c r="J367" t="str">
        <f>VLOOKUP(Table1[[#This Row],[Construction]],Sheet1!$A$2:$B$16,2,)</f>
        <v>On Site</v>
      </c>
      <c r="K367" t="s">
        <v>187</v>
      </c>
      <c r="L367" t="s">
        <v>237</v>
      </c>
      <c r="M367">
        <v>1</v>
      </c>
      <c r="N367" s="3">
        <v>565800.59</v>
      </c>
      <c r="O367" s="3">
        <f>N367/M367</f>
        <v>565800.59</v>
      </c>
      <c r="P367" s="3">
        <f>O367*((VLOOKUP(H367,'CPI Data'!$A$1:$B$23,2))/(VLOOKUP(2025,'CPI Data'!$A$1:$B$23,2)))</f>
        <v>370696.93827586202</v>
      </c>
      <c r="Q367" s="2">
        <v>43282</v>
      </c>
      <c r="R367" s="12">
        <v>3</v>
      </c>
      <c r="S367">
        <v>1</v>
      </c>
      <c r="T367">
        <v>1</v>
      </c>
      <c r="U367">
        <v>1</v>
      </c>
    </row>
    <row r="368" spans="1:21" x14ac:dyDescent="0.25">
      <c r="A368" t="s">
        <v>31</v>
      </c>
      <c r="B368">
        <f>VLOOKUP(Table1[[#This Row],[LGA]],Sheet1!$H$1:$I$27,2,)</f>
        <v>1855</v>
      </c>
      <c r="C368" t="s">
        <v>241</v>
      </c>
      <c r="D368" t="s">
        <v>112</v>
      </c>
      <c r="E368" s="18" t="s">
        <v>13</v>
      </c>
      <c r="F368" s="18" t="s">
        <v>13</v>
      </c>
      <c r="H368">
        <v>2017</v>
      </c>
      <c r="I368" t="s">
        <v>29</v>
      </c>
      <c r="J368" t="str">
        <f>VLOOKUP(Table1[[#This Row],[Construction]],Sheet1!$A$2:$B$16,2,)</f>
        <v>On Site</v>
      </c>
      <c r="K368" t="s">
        <v>187</v>
      </c>
      <c r="L368" t="s">
        <v>237</v>
      </c>
      <c r="M368">
        <v>1</v>
      </c>
      <c r="N368" s="3">
        <v>588212.75</v>
      </c>
      <c r="O368" s="3">
        <f>N368/M368</f>
        <v>588212.75</v>
      </c>
      <c r="P368" s="3">
        <f>O368*((VLOOKUP(H368,'CPI Data'!$A$1:$B$23,2))/(VLOOKUP(2025,'CPI Data'!$A$1:$B$23,2)))</f>
        <v>385380.7672413793</v>
      </c>
      <c r="Q368" s="2">
        <v>42917</v>
      </c>
      <c r="R368" s="12">
        <v>3</v>
      </c>
      <c r="S368">
        <v>1</v>
      </c>
      <c r="T368">
        <v>1</v>
      </c>
      <c r="U368">
        <v>1</v>
      </c>
    </row>
    <row r="369" spans="1:21" x14ac:dyDescent="0.25">
      <c r="A369" t="s">
        <v>30</v>
      </c>
      <c r="B369">
        <f>VLOOKUP(Table1[[#This Row],[LGA]],Sheet1!$H$1:$I$27,2,)</f>
        <v>2600</v>
      </c>
      <c r="C369" t="s">
        <v>241</v>
      </c>
      <c r="D369" t="s">
        <v>117</v>
      </c>
      <c r="E369" s="18" t="s">
        <v>36</v>
      </c>
      <c r="F369" s="18" t="s">
        <v>36</v>
      </c>
      <c r="H369">
        <v>2016</v>
      </c>
      <c r="I369" t="s">
        <v>29</v>
      </c>
      <c r="J369" t="str">
        <f>VLOOKUP(Table1[[#This Row],[Construction]],Sheet1!$A$2:$B$16,2,)</f>
        <v>On Site</v>
      </c>
      <c r="K369" t="s">
        <v>189</v>
      </c>
      <c r="L369" t="s">
        <v>237</v>
      </c>
      <c r="M369">
        <v>1</v>
      </c>
      <c r="N369" s="3">
        <v>181626.28</v>
      </c>
      <c r="O369" s="3">
        <f>N369/M369</f>
        <v>181626.28</v>
      </c>
      <c r="P369" s="3">
        <f>O369*((VLOOKUP(H369,'CPI Data'!$A$1:$B$23,2))/(VLOOKUP(2025,'CPI Data'!$A$1:$B$23,2)))</f>
        <v>81418.677241379308</v>
      </c>
      <c r="Q369" s="2">
        <v>40360</v>
      </c>
      <c r="R369" s="12">
        <v>2</v>
      </c>
      <c r="S369">
        <v>1</v>
      </c>
    </row>
    <row r="370" spans="1:21" x14ac:dyDescent="0.25">
      <c r="A370" t="s">
        <v>30</v>
      </c>
      <c r="B370">
        <f>VLOOKUP(Table1[[#This Row],[LGA]],Sheet1!$H$1:$I$27,2,)</f>
        <v>2600</v>
      </c>
      <c r="C370" t="s">
        <v>241</v>
      </c>
      <c r="D370" t="s">
        <v>117</v>
      </c>
      <c r="E370" s="18" t="s">
        <v>36</v>
      </c>
      <c r="F370" s="18" t="s">
        <v>36</v>
      </c>
      <c r="H370">
        <v>2016</v>
      </c>
      <c r="I370" t="s">
        <v>29</v>
      </c>
      <c r="J370" t="str">
        <f>VLOOKUP(Table1[[#This Row],[Construction]],Sheet1!$A$2:$B$16,2,)</f>
        <v>On Site</v>
      </c>
      <c r="K370" t="s">
        <v>189</v>
      </c>
      <c r="L370" t="s">
        <v>237</v>
      </c>
      <c r="M370">
        <v>1</v>
      </c>
      <c r="N370" s="3">
        <v>225469.62</v>
      </c>
      <c r="O370" s="3">
        <f>N370/M370</f>
        <v>225469.62</v>
      </c>
      <c r="P370" s="3">
        <f>O370*((VLOOKUP(H370,'CPI Data'!$A$1:$B$23,2))/(VLOOKUP(2025,'CPI Data'!$A$1:$B$23,2)))</f>
        <v>101072.58827586207</v>
      </c>
      <c r="Q370" s="2">
        <v>40360</v>
      </c>
      <c r="R370" s="12">
        <v>2</v>
      </c>
      <c r="S370">
        <v>1</v>
      </c>
    </row>
    <row r="371" spans="1:21" x14ac:dyDescent="0.25">
      <c r="A371" t="s">
        <v>30</v>
      </c>
      <c r="B371">
        <f>VLOOKUP(Table1[[#This Row],[LGA]],Sheet1!$H$1:$I$27,2,)</f>
        <v>2600</v>
      </c>
      <c r="C371" t="s">
        <v>241</v>
      </c>
      <c r="D371" t="s">
        <v>117</v>
      </c>
      <c r="E371" s="18" t="s">
        <v>36</v>
      </c>
      <c r="F371" s="18" t="s">
        <v>36</v>
      </c>
      <c r="H371">
        <v>2016</v>
      </c>
      <c r="I371" t="s">
        <v>29</v>
      </c>
      <c r="J371" t="str">
        <f>VLOOKUP(Table1[[#This Row],[Construction]],Sheet1!$A$2:$B$16,2,)</f>
        <v>On Site</v>
      </c>
      <c r="K371" t="s">
        <v>189</v>
      </c>
      <c r="L371" t="s">
        <v>237</v>
      </c>
      <c r="M371">
        <v>1</v>
      </c>
      <c r="N371" s="3">
        <v>261854.8</v>
      </c>
      <c r="O371" s="3">
        <f>N371/M371</f>
        <v>261854.8</v>
      </c>
      <c r="P371" s="3">
        <f>O371*((VLOOKUP(H371,'CPI Data'!$A$1:$B$23,2))/(VLOOKUP(2025,'CPI Data'!$A$1:$B$23,2)))</f>
        <v>117383.18620689654</v>
      </c>
      <c r="Q371" s="2">
        <v>42917</v>
      </c>
      <c r="R371" s="12">
        <v>2</v>
      </c>
      <c r="S371">
        <v>1</v>
      </c>
    </row>
    <row r="372" spans="1:21" x14ac:dyDescent="0.25">
      <c r="A372" t="s">
        <v>30</v>
      </c>
      <c r="B372">
        <f>VLOOKUP(Table1[[#This Row],[LGA]],Sheet1!$H$1:$I$27,2,)</f>
        <v>2600</v>
      </c>
      <c r="C372" t="s">
        <v>241</v>
      </c>
      <c r="D372" t="s">
        <v>37</v>
      </c>
      <c r="E372" s="18" t="s">
        <v>36</v>
      </c>
      <c r="F372" s="18" t="s">
        <v>36</v>
      </c>
      <c r="H372">
        <v>2016</v>
      </c>
      <c r="I372" t="s">
        <v>29</v>
      </c>
      <c r="J372" t="str">
        <f>VLOOKUP(Table1[[#This Row],[Construction]],Sheet1!$A$2:$B$16,2,)</f>
        <v>On Site</v>
      </c>
      <c r="K372" t="s">
        <v>189</v>
      </c>
      <c r="L372" t="s">
        <v>237</v>
      </c>
      <c r="M372">
        <v>1</v>
      </c>
      <c r="N372" s="3">
        <v>166545.96</v>
      </c>
      <c r="O372" s="3">
        <f>N372/M372</f>
        <v>166545.96</v>
      </c>
      <c r="P372" s="3">
        <f>O372*((VLOOKUP(H372,'CPI Data'!$A$1:$B$23,2))/(VLOOKUP(2025,'CPI Data'!$A$1:$B$23,2)))</f>
        <v>74658.533793103445</v>
      </c>
      <c r="Q372" s="2">
        <v>42917</v>
      </c>
      <c r="R372" s="12">
        <v>2</v>
      </c>
      <c r="S372">
        <v>1</v>
      </c>
    </row>
    <row r="373" spans="1:21" x14ac:dyDescent="0.25">
      <c r="A373" t="s">
        <v>30</v>
      </c>
      <c r="B373">
        <f>VLOOKUP(Table1[[#This Row],[LGA]],Sheet1!$H$1:$I$27,2,)</f>
        <v>2600</v>
      </c>
      <c r="C373" t="s">
        <v>241</v>
      </c>
      <c r="D373" t="s">
        <v>117</v>
      </c>
      <c r="E373" s="18" t="s">
        <v>36</v>
      </c>
      <c r="F373" s="18" t="s">
        <v>36</v>
      </c>
      <c r="H373">
        <v>2016</v>
      </c>
      <c r="I373" t="s">
        <v>29</v>
      </c>
      <c r="J373" t="str">
        <f>VLOOKUP(Table1[[#This Row],[Construction]],Sheet1!$A$2:$B$16,2,)</f>
        <v>On Site</v>
      </c>
      <c r="K373" t="s">
        <v>189</v>
      </c>
      <c r="L373" t="s">
        <v>237</v>
      </c>
      <c r="M373">
        <v>1</v>
      </c>
      <c r="N373" s="3">
        <v>274380.58</v>
      </c>
      <c r="O373" s="3">
        <f>N373/M373</f>
        <v>274380.58</v>
      </c>
      <c r="P373" s="3">
        <f>O373*((VLOOKUP(H373,'CPI Data'!$A$1:$B$23,2))/(VLOOKUP(2025,'CPI Data'!$A$1:$B$23,2)))</f>
        <v>122998.19103448276</v>
      </c>
      <c r="Q373" s="2">
        <v>41091</v>
      </c>
      <c r="R373" s="12">
        <v>2</v>
      </c>
    </row>
    <row r="374" spans="1:21" x14ac:dyDescent="0.25">
      <c r="A374" t="s">
        <v>30</v>
      </c>
      <c r="B374">
        <f>VLOOKUP(Table1[[#This Row],[LGA]],Sheet1!$H$1:$I$27,2,)</f>
        <v>2600</v>
      </c>
      <c r="C374" t="s">
        <v>241</v>
      </c>
      <c r="D374" t="s">
        <v>117</v>
      </c>
      <c r="E374" s="18" t="s">
        <v>36</v>
      </c>
      <c r="F374" s="18" t="s">
        <v>36</v>
      </c>
      <c r="H374">
        <v>2016</v>
      </c>
      <c r="I374" t="s">
        <v>29</v>
      </c>
      <c r="J374" t="str">
        <f>VLOOKUP(Table1[[#This Row],[Construction]],Sheet1!$A$2:$B$16,2,)</f>
        <v>On Site</v>
      </c>
      <c r="K374" t="s">
        <v>189</v>
      </c>
      <c r="L374" t="s">
        <v>237</v>
      </c>
      <c r="M374">
        <v>1</v>
      </c>
      <c r="N374" s="3">
        <v>261040.3</v>
      </c>
      <c r="O374" s="3">
        <f>N374/M374</f>
        <v>261040.3</v>
      </c>
      <c r="P374" s="3">
        <f>O374*((VLOOKUP(H374,'CPI Data'!$A$1:$B$23,2))/(VLOOKUP(2025,'CPI Data'!$A$1:$B$23,2)))</f>
        <v>117018.06551724138</v>
      </c>
      <c r="Q374" s="2">
        <v>41821</v>
      </c>
      <c r="R374" s="12">
        <v>2</v>
      </c>
      <c r="S374">
        <v>1</v>
      </c>
      <c r="T374">
        <v>1</v>
      </c>
      <c r="U374">
        <v>1</v>
      </c>
    </row>
    <row r="375" spans="1:21" x14ac:dyDescent="0.25">
      <c r="A375" t="s">
        <v>20</v>
      </c>
      <c r="B375">
        <f>VLOOKUP(Table1[[#This Row],[LGA]],Sheet1!$H$1:$I$27,2,)</f>
        <v>2669</v>
      </c>
      <c r="C375" t="s">
        <v>104</v>
      </c>
      <c r="D375" t="s">
        <v>125</v>
      </c>
      <c r="E375" s="18" t="s">
        <v>13</v>
      </c>
      <c r="F375" s="18" t="s">
        <v>13</v>
      </c>
      <c r="H375">
        <v>2017</v>
      </c>
      <c r="I375" t="s">
        <v>29</v>
      </c>
      <c r="J375" t="str">
        <f>VLOOKUP(Table1[[#This Row],[Construction]],Sheet1!$A$2:$B$16,2,)</f>
        <v>On Site</v>
      </c>
      <c r="K375" t="s">
        <v>20</v>
      </c>
      <c r="L375" t="s">
        <v>211</v>
      </c>
      <c r="M375">
        <v>1</v>
      </c>
      <c r="N375" s="3">
        <v>398805</v>
      </c>
      <c r="O375" s="3">
        <f>N375/M375</f>
        <v>398805</v>
      </c>
      <c r="P375" s="3">
        <f>O375*((VLOOKUP(H375,'CPI Data'!$A$1:$B$23,2))/(VLOOKUP(2025,'CPI Data'!$A$1:$B$23,2)))</f>
        <v>261286.03448275861</v>
      </c>
      <c r="Q375" s="2">
        <v>41456</v>
      </c>
      <c r="R375" s="12">
        <v>2</v>
      </c>
      <c r="S375">
        <v>1</v>
      </c>
      <c r="T375">
        <v>1</v>
      </c>
      <c r="U375">
        <v>1</v>
      </c>
    </row>
    <row r="376" spans="1:21" x14ac:dyDescent="0.25">
      <c r="A376" t="s">
        <v>20</v>
      </c>
      <c r="B376">
        <f>VLOOKUP(Table1[[#This Row],[LGA]],Sheet1!$H$1:$I$27,2,)</f>
        <v>2669</v>
      </c>
      <c r="C376" t="s">
        <v>104</v>
      </c>
      <c r="D376" t="s">
        <v>125</v>
      </c>
      <c r="E376" s="18" t="s">
        <v>13</v>
      </c>
      <c r="F376" s="18" t="s">
        <v>13</v>
      </c>
      <c r="H376">
        <v>2017</v>
      </c>
      <c r="I376" t="s">
        <v>29</v>
      </c>
      <c r="J376" t="str">
        <f>VLOOKUP(Table1[[#This Row],[Construction]],Sheet1!$A$2:$B$16,2,)</f>
        <v>On Site</v>
      </c>
      <c r="K376" t="s">
        <v>20</v>
      </c>
      <c r="L376" t="s">
        <v>211</v>
      </c>
      <c r="M376">
        <v>1</v>
      </c>
      <c r="N376" s="3">
        <v>388921</v>
      </c>
      <c r="O376" s="3">
        <f>N376/M376</f>
        <v>388921</v>
      </c>
      <c r="P376" s="3">
        <f>O376*((VLOOKUP(H376,'CPI Data'!$A$1:$B$23,2))/(VLOOKUP(2025,'CPI Data'!$A$1:$B$23,2)))</f>
        <v>254810.31034482757</v>
      </c>
      <c r="Q376" s="2">
        <v>41456</v>
      </c>
      <c r="R376" s="12">
        <v>2</v>
      </c>
      <c r="S376">
        <v>1</v>
      </c>
      <c r="T376">
        <v>1</v>
      </c>
      <c r="U376">
        <v>1</v>
      </c>
    </row>
    <row r="377" spans="1:21" x14ac:dyDescent="0.25">
      <c r="A377" t="s">
        <v>30</v>
      </c>
      <c r="B377">
        <f>VLOOKUP(Table1[[#This Row],[LGA]],Sheet1!$H$1:$I$27,2,)</f>
        <v>2600</v>
      </c>
      <c r="C377" t="s">
        <v>241</v>
      </c>
      <c r="D377" t="s">
        <v>118</v>
      </c>
      <c r="E377" s="18" t="s">
        <v>13</v>
      </c>
      <c r="F377" s="18" t="s">
        <v>13</v>
      </c>
      <c r="G377" t="s">
        <v>243</v>
      </c>
      <c r="H377">
        <v>2018</v>
      </c>
      <c r="I377" t="s">
        <v>29</v>
      </c>
      <c r="J377" t="str">
        <f>VLOOKUP(Table1[[#This Row],[Construction]],Sheet1!$A$2:$B$16,2,)</f>
        <v>On Site</v>
      </c>
      <c r="K377" t="s">
        <v>190</v>
      </c>
      <c r="L377" t="s">
        <v>237</v>
      </c>
      <c r="M377">
        <v>1</v>
      </c>
      <c r="N377" s="3">
        <v>637602.68999999994</v>
      </c>
      <c r="O377" s="3">
        <f>N377/M377</f>
        <v>637602.68999999994</v>
      </c>
      <c r="P377" s="3">
        <f>O377*((VLOOKUP(H377,'CPI Data'!$A$1:$B$23,2))/(VLOOKUP(2025,'CPI Data'!$A$1:$B$23,2)))</f>
        <v>417739.69344827579</v>
      </c>
      <c r="Q377" s="2">
        <v>41456</v>
      </c>
      <c r="R377" s="12">
        <v>2</v>
      </c>
      <c r="S377">
        <v>2</v>
      </c>
      <c r="T377">
        <v>1</v>
      </c>
      <c r="U377">
        <v>1</v>
      </c>
    </row>
    <row r="378" spans="1:21" x14ac:dyDescent="0.25">
      <c r="A378" t="s">
        <v>33</v>
      </c>
      <c r="B378">
        <f>VLOOKUP(Table1[[#This Row],[LGA]],Sheet1!$H$1:$I$27,2,)</f>
        <v>2572</v>
      </c>
      <c r="C378" t="s">
        <v>104</v>
      </c>
      <c r="D378" t="s">
        <v>125</v>
      </c>
      <c r="E378" s="18" t="s">
        <v>13</v>
      </c>
      <c r="F378" s="18" t="s">
        <v>13</v>
      </c>
      <c r="H378">
        <v>2017</v>
      </c>
      <c r="I378" t="s">
        <v>29</v>
      </c>
      <c r="J378" t="str">
        <f>VLOOKUP(Table1[[#This Row],[Construction]],Sheet1!$A$2:$B$16,2,)</f>
        <v>On Site</v>
      </c>
      <c r="K378" t="s">
        <v>33</v>
      </c>
      <c r="L378" t="s">
        <v>211</v>
      </c>
      <c r="M378">
        <v>1</v>
      </c>
      <c r="N378" s="3">
        <v>440753.00300000003</v>
      </c>
      <c r="O378" s="3">
        <f>N378/M378</f>
        <v>440753.00300000003</v>
      </c>
      <c r="P378" s="3">
        <f>O378*((VLOOKUP(H378,'CPI Data'!$A$1:$B$23,2))/(VLOOKUP(2025,'CPI Data'!$A$1:$B$23,2)))</f>
        <v>288769.20886206895</v>
      </c>
      <c r="Q378" s="2">
        <v>40725</v>
      </c>
      <c r="R378" s="12">
        <v>2</v>
      </c>
      <c r="S378">
        <v>1</v>
      </c>
      <c r="T378">
        <v>1</v>
      </c>
      <c r="U378">
        <v>1</v>
      </c>
    </row>
    <row r="379" spans="1:21" x14ac:dyDescent="0.25">
      <c r="A379" t="s">
        <v>33</v>
      </c>
      <c r="B379">
        <f>VLOOKUP(Table1[[#This Row],[LGA]],Sheet1!$H$1:$I$27,2,)</f>
        <v>2572</v>
      </c>
      <c r="C379" t="s">
        <v>104</v>
      </c>
      <c r="D379" t="s">
        <v>125</v>
      </c>
      <c r="E379" s="18" t="s">
        <v>13</v>
      </c>
      <c r="F379" s="18" t="s">
        <v>13</v>
      </c>
      <c r="H379">
        <v>2017</v>
      </c>
      <c r="I379" t="s">
        <v>29</v>
      </c>
      <c r="J379" t="str">
        <f>VLOOKUP(Table1[[#This Row],[Construction]],Sheet1!$A$2:$B$16,2,)</f>
        <v>On Site</v>
      </c>
      <c r="K379" t="s">
        <v>33</v>
      </c>
      <c r="L379" t="s">
        <v>211</v>
      </c>
      <c r="M379">
        <v>1</v>
      </c>
      <c r="N379" s="3">
        <v>444543.00300000003</v>
      </c>
      <c r="O379" s="3">
        <f>N379/M379</f>
        <v>444543.00300000003</v>
      </c>
      <c r="P379" s="3">
        <f>O379*((VLOOKUP(H379,'CPI Data'!$A$1:$B$23,2))/(VLOOKUP(2025,'CPI Data'!$A$1:$B$23,2)))</f>
        <v>291252.31231034483</v>
      </c>
      <c r="Q379" s="2">
        <v>40725</v>
      </c>
      <c r="R379" s="12">
        <v>2</v>
      </c>
      <c r="S379">
        <v>1</v>
      </c>
      <c r="T379">
        <v>1</v>
      </c>
      <c r="U379">
        <v>1</v>
      </c>
    </row>
    <row r="380" spans="1:21" x14ac:dyDescent="0.25">
      <c r="A380" t="s">
        <v>33</v>
      </c>
      <c r="B380">
        <f>VLOOKUP(Table1[[#This Row],[LGA]],Sheet1!$H$1:$I$27,2,)</f>
        <v>2572</v>
      </c>
      <c r="C380" t="s">
        <v>104</v>
      </c>
      <c r="D380" t="s">
        <v>112</v>
      </c>
      <c r="E380" s="18" t="s">
        <v>13</v>
      </c>
      <c r="F380" s="18" t="s">
        <v>13</v>
      </c>
      <c r="H380">
        <v>2017</v>
      </c>
      <c r="I380" t="s">
        <v>29</v>
      </c>
      <c r="J380" t="str">
        <f>VLOOKUP(Table1[[#This Row],[Construction]],Sheet1!$A$2:$B$16,2,)</f>
        <v>On Site</v>
      </c>
      <c r="K380" t="s">
        <v>33</v>
      </c>
      <c r="L380" t="s">
        <v>211</v>
      </c>
      <c r="M380">
        <v>1</v>
      </c>
      <c r="N380" s="3">
        <v>453061</v>
      </c>
      <c r="O380" s="3">
        <f>N380/M380</f>
        <v>453061</v>
      </c>
      <c r="P380" s="3">
        <f>O380*((VLOOKUP(H380,'CPI Data'!$A$1:$B$23,2))/(VLOOKUP(2025,'CPI Data'!$A$1:$B$23,2)))</f>
        <v>296833.06896551722</v>
      </c>
      <c r="Q380" s="2">
        <v>40360</v>
      </c>
      <c r="R380" s="12">
        <v>3</v>
      </c>
      <c r="S380">
        <v>1</v>
      </c>
      <c r="T380">
        <v>1</v>
      </c>
      <c r="U380">
        <v>1</v>
      </c>
    </row>
    <row r="381" spans="1:21" x14ac:dyDescent="0.25">
      <c r="A381" t="s">
        <v>33</v>
      </c>
      <c r="B381">
        <f>VLOOKUP(Table1[[#This Row],[LGA]],Sheet1!$H$1:$I$27,2,)</f>
        <v>2572</v>
      </c>
      <c r="C381" t="s">
        <v>104</v>
      </c>
      <c r="D381" t="s">
        <v>125</v>
      </c>
      <c r="E381" s="18" t="s">
        <v>13</v>
      </c>
      <c r="F381" s="18" t="s">
        <v>13</v>
      </c>
      <c r="H381">
        <v>2017</v>
      </c>
      <c r="I381" t="s">
        <v>29</v>
      </c>
      <c r="J381" t="str">
        <f>VLOOKUP(Table1[[#This Row],[Construction]],Sheet1!$A$2:$B$16,2,)</f>
        <v>On Site</v>
      </c>
      <c r="K381" t="s">
        <v>33</v>
      </c>
      <c r="L381" t="s">
        <v>211</v>
      </c>
      <c r="M381">
        <v>1</v>
      </c>
      <c r="N381" s="3">
        <v>505513.00300000003</v>
      </c>
      <c r="O381" s="3">
        <f>N381/M381</f>
        <v>505513.00300000003</v>
      </c>
      <c r="P381" s="3">
        <f>O381*((VLOOKUP(H381,'CPI Data'!$A$1:$B$23,2))/(VLOOKUP(2025,'CPI Data'!$A$1:$B$23,2)))</f>
        <v>331198.17437931034</v>
      </c>
      <c r="Q381" s="2">
        <v>42917</v>
      </c>
      <c r="R381" s="12">
        <v>2</v>
      </c>
      <c r="S381">
        <v>1</v>
      </c>
      <c r="T381">
        <v>1</v>
      </c>
      <c r="U381">
        <v>1</v>
      </c>
    </row>
    <row r="382" spans="1:21" x14ac:dyDescent="0.25">
      <c r="A382" t="s">
        <v>32</v>
      </c>
      <c r="B382">
        <f>VLOOKUP(Table1[[#This Row],[LGA]],Sheet1!$H$1:$I$27,2,)</f>
        <v>1710</v>
      </c>
      <c r="C382" t="s">
        <v>105</v>
      </c>
      <c r="D382" t="s">
        <v>123</v>
      </c>
      <c r="E382" s="18" t="s">
        <v>13</v>
      </c>
      <c r="F382" s="18" t="s">
        <v>13</v>
      </c>
      <c r="H382">
        <v>2017</v>
      </c>
      <c r="I382" t="s">
        <v>29</v>
      </c>
      <c r="J382" t="str">
        <f>VLOOKUP(Table1[[#This Row],[Construction]],Sheet1!$A$2:$B$16,2,)</f>
        <v>On Site</v>
      </c>
      <c r="K382" t="s">
        <v>32</v>
      </c>
      <c r="L382" t="s">
        <v>211</v>
      </c>
      <c r="M382">
        <v>1</v>
      </c>
      <c r="N382" s="3">
        <v>590809</v>
      </c>
      <c r="O382" s="3">
        <f>N382/M382</f>
        <v>590809</v>
      </c>
      <c r="P382" s="3">
        <f>O382*((VLOOKUP(H382,'CPI Data'!$A$1:$B$23,2))/(VLOOKUP(2025,'CPI Data'!$A$1:$B$23,2)))</f>
        <v>387081.75862068962</v>
      </c>
      <c r="Q382" s="2">
        <v>42552</v>
      </c>
      <c r="R382" s="12">
        <v>5</v>
      </c>
      <c r="S382">
        <v>1</v>
      </c>
      <c r="T382">
        <v>1</v>
      </c>
      <c r="U382">
        <v>1</v>
      </c>
    </row>
    <row r="383" spans="1:21" x14ac:dyDescent="0.25">
      <c r="A383" t="s">
        <v>41</v>
      </c>
      <c r="B383">
        <f>VLOOKUP(Table1[[#This Row],[LGA]],Sheet1!$H$1:$I$27,2,)</f>
        <v>2042</v>
      </c>
      <c r="C383" t="s">
        <v>104</v>
      </c>
      <c r="D383" t="s">
        <v>111</v>
      </c>
      <c r="E383" s="18" t="s">
        <v>13</v>
      </c>
      <c r="F383" s="18" t="s">
        <v>13</v>
      </c>
      <c r="H383">
        <v>2017</v>
      </c>
      <c r="I383" t="s">
        <v>29</v>
      </c>
      <c r="J383" t="str">
        <f>VLOOKUP(Table1[[#This Row],[Construction]],Sheet1!$A$2:$B$16,2,)</f>
        <v>On Site</v>
      </c>
      <c r="K383" t="s">
        <v>41</v>
      </c>
      <c r="L383" t="s">
        <v>211</v>
      </c>
      <c r="M383">
        <v>1</v>
      </c>
      <c r="N383" s="3">
        <v>349918</v>
      </c>
      <c r="O383" s="3">
        <f>N383/M383</f>
        <v>349918</v>
      </c>
      <c r="P383" s="3">
        <f>O383*((VLOOKUP(H383,'CPI Data'!$A$1:$B$23,2))/(VLOOKUP(2025,'CPI Data'!$A$1:$B$23,2)))</f>
        <v>229256.62068965516</v>
      </c>
      <c r="Q383" s="2">
        <v>41456</v>
      </c>
      <c r="R383" s="12">
        <v>2</v>
      </c>
      <c r="S383">
        <v>2</v>
      </c>
      <c r="T383">
        <v>1</v>
      </c>
      <c r="U383">
        <v>1</v>
      </c>
    </row>
    <row r="384" spans="1:21" x14ac:dyDescent="0.25">
      <c r="A384" t="s">
        <v>41</v>
      </c>
      <c r="B384">
        <f>VLOOKUP(Table1[[#This Row],[LGA]],Sheet1!$H$1:$I$27,2,)</f>
        <v>2042</v>
      </c>
      <c r="C384" t="s">
        <v>104</v>
      </c>
      <c r="D384" t="s">
        <v>111</v>
      </c>
      <c r="E384" s="18" t="s">
        <v>13</v>
      </c>
      <c r="F384" s="18" t="s">
        <v>13</v>
      </c>
      <c r="H384">
        <v>2017</v>
      </c>
      <c r="I384" t="s">
        <v>29</v>
      </c>
      <c r="J384" t="str">
        <f>VLOOKUP(Table1[[#This Row],[Construction]],Sheet1!$A$2:$B$16,2,)</f>
        <v>On Site</v>
      </c>
      <c r="K384" t="s">
        <v>41</v>
      </c>
      <c r="L384" t="s">
        <v>211</v>
      </c>
      <c r="M384">
        <v>1</v>
      </c>
      <c r="N384" s="3">
        <v>348817</v>
      </c>
      <c r="O384" s="3">
        <f>N384/M384</f>
        <v>348817</v>
      </c>
      <c r="P384" s="3">
        <f>O384*((VLOOKUP(H384,'CPI Data'!$A$1:$B$23,2))/(VLOOKUP(2025,'CPI Data'!$A$1:$B$23,2)))</f>
        <v>228535.27586206896</v>
      </c>
      <c r="Q384" s="2">
        <v>41456</v>
      </c>
      <c r="R384" s="12">
        <v>2</v>
      </c>
      <c r="S384">
        <v>2</v>
      </c>
      <c r="T384">
        <v>1</v>
      </c>
      <c r="U384">
        <v>1</v>
      </c>
    </row>
    <row r="385" spans="1:21" x14ac:dyDescent="0.25">
      <c r="A385" t="s">
        <v>41</v>
      </c>
      <c r="B385">
        <f>VLOOKUP(Table1[[#This Row],[LGA]],Sheet1!$H$1:$I$27,2,)</f>
        <v>2042</v>
      </c>
      <c r="C385" t="s">
        <v>104</v>
      </c>
      <c r="D385" t="s">
        <v>111</v>
      </c>
      <c r="E385" s="18" t="s">
        <v>13</v>
      </c>
      <c r="F385" s="18" t="s">
        <v>13</v>
      </c>
      <c r="H385">
        <v>2017</v>
      </c>
      <c r="I385" t="s">
        <v>29</v>
      </c>
      <c r="J385" t="str">
        <f>VLOOKUP(Table1[[#This Row],[Construction]],Sheet1!$A$2:$B$16,2,)</f>
        <v>On Site</v>
      </c>
      <c r="K385" t="s">
        <v>41</v>
      </c>
      <c r="L385" t="s">
        <v>211</v>
      </c>
      <c r="M385">
        <v>1</v>
      </c>
      <c r="N385" s="3">
        <v>349898</v>
      </c>
      <c r="O385" s="3">
        <f>N385/M385</f>
        <v>349898</v>
      </c>
      <c r="P385" s="3">
        <f>O385*((VLOOKUP(H385,'CPI Data'!$A$1:$B$23,2))/(VLOOKUP(2025,'CPI Data'!$A$1:$B$23,2)))</f>
        <v>229243.5172413793</v>
      </c>
      <c r="Q385" s="2">
        <v>42552</v>
      </c>
      <c r="R385" s="12">
        <v>2</v>
      </c>
      <c r="S385">
        <v>1</v>
      </c>
      <c r="T385">
        <v>1</v>
      </c>
      <c r="U385">
        <v>1</v>
      </c>
    </row>
    <row r="386" spans="1:21" x14ac:dyDescent="0.25">
      <c r="A386" t="s">
        <v>41</v>
      </c>
      <c r="B386">
        <f>VLOOKUP(Table1[[#This Row],[LGA]],Sheet1!$H$1:$I$27,2,)</f>
        <v>2042</v>
      </c>
      <c r="C386" t="s">
        <v>104</v>
      </c>
      <c r="D386" t="s">
        <v>111</v>
      </c>
      <c r="E386" s="18" t="s">
        <v>13</v>
      </c>
      <c r="F386" s="18" t="s">
        <v>13</v>
      </c>
      <c r="H386">
        <v>2017</v>
      </c>
      <c r="I386" t="s">
        <v>29</v>
      </c>
      <c r="J386" t="str">
        <f>VLOOKUP(Table1[[#This Row],[Construction]],Sheet1!$A$2:$B$16,2,)</f>
        <v>On Site</v>
      </c>
      <c r="K386" t="s">
        <v>41</v>
      </c>
      <c r="L386" t="s">
        <v>211</v>
      </c>
      <c r="M386">
        <v>1</v>
      </c>
      <c r="N386" s="3">
        <v>348739</v>
      </c>
      <c r="O386" s="3">
        <f>N386/M386</f>
        <v>348739</v>
      </c>
      <c r="P386" s="3">
        <f>O386*((VLOOKUP(H386,'CPI Data'!$A$1:$B$23,2))/(VLOOKUP(2025,'CPI Data'!$A$1:$B$23,2)))</f>
        <v>228484.1724137931</v>
      </c>
      <c r="Q386" s="2">
        <v>40360</v>
      </c>
      <c r="R386" s="12">
        <v>2</v>
      </c>
      <c r="S386">
        <v>1</v>
      </c>
      <c r="T386">
        <v>1</v>
      </c>
      <c r="U386">
        <v>1</v>
      </c>
    </row>
    <row r="387" spans="1:21" x14ac:dyDescent="0.25">
      <c r="A387" t="s">
        <v>24</v>
      </c>
      <c r="B387">
        <f>VLOOKUP(Table1[[#This Row],[LGA]],Sheet1!$H$1:$I$27,2,)</f>
        <v>1531</v>
      </c>
      <c r="C387" t="s">
        <v>241</v>
      </c>
      <c r="D387" t="s">
        <v>172</v>
      </c>
      <c r="E387" s="18" t="s">
        <v>13</v>
      </c>
      <c r="F387" s="18" t="s">
        <v>13</v>
      </c>
      <c r="H387">
        <v>2025</v>
      </c>
      <c r="I387" t="s">
        <v>29</v>
      </c>
      <c r="J387" t="str">
        <f>VLOOKUP(Table1[[#This Row],[Construction]],Sheet1!$A$2:$B$16,2,)</f>
        <v>On Site</v>
      </c>
      <c r="K387" t="s">
        <v>24</v>
      </c>
      <c r="L387" t="s">
        <v>211</v>
      </c>
      <c r="M387">
        <v>6</v>
      </c>
      <c r="N387" s="3">
        <v>5292000</v>
      </c>
      <c r="O387" s="3">
        <f>N387/M387</f>
        <v>882000</v>
      </c>
      <c r="P387" s="3">
        <f>O387*((VLOOKUP(H387,'CPI Data'!$A$1:$B$23,2))/(VLOOKUP(2025,'CPI Data'!$A$1:$B$23,2)))</f>
        <v>882000</v>
      </c>
      <c r="R387" s="12">
        <v>4</v>
      </c>
    </row>
    <row r="388" spans="1:21" x14ac:dyDescent="0.25">
      <c r="A388" t="s">
        <v>30</v>
      </c>
      <c r="B388">
        <f>VLOOKUP(Table1[[#This Row],[LGA]],Sheet1!$H$1:$I$27,2,)</f>
        <v>2600</v>
      </c>
      <c r="C388" t="s">
        <v>241</v>
      </c>
      <c r="D388" t="s">
        <v>114</v>
      </c>
      <c r="E388" s="18" t="s">
        <v>13</v>
      </c>
      <c r="F388" s="18" t="s">
        <v>13</v>
      </c>
      <c r="H388">
        <v>2017</v>
      </c>
      <c r="I388" t="s">
        <v>29</v>
      </c>
      <c r="J388" t="str">
        <f>VLOOKUP(Table1[[#This Row],[Construction]],Sheet1!$A$2:$B$16,2,)</f>
        <v>On Site</v>
      </c>
      <c r="K388" t="s">
        <v>30</v>
      </c>
      <c r="L388" t="s">
        <v>211</v>
      </c>
      <c r="M388">
        <v>1</v>
      </c>
      <c r="N388" s="3">
        <v>685620</v>
      </c>
      <c r="O388" s="3">
        <f>N388/M388</f>
        <v>685620</v>
      </c>
      <c r="P388" s="3">
        <f>O388*((VLOOKUP(H388,'CPI Data'!$A$1:$B$23,2))/(VLOOKUP(2025,'CPI Data'!$A$1:$B$23,2)))</f>
        <v>449199.31034482759</v>
      </c>
      <c r="Q388" s="2">
        <v>42186</v>
      </c>
      <c r="R388" s="12">
        <v>4</v>
      </c>
      <c r="S388">
        <v>2</v>
      </c>
      <c r="T388">
        <v>1</v>
      </c>
      <c r="U388">
        <v>1</v>
      </c>
    </row>
    <row r="389" spans="1:21" x14ac:dyDescent="0.25">
      <c r="A389" t="s">
        <v>30</v>
      </c>
      <c r="B389">
        <f>VLOOKUP(Table1[[#This Row],[LGA]],Sheet1!$H$1:$I$27,2,)</f>
        <v>2600</v>
      </c>
      <c r="C389" t="s">
        <v>241</v>
      </c>
      <c r="D389" t="s">
        <v>114</v>
      </c>
      <c r="E389" s="18" t="s">
        <v>13</v>
      </c>
      <c r="F389" s="18" t="s">
        <v>13</v>
      </c>
      <c r="H389">
        <v>2017</v>
      </c>
      <c r="I389" t="s">
        <v>29</v>
      </c>
      <c r="J389" t="str">
        <f>VLOOKUP(Table1[[#This Row],[Construction]],Sheet1!$A$2:$B$16,2,)</f>
        <v>On Site</v>
      </c>
      <c r="K389" t="s">
        <v>30</v>
      </c>
      <c r="L389" t="s">
        <v>211</v>
      </c>
      <c r="M389">
        <v>1</v>
      </c>
      <c r="N389" s="3">
        <v>693818</v>
      </c>
      <c r="O389" s="3">
        <f>N389/M389</f>
        <v>693818</v>
      </c>
      <c r="P389" s="3">
        <f>O389*((VLOOKUP(H389,'CPI Data'!$A$1:$B$23,2))/(VLOOKUP(2025,'CPI Data'!$A$1:$B$23,2)))</f>
        <v>454570.41379310342</v>
      </c>
      <c r="Q389" s="2">
        <v>40360</v>
      </c>
      <c r="R389" s="12">
        <v>4</v>
      </c>
      <c r="S389">
        <v>2</v>
      </c>
      <c r="T389">
        <v>1</v>
      </c>
      <c r="U389">
        <v>1</v>
      </c>
    </row>
    <row r="390" spans="1:21" x14ac:dyDescent="0.25">
      <c r="A390" t="s">
        <v>30</v>
      </c>
      <c r="B390">
        <f>VLOOKUP(Table1[[#This Row],[LGA]],Sheet1!$H$1:$I$27,2,)</f>
        <v>2600</v>
      </c>
      <c r="C390" t="s">
        <v>241</v>
      </c>
      <c r="D390" t="s">
        <v>112</v>
      </c>
      <c r="E390" s="18" t="s">
        <v>13</v>
      </c>
      <c r="F390" s="18" t="s">
        <v>13</v>
      </c>
      <c r="H390">
        <v>2018</v>
      </c>
      <c r="I390" t="s">
        <v>29</v>
      </c>
      <c r="J390" t="str">
        <f>VLOOKUP(Table1[[#This Row],[Construction]],Sheet1!$A$2:$B$16,2,)</f>
        <v>On Site</v>
      </c>
      <c r="K390" t="s">
        <v>191</v>
      </c>
      <c r="L390" t="s">
        <v>237</v>
      </c>
      <c r="M390">
        <v>1</v>
      </c>
      <c r="N390" s="3">
        <v>662805</v>
      </c>
      <c r="O390" s="3">
        <f>N390/M390</f>
        <v>662805</v>
      </c>
      <c r="P390" s="3">
        <f>O390*((VLOOKUP(H390,'CPI Data'!$A$1:$B$23,2))/(VLOOKUP(2025,'CPI Data'!$A$1:$B$23,2)))</f>
        <v>434251.55172413791</v>
      </c>
      <c r="Q390" s="2">
        <v>42186</v>
      </c>
      <c r="R390" s="12">
        <v>3</v>
      </c>
      <c r="S390">
        <v>1</v>
      </c>
      <c r="T390">
        <v>1</v>
      </c>
      <c r="U390">
        <v>1</v>
      </c>
    </row>
    <row r="391" spans="1:21" x14ac:dyDescent="0.25">
      <c r="A391" t="s">
        <v>30</v>
      </c>
      <c r="B391">
        <f>VLOOKUP(Table1[[#This Row],[LGA]],Sheet1!$H$1:$I$27,2,)</f>
        <v>2600</v>
      </c>
      <c r="C391" t="s">
        <v>241</v>
      </c>
      <c r="D391" t="s">
        <v>120</v>
      </c>
      <c r="E391" s="18" t="s">
        <v>13</v>
      </c>
      <c r="F391" s="18" t="s">
        <v>13</v>
      </c>
      <c r="G391" t="s">
        <v>243</v>
      </c>
      <c r="H391">
        <v>2018</v>
      </c>
      <c r="I391" t="s">
        <v>29</v>
      </c>
      <c r="J391" t="str">
        <f>VLOOKUP(Table1[[#This Row],[Construction]],Sheet1!$A$2:$B$16,2,)</f>
        <v>On Site</v>
      </c>
      <c r="K391" t="s">
        <v>191</v>
      </c>
      <c r="L391" t="s">
        <v>237</v>
      </c>
      <c r="M391">
        <v>1</v>
      </c>
      <c r="N391" s="3">
        <v>952057</v>
      </c>
      <c r="O391" s="3">
        <f>N391/M391</f>
        <v>952057</v>
      </c>
      <c r="P391" s="3">
        <f>O391*((VLOOKUP(H391,'CPI Data'!$A$1:$B$23,2))/(VLOOKUP(2025,'CPI Data'!$A$1:$B$23,2)))</f>
        <v>623761.48275862064</v>
      </c>
      <c r="Q391" s="2">
        <v>44743</v>
      </c>
      <c r="R391" s="12">
        <v>5</v>
      </c>
      <c r="S391">
        <v>2</v>
      </c>
      <c r="T391">
        <v>1</v>
      </c>
      <c r="U391">
        <v>1</v>
      </c>
    </row>
    <row r="392" spans="1:21" x14ac:dyDescent="0.25">
      <c r="A392" t="s">
        <v>30</v>
      </c>
      <c r="B392">
        <f>VLOOKUP(Table1[[#This Row],[LGA]],Sheet1!$H$1:$I$27,2,)</f>
        <v>2600</v>
      </c>
      <c r="C392" t="s">
        <v>241</v>
      </c>
      <c r="D392" t="s">
        <v>114</v>
      </c>
      <c r="E392" s="18" t="s">
        <v>13</v>
      </c>
      <c r="F392" s="18" t="s">
        <v>13</v>
      </c>
      <c r="H392">
        <v>2018</v>
      </c>
      <c r="I392" t="s">
        <v>29</v>
      </c>
      <c r="J392" t="str">
        <f>VLOOKUP(Table1[[#This Row],[Construction]],Sheet1!$A$2:$B$16,2,)</f>
        <v>On Site</v>
      </c>
      <c r="K392" t="s">
        <v>191</v>
      </c>
      <c r="L392" t="s">
        <v>237</v>
      </c>
      <c r="M392">
        <v>1</v>
      </c>
      <c r="N392" s="3">
        <v>831932</v>
      </c>
      <c r="O392" s="3">
        <f>N392/M392</f>
        <v>831932</v>
      </c>
      <c r="P392" s="3">
        <f>O392*((VLOOKUP(H392,'CPI Data'!$A$1:$B$23,2))/(VLOOKUP(2025,'CPI Data'!$A$1:$B$23,2)))</f>
        <v>545058.89655172417</v>
      </c>
      <c r="Q392" s="2">
        <v>44743</v>
      </c>
      <c r="R392" s="12">
        <v>4</v>
      </c>
      <c r="S392">
        <v>2</v>
      </c>
      <c r="T392">
        <v>1</v>
      </c>
      <c r="U392">
        <v>1</v>
      </c>
    </row>
    <row r="393" spans="1:21" x14ac:dyDescent="0.25">
      <c r="A393" t="s">
        <v>32</v>
      </c>
      <c r="B393">
        <f>VLOOKUP(Table1[[#This Row],[LGA]],Sheet1!$H$1:$I$27,2,)</f>
        <v>1710</v>
      </c>
      <c r="C393" t="s">
        <v>105</v>
      </c>
      <c r="D393" t="s">
        <v>114</v>
      </c>
      <c r="E393" s="18" t="s">
        <v>13</v>
      </c>
      <c r="F393" s="18" t="s">
        <v>13</v>
      </c>
      <c r="H393">
        <v>2018</v>
      </c>
      <c r="I393" t="s">
        <v>29</v>
      </c>
      <c r="J393" t="str">
        <f>VLOOKUP(Table1[[#This Row],[Construction]],Sheet1!$A$2:$B$16,2,)</f>
        <v>On Site</v>
      </c>
      <c r="K393" t="s">
        <v>32</v>
      </c>
      <c r="L393" t="s">
        <v>211</v>
      </c>
      <c r="M393">
        <v>1</v>
      </c>
      <c r="N393" s="3">
        <v>452932.57400000002</v>
      </c>
      <c r="O393" s="3">
        <f>N393/M393</f>
        <v>452932.57400000002</v>
      </c>
      <c r="P393" s="3">
        <f>O393*((VLOOKUP(H393,'CPI Data'!$A$1:$B$23,2))/(VLOOKUP(2025,'CPI Data'!$A$1:$B$23,2)))</f>
        <v>296748.92779310344</v>
      </c>
      <c r="Q393" s="2">
        <v>44743</v>
      </c>
      <c r="R393" s="12">
        <v>4</v>
      </c>
      <c r="S393">
        <v>1</v>
      </c>
      <c r="T393">
        <v>1</v>
      </c>
      <c r="U393">
        <v>1</v>
      </c>
    </row>
    <row r="394" spans="1:21" x14ac:dyDescent="0.25">
      <c r="A394" t="s">
        <v>12</v>
      </c>
      <c r="B394">
        <f>VLOOKUP(Table1[[#This Row],[LGA]],Sheet1!$H$1:$I$27,2,)</f>
        <v>700</v>
      </c>
      <c r="C394" t="s">
        <v>103</v>
      </c>
      <c r="D394" t="s">
        <v>114</v>
      </c>
      <c r="E394" s="18" t="s">
        <v>13</v>
      </c>
      <c r="F394" s="18" t="s">
        <v>13</v>
      </c>
      <c r="H394">
        <v>2017</v>
      </c>
      <c r="I394" t="s">
        <v>29</v>
      </c>
      <c r="J394" t="str">
        <f>VLOOKUP(Table1[[#This Row],[Construction]],Sheet1!$A$2:$B$16,2,)</f>
        <v>On Site</v>
      </c>
      <c r="K394" t="s">
        <v>12</v>
      </c>
      <c r="L394" t="s">
        <v>211</v>
      </c>
      <c r="M394">
        <v>1</v>
      </c>
      <c r="N394" s="3">
        <v>509133</v>
      </c>
      <c r="O394" s="3">
        <f>N394/M394</f>
        <v>509133</v>
      </c>
      <c r="P394" s="3">
        <f>O394*((VLOOKUP(H394,'CPI Data'!$A$1:$B$23,2))/(VLOOKUP(2025,'CPI Data'!$A$1:$B$23,2)))</f>
        <v>333569.89655172412</v>
      </c>
      <c r="Q394" s="2">
        <v>40360</v>
      </c>
      <c r="R394" s="12">
        <v>4</v>
      </c>
      <c r="S394">
        <v>1</v>
      </c>
      <c r="T394">
        <v>1</v>
      </c>
      <c r="U394">
        <v>1</v>
      </c>
    </row>
    <row r="395" spans="1:21" x14ac:dyDescent="0.25">
      <c r="A395" t="s">
        <v>41</v>
      </c>
      <c r="B395">
        <f>VLOOKUP(Table1[[#This Row],[LGA]],Sheet1!$H$1:$I$27,2,)</f>
        <v>2042</v>
      </c>
      <c r="C395" t="s">
        <v>104</v>
      </c>
      <c r="D395" t="s">
        <v>114</v>
      </c>
      <c r="E395" s="18" t="s">
        <v>13</v>
      </c>
      <c r="F395" s="18" t="s">
        <v>13</v>
      </c>
      <c r="H395">
        <v>2017</v>
      </c>
      <c r="I395" t="s">
        <v>29</v>
      </c>
      <c r="J395" t="str">
        <f>VLOOKUP(Table1[[#This Row],[Construction]],Sheet1!$A$2:$B$16,2,)</f>
        <v>On Site</v>
      </c>
      <c r="K395" t="s">
        <v>41</v>
      </c>
      <c r="L395" t="s">
        <v>211</v>
      </c>
      <c r="M395">
        <v>1</v>
      </c>
      <c r="N395" s="3">
        <v>472534</v>
      </c>
      <c r="O395" s="3">
        <f>N395/M395</f>
        <v>472534</v>
      </c>
      <c r="P395" s="3">
        <f>O395*((VLOOKUP(H395,'CPI Data'!$A$1:$B$23,2))/(VLOOKUP(2025,'CPI Data'!$A$1:$B$23,2)))</f>
        <v>309591.24137931032</v>
      </c>
      <c r="Q395" s="2">
        <v>42186</v>
      </c>
      <c r="R395" s="12">
        <v>4</v>
      </c>
      <c r="S395">
        <v>2</v>
      </c>
      <c r="T395">
        <v>1</v>
      </c>
      <c r="U395">
        <v>1</v>
      </c>
    </row>
    <row r="396" spans="1:21" x14ac:dyDescent="0.25">
      <c r="A396" t="s">
        <v>41</v>
      </c>
      <c r="B396">
        <f>VLOOKUP(Table1[[#This Row],[LGA]],Sheet1!$H$1:$I$27,2,)</f>
        <v>2042</v>
      </c>
      <c r="C396" t="s">
        <v>104</v>
      </c>
      <c r="D396" t="s">
        <v>114</v>
      </c>
      <c r="E396" s="18" t="s">
        <v>13</v>
      </c>
      <c r="F396" s="18" t="s">
        <v>13</v>
      </c>
      <c r="H396">
        <v>2017</v>
      </c>
      <c r="I396" t="s">
        <v>29</v>
      </c>
      <c r="J396" t="str">
        <f>VLOOKUP(Table1[[#This Row],[Construction]],Sheet1!$A$2:$B$16,2,)</f>
        <v>On Site</v>
      </c>
      <c r="K396" t="s">
        <v>41</v>
      </c>
      <c r="L396" t="s">
        <v>211</v>
      </c>
      <c r="M396">
        <v>1</v>
      </c>
      <c r="N396" s="3">
        <v>471399</v>
      </c>
      <c r="O396" s="3">
        <f>N396/M396</f>
        <v>471399</v>
      </c>
      <c r="P396" s="3">
        <f>O396*((VLOOKUP(H396,'CPI Data'!$A$1:$B$23,2))/(VLOOKUP(2025,'CPI Data'!$A$1:$B$23,2)))</f>
        <v>308847.62068965519</v>
      </c>
      <c r="Q396" s="2">
        <v>42186</v>
      </c>
      <c r="R396" s="12">
        <v>4</v>
      </c>
      <c r="S396">
        <v>2</v>
      </c>
      <c r="T396">
        <v>1</v>
      </c>
      <c r="U396">
        <v>1</v>
      </c>
    </row>
    <row r="397" spans="1:21" x14ac:dyDescent="0.25">
      <c r="A397" t="s">
        <v>41</v>
      </c>
      <c r="B397">
        <f>VLOOKUP(Table1[[#This Row],[LGA]],Sheet1!$H$1:$I$27,2,)</f>
        <v>2042</v>
      </c>
      <c r="C397" t="s">
        <v>104</v>
      </c>
      <c r="D397" t="s">
        <v>112</v>
      </c>
      <c r="E397" s="18" t="s">
        <v>13</v>
      </c>
      <c r="F397" s="18" t="s">
        <v>13</v>
      </c>
      <c r="H397">
        <v>2017</v>
      </c>
      <c r="I397" t="s">
        <v>29</v>
      </c>
      <c r="J397" t="str">
        <f>VLOOKUP(Table1[[#This Row],[Construction]],Sheet1!$A$2:$B$16,2,)</f>
        <v>On Site</v>
      </c>
      <c r="K397" t="s">
        <v>41</v>
      </c>
      <c r="L397" t="s">
        <v>211</v>
      </c>
      <c r="M397">
        <v>1</v>
      </c>
      <c r="N397" s="3">
        <v>399055</v>
      </c>
      <c r="O397" s="3">
        <f>N397/M397</f>
        <v>399055</v>
      </c>
      <c r="P397" s="3">
        <f>O397*((VLOOKUP(H397,'CPI Data'!$A$1:$B$23,2))/(VLOOKUP(2025,'CPI Data'!$A$1:$B$23,2)))</f>
        <v>261449.8275862069</v>
      </c>
      <c r="Q397" s="2">
        <v>41821</v>
      </c>
      <c r="R397" s="12">
        <v>3</v>
      </c>
      <c r="S397">
        <v>1</v>
      </c>
      <c r="T397">
        <v>1</v>
      </c>
      <c r="U397">
        <v>1</v>
      </c>
    </row>
    <row r="398" spans="1:21" x14ac:dyDescent="0.25">
      <c r="A398" t="s">
        <v>42</v>
      </c>
      <c r="B398">
        <f>VLOOKUP(Table1[[#This Row],[LGA]],Sheet1!$H$1:$I$27,2,)</f>
        <v>362</v>
      </c>
      <c r="C398" t="s">
        <v>107</v>
      </c>
      <c r="D398" t="s">
        <v>110</v>
      </c>
      <c r="E398" s="18" t="s">
        <v>13</v>
      </c>
      <c r="F398" s="18" t="s">
        <v>13</v>
      </c>
      <c r="H398">
        <v>2017</v>
      </c>
      <c r="I398" t="s">
        <v>29</v>
      </c>
      <c r="J398" t="str">
        <f>VLOOKUP(Table1[[#This Row],[Construction]],Sheet1!$A$2:$B$16,2,)</f>
        <v>On Site</v>
      </c>
      <c r="K398" t="s">
        <v>42</v>
      </c>
      <c r="L398" t="s">
        <v>211</v>
      </c>
      <c r="M398">
        <v>1</v>
      </c>
      <c r="N398" s="3">
        <v>543987.98</v>
      </c>
      <c r="O398" s="3">
        <f>N398/M398</f>
        <v>543987.98</v>
      </c>
      <c r="P398" s="3">
        <f>O398*((VLOOKUP(H398,'CPI Data'!$A$1:$B$23,2))/(VLOOKUP(2025,'CPI Data'!$A$1:$B$23,2)))</f>
        <v>356405.91793103446</v>
      </c>
      <c r="Q398" s="2">
        <v>41821</v>
      </c>
      <c r="R398" s="12">
        <v>5</v>
      </c>
      <c r="S398">
        <v>1</v>
      </c>
      <c r="T398">
        <v>1</v>
      </c>
      <c r="U398">
        <v>1</v>
      </c>
    </row>
    <row r="399" spans="1:21" x14ac:dyDescent="0.25">
      <c r="A399" t="s">
        <v>42</v>
      </c>
      <c r="B399">
        <f>VLOOKUP(Table1[[#This Row],[LGA]],Sheet1!$H$1:$I$27,2,)</f>
        <v>362</v>
      </c>
      <c r="C399" t="s">
        <v>107</v>
      </c>
      <c r="D399" t="s">
        <v>112</v>
      </c>
      <c r="E399" s="18" t="s">
        <v>13</v>
      </c>
      <c r="F399" s="18" t="s">
        <v>13</v>
      </c>
      <c r="H399">
        <v>2017</v>
      </c>
      <c r="I399" t="s">
        <v>29</v>
      </c>
      <c r="J399" t="str">
        <f>VLOOKUP(Table1[[#This Row],[Construction]],Sheet1!$A$2:$B$16,2,)</f>
        <v>On Site</v>
      </c>
      <c r="K399" t="s">
        <v>42</v>
      </c>
      <c r="L399" t="s">
        <v>211</v>
      </c>
      <c r="M399">
        <v>1</v>
      </c>
      <c r="N399" s="3">
        <v>432722.8</v>
      </c>
      <c r="O399" s="3">
        <f>N399/M399</f>
        <v>432722.8</v>
      </c>
      <c r="P399" s="3">
        <f>O399*((VLOOKUP(H399,'CPI Data'!$A$1:$B$23,2))/(VLOOKUP(2025,'CPI Data'!$A$1:$B$23,2)))</f>
        <v>283508.04137931031</v>
      </c>
      <c r="Q399" s="2">
        <v>41821</v>
      </c>
      <c r="R399" s="12">
        <v>3</v>
      </c>
      <c r="S399">
        <v>1</v>
      </c>
      <c r="T399">
        <v>1</v>
      </c>
      <c r="U399">
        <v>1</v>
      </c>
    </row>
    <row r="400" spans="1:21" x14ac:dyDescent="0.25">
      <c r="A400" t="s">
        <v>30</v>
      </c>
      <c r="B400">
        <f>VLOOKUP(Table1[[#This Row],[LGA]],Sheet1!$H$1:$I$27,2,)</f>
        <v>2600</v>
      </c>
      <c r="C400" t="s">
        <v>241</v>
      </c>
      <c r="D400" t="s">
        <v>117</v>
      </c>
      <c r="E400" s="18" t="s">
        <v>36</v>
      </c>
      <c r="F400" s="18" t="s">
        <v>36</v>
      </c>
      <c r="H400">
        <v>2016</v>
      </c>
      <c r="I400" t="s">
        <v>29</v>
      </c>
      <c r="J400" t="str">
        <f>VLOOKUP(Table1[[#This Row],[Construction]],Sheet1!$A$2:$B$16,2,)</f>
        <v>On Site</v>
      </c>
      <c r="K400" t="s">
        <v>30</v>
      </c>
      <c r="L400" t="s">
        <v>211</v>
      </c>
      <c r="M400">
        <v>1</v>
      </c>
      <c r="N400" s="3">
        <v>302237.64529999997</v>
      </c>
      <c r="O400" s="3">
        <f>N400/M400</f>
        <v>302237.64529999997</v>
      </c>
      <c r="P400" s="3">
        <f>O400*((VLOOKUP(H400,'CPI Data'!$A$1:$B$23,2))/(VLOOKUP(2025,'CPI Data'!$A$1:$B$23,2)))</f>
        <v>135485.84099655171</v>
      </c>
      <c r="Q400" s="2">
        <v>41821</v>
      </c>
      <c r="R400" s="12">
        <v>2</v>
      </c>
      <c r="S400">
        <v>1</v>
      </c>
    </row>
    <row r="401" spans="1:21" x14ac:dyDescent="0.25">
      <c r="A401" t="s">
        <v>30</v>
      </c>
      <c r="B401">
        <f>VLOOKUP(Table1[[#This Row],[LGA]],Sheet1!$H$1:$I$27,2,)</f>
        <v>2600</v>
      </c>
      <c r="C401" t="s">
        <v>241</v>
      </c>
      <c r="D401" t="s">
        <v>114</v>
      </c>
      <c r="E401" s="18" t="s">
        <v>13</v>
      </c>
      <c r="F401" s="18" t="s">
        <v>13</v>
      </c>
      <c r="H401">
        <v>2017</v>
      </c>
      <c r="I401" t="s">
        <v>29</v>
      </c>
      <c r="J401" t="str">
        <f>VLOOKUP(Table1[[#This Row],[Construction]],Sheet1!$A$2:$B$16,2,)</f>
        <v>On Site</v>
      </c>
      <c r="K401" t="s">
        <v>190</v>
      </c>
      <c r="L401" t="s">
        <v>237</v>
      </c>
      <c r="M401">
        <v>1</v>
      </c>
      <c r="N401" s="3">
        <v>528878.16</v>
      </c>
      <c r="O401" s="3">
        <f>N401/M401</f>
        <v>528878.16</v>
      </c>
      <c r="P401" s="3">
        <f>O401*((VLOOKUP(H401,'CPI Data'!$A$1:$B$23,2))/(VLOOKUP(2025,'CPI Data'!$A$1:$B$23,2)))</f>
        <v>346506.3806896552</v>
      </c>
      <c r="Q401" s="2">
        <v>41821</v>
      </c>
      <c r="R401" s="12">
        <v>4</v>
      </c>
      <c r="S401">
        <v>2</v>
      </c>
      <c r="T401">
        <v>1</v>
      </c>
      <c r="U401">
        <v>1</v>
      </c>
    </row>
    <row r="402" spans="1:21" x14ac:dyDescent="0.25">
      <c r="A402" t="s">
        <v>30</v>
      </c>
      <c r="B402">
        <f>VLOOKUP(Table1[[#This Row],[LGA]],Sheet1!$H$1:$I$27,2,)</f>
        <v>2600</v>
      </c>
      <c r="C402" t="s">
        <v>241</v>
      </c>
      <c r="D402" t="s">
        <v>112</v>
      </c>
      <c r="E402" s="18" t="s">
        <v>13</v>
      </c>
      <c r="F402" s="18" t="s">
        <v>13</v>
      </c>
      <c r="H402">
        <v>2017</v>
      </c>
      <c r="I402" t="s">
        <v>29</v>
      </c>
      <c r="J402" t="str">
        <f>VLOOKUP(Table1[[#This Row],[Construction]],Sheet1!$A$2:$B$16,2,)</f>
        <v>On Site</v>
      </c>
      <c r="K402" t="s">
        <v>190</v>
      </c>
      <c r="L402" t="s">
        <v>237</v>
      </c>
      <c r="M402">
        <v>1</v>
      </c>
      <c r="N402" s="3">
        <v>495199.4</v>
      </c>
      <c r="O402" s="3">
        <f>N402/M402</f>
        <v>495199.4</v>
      </c>
      <c r="P402" s="3">
        <f>O402*((VLOOKUP(H402,'CPI Data'!$A$1:$B$23,2))/(VLOOKUP(2025,'CPI Data'!$A$1:$B$23,2)))</f>
        <v>324440.98620689654</v>
      </c>
      <c r="Q402" s="2">
        <v>41821</v>
      </c>
      <c r="R402" s="12">
        <v>3</v>
      </c>
      <c r="S402">
        <v>1</v>
      </c>
      <c r="T402">
        <v>1</v>
      </c>
      <c r="U402">
        <v>1</v>
      </c>
    </row>
    <row r="403" spans="1:21" x14ac:dyDescent="0.25">
      <c r="A403" t="s">
        <v>30</v>
      </c>
      <c r="B403">
        <f>VLOOKUP(Table1[[#This Row],[LGA]],Sheet1!$H$1:$I$27,2,)</f>
        <v>2600</v>
      </c>
      <c r="C403" t="s">
        <v>241</v>
      </c>
      <c r="D403" t="s">
        <v>112</v>
      </c>
      <c r="E403" s="18" t="s">
        <v>13</v>
      </c>
      <c r="F403" s="18" t="s">
        <v>13</v>
      </c>
      <c r="H403">
        <v>2017</v>
      </c>
      <c r="I403" t="s">
        <v>29</v>
      </c>
      <c r="J403" t="str">
        <f>VLOOKUP(Table1[[#This Row],[Construction]],Sheet1!$A$2:$B$16,2,)</f>
        <v>On Site</v>
      </c>
      <c r="K403" t="s">
        <v>190</v>
      </c>
      <c r="L403" t="s">
        <v>237</v>
      </c>
      <c r="M403">
        <v>1</v>
      </c>
      <c r="N403" s="3">
        <v>501661.62</v>
      </c>
      <c r="O403" s="3">
        <f>N403/M403</f>
        <v>501661.62</v>
      </c>
      <c r="P403" s="3">
        <f>O403*((VLOOKUP(H403,'CPI Data'!$A$1:$B$23,2))/(VLOOKUP(2025,'CPI Data'!$A$1:$B$23,2)))</f>
        <v>328674.85448275862</v>
      </c>
      <c r="Q403" s="2">
        <v>44743</v>
      </c>
      <c r="R403" s="12">
        <v>3</v>
      </c>
      <c r="S403">
        <v>1</v>
      </c>
      <c r="T403">
        <v>1</v>
      </c>
      <c r="U403">
        <v>1</v>
      </c>
    </row>
    <row r="404" spans="1:21" x14ac:dyDescent="0.25">
      <c r="A404" t="s">
        <v>30</v>
      </c>
      <c r="B404">
        <f>VLOOKUP(Table1[[#This Row],[LGA]],Sheet1!$H$1:$I$27,2,)</f>
        <v>2600</v>
      </c>
      <c r="C404" t="s">
        <v>241</v>
      </c>
      <c r="D404" t="s">
        <v>112</v>
      </c>
      <c r="E404" s="18" t="s">
        <v>13</v>
      </c>
      <c r="F404" s="18" t="s">
        <v>13</v>
      </c>
      <c r="H404">
        <v>2017</v>
      </c>
      <c r="I404" t="s">
        <v>29</v>
      </c>
      <c r="J404" t="str">
        <f>VLOOKUP(Table1[[#This Row],[Construction]],Sheet1!$A$2:$B$16,2,)</f>
        <v>On Site</v>
      </c>
      <c r="K404" t="s">
        <v>190</v>
      </c>
      <c r="L404" t="s">
        <v>237</v>
      </c>
      <c r="M404">
        <v>1</v>
      </c>
      <c r="N404" s="3">
        <v>494992.32</v>
      </c>
      <c r="O404" s="3">
        <f>N404/M404</f>
        <v>494992.32</v>
      </c>
      <c r="P404" s="3">
        <f>O404*((VLOOKUP(H404,'CPI Data'!$A$1:$B$23,2))/(VLOOKUP(2025,'CPI Data'!$A$1:$B$23,2)))</f>
        <v>324305.31310344825</v>
      </c>
      <c r="Q404" s="2">
        <v>44743</v>
      </c>
      <c r="R404" s="12">
        <v>3</v>
      </c>
      <c r="S404">
        <v>1</v>
      </c>
      <c r="T404">
        <v>1</v>
      </c>
      <c r="U404">
        <v>1</v>
      </c>
    </row>
    <row r="405" spans="1:21" x14ac:dyDescent="0.25">
      <c r="A405" t="s">
        <v>30</v>
      </c>
      <c r="B405">
        <f>VLOOKUP(Table1[[#This Row],[LGA]],Sheet1!$H$1:$I$27,2,)</f>
        <v>2600</v>
      </c>
      <c r="C405" t="s">
        <v>241</v>
      </c>
      <c r="D405" t="s">
        <v>114</v>
      </c>
      <c r="E405" s="18" t="s">
        <v>13</v>
      </c>
      <c r="F405" s="18" t="s">
        <v>13</v>
      </c>
      <c r="H405">
        <v>2017</v>
      </c>
      <c r="I405" t="s">
        <v>29</v>
      </c>
      <c r="J405" t="str">
        <f>VLOOKUP(Table1[[#This Row],[Construction]],Sheet1!$A$2:$B$16,2,)</f>
        <v>On Site</v>
      </c>
      <c r="K405" t="s">
        <v>190</v>
      </c>
      <c r="L405" t="s">
        <v>237</v>
      </c>
      <c r="M405">
        <v>1</v>
      </c>
      <c r="N405" s="3">
        <v>526118.32999999996</v>
      </c>
      <c r="O405" s="3">
        <f>N405/M405</f>
        <v>526118.32999999996</v>
      </c>
      <c r="P405" s="3">
        <f>O405*((VLOOKUP(H405,'CPI Data'!$A$1:$B$23,2))/(VLOOKUP(2025,'CPI Data'!$A$1:$B$23,2)))</f>
        <v>344698.21620689653</v>
      </c>
      <c r="Q405" s="2">
        <v>44743</v>
      </c>
      <c r="R405" s="12">
        <v>4</v>
      </c>
      <c r="S405">
        <v>2</v>
      </c>
      <c r="T405">
        <v>1</v>
      </c>
      <c r="U405">
        <v>1</v>
      </c>
    </row>
    <row r="406" spans="1:21" x14ac:dyDescent="0.25">
      <c r="A406" t="s">
        <v>30</v>
      </c>
      <c r="B406">
        <f>VLOOKUP(Table1[[#This Row],[LGA]],Sheet1!$H$1:$I$27,2,)</f>
        <v>2600</v>
      </c>
      <c r="C406" t="s">
        <v>241</v>
      </c>
      <c r="D406" t="s">
        <v>112</v>
      </c>
      <c r="E406" s="18" t="s">
        <v>13</v>
      </c>
      <c r="F406" s="18" t="s">
        <v>13</v>
      </c>
      <c r="H406">
        <v>2017</v>
      </c>
      <c r="I406" t="s">
        <v>29</v>
      </c>
      <c r="J406" t="str">
        <f>VLOOKUP(Table1[[#This Row],[Construction]],Sheet1!$A$2:$B$16,2,)</f>
        <v>On Site</v>
      </c>
      <c r="K406" t="s">
        <v>190</v>
      </c>
      <c r="L406" t="s">
        <v>237</v>
      </c>
      <c r="M406">
        <v>1</v>
      </c>
      <c r="N406" s="3">
        <v>497886.95</v>
      </c>
      <c r="O406" s="3">
        <f>N406/M406</f>
        <v>497886.95</v>
      </c>
      <c r="P406" s="3">
        <f>O406*((VLOOKUP(H406,'CPI Data'!$A$1:$B$23,2))/(VLOOKUP(2025,'CPI Data'!$A$1:$B$23,2)))</f>
        <v>326201.79482758621</v>
      </c>
      <c r="Q406" s="2">
        <v>42552</v>
      </c>
      <c r="R406" s="12">
        <v>3</v>
      </c>
      <c r="S406">
        <v>1</v>
      </c>
      <c r="T406">
        <v>1</v>
      </c>
      <c r="U406">
        <v>1</v>
      </c>
    </row>
    <row r="407" spans="1:21" x14ac:dyDescent="0.25">
      <c r="A407" t="s">
        <v>30</v>
      </c>
      <c r="B407">
        <f>VLOOKUP(Table1[[#This Row],[LGA]],Sheet1!$H$1:$I$27,2,)</f>
        <v>2600</v>
      </c>
      <c r="C407" t="s">
        <v>241</v>
      </c>
      <c r="D407" t="s">
        <v>111</v>
      </c>
      <c r="E407" s="18" t="s">
        <v>13</v>
      </c>
      <c r="F407" s="18" t="s">
        <v>13</v>
      </c>
      <c r="H407">
        <v>2017</v>
      </c>
      <c r="I407" t="s">
        <v>29</v>
      </c>
      <c r="J407" t="str">
        <f>VLOOKUP(Table1[[#This Row],[Construction]],Sheet1!$A$2:$B$16,2,)</f>
        <v>On Site</v>
      </c>
      <c r="K407" t="s">
        <v>190</v>
      </c>
      <c r="L407" t="s">
        <v>237</v>
      </c>
      <c r="M407">
        <v>1</v>
      </c>
      <c r="N407" s="3">
        <v>470872.24</v>
      </c>
      <c r="O407" s="3">
        <f>N407/M407</f>
        <v>470872.24</v>
      </c>
      <c r="P407" s="3">
        <f>O407*((VLOOKUP(H407,'CPI Data'!$A$1:$B$23,2))/(VLOOKUP(2025,'CPI Data'!$A$1:$B$23,2)))</f>
        <v>308502.50206896552</v>
      </c>
      <c r="Q407" s="2">
        <v>44743</v>
      </c>
      <c r="R407" s="12">
        <v>2</v>
      </c>
      <c r="S407">
        <v>1</v>
      </c>
      <c r="T407">
        <v>1</v>
      </c>
      <c r="U407">
        <v>1</v>
      </c>
    </row>
    <row r="408" spans="1:21" x14ac:dyDescent="0.25">
      <c r="A408" t="s">
        <v>30</v>
      </c>
      <c r="B408">
        <f>VLOOKUP(Table1[[#This Row],[LGA]],Sheet1!$H$1:$I$27,2,)</f>
        <v>2600</v>
      </c>
      <c r="C408" t="s">
        <v>241</v>
      </c>
      <c r="D408" t="s">
        <v>112</v>
      </c>
      <c r="E408" s="18" t="s">
        <v>13</v>
      </c>
      <c r="F408" s="18" t="s">
        <v>13</v>
      </c>
      <c r="H408">
        <v>2017</v>
      </c>
      <c r="I408" t="s">
        <v>29</v>
      </c>
      <c r="J408" t="str">
        <f>VLOOKUP(Table1[[#This Row],[Construction]],Sheet1!$A$2:$B$16,2,)</f>
        <v>On Site</v>
      </c>
      <c r="K408" t="s">
        <v>190</v>
      </c>
      <c r="L408" t="s">
        <v>237</v>
      </c>
      <c r="M408">
        <v>1</v>
      </c>
      <c r="N408" s="3">
        <v>497972.73</v>
      </c>
      <c r="O408" s="3">
        <f>N408/M408</f>
        <v>497972.73</v>
      </c>
      <c r="P408" s="3">
        <f>O408*((VLOOKUP(H408,'CPI Data'!$A$1:$B$23,2))/(VLOOKUP(2025,'CPI Data'!$A$1:$B$23,2)))</f>
        <v>326257.99551724136</v>
      </c>
      <c r="Q408" s="2">
        <v>44743</v>
      </c>
      <c r="R408" s="12">
        <v>3</v>
      </c>
      <c r="S408">
        <v>1</v>
      </c>
      <c r="T408">
        <v>1</v>
      </c>
      <c r="U408">
        <v>1</v>
      </c>
    </row>
    <row r="409" spans="1:21" x14ac:dyDescent="0.25">
      <c r="A409" t="s">
        <v>30</v>
      </c>
      <c r="B409">
        <f>VLOOKUP(Table1[[#This Row],[LGA]],Sheet1!$H$1:$I$27,2,)</f>
        <v>2600</v>
      </c>
      <c r="C409" t="s">
        <v>241</v>
      </c>
      <c r="D409" t="s">
        <v>114</v>
      </c>
      <c r="E409" s="18" t="s">
        <v>13</v>
      </c>
      <c r="F409" s="18" t="s">
        <v>13</v>
      </c>
      <c r="H409">
        <v>2017</v>
      </c>
      <c r="I409" t="s">
        <v>29</v>
      </c>
      <c r="J409" t="str">
        <f>VLOOKUP(Table1[[#This Row],[Construction]],Sheet1!$A$2:$B$16,2,)</f>
        <v>On Site</v>
      </c>
      <c r="K409" t="s">
        <v>190</v>
      </c>
      <c r="L409" t="s">
        <v>237</v>
      </c>
      <c r="M409">
        <v>1</v>
      </c>
      <c r="N409" s="3">
        <v>527190.77</v>
      </c>
      <c r="O409" s="3">
        <f>N409/M409</f>
        <v>527190.77</v>
      </c>
      <c r="P409" s="3">
        <f>O409*((VLOOKUP(H409,'CPI Data'!$A$1:$B$23,2))/(VLOOKUP(2025,'CPI Data'!$A$1:$B$23,2)))</f>
        <v>345400.84931034484</v>
      </c>
      <c r="Q409" s="2">
        <v>42917</v>
      </c>
      <c r="R409" s="12">
        <v>4</v>
      </c>
      <c r="S409">
        <v>2</v>
      </c>
      <c r="T409">
        <v>1</v>
      </c>
      <c r="U409">
        <v>1</v>
      </c>
    </row>
    <row r="410" spans="1:21" x14ac:dyDescent="0.25">
      <c r="A410" t="s">
        <v>27</v>
      </c>
      <c r="B410">
        <f>VLOOKUP(Table1[[#This Row],[LGA]],Sheet1!$H$1:$I$27,2,)</f>
        <v>2000</v>
      </c>
      <c r="C410" t="s">
        <v>104</v>
      </c>
      <c r="D410" t="s">
        <v>112</v>
      </c>
      <c r="E410" s="18" t="s">
        <v>13</v>
      </c>
      <c r="F410" s="18" t="s">
        <v>13</v>
      </c>
      <c r="H410">
        <v>2017</v>
      </c>
      <c r="I410" t="s">
        <v>29</v>
      </c>
      <c r="J410" t="str">
        <f>VLOOKUP(Table1[[#This Row],[Construction]],Sheet1!$A$2:$B$16,2,)</f>
        <v>On Site</v>
      </c>
      <c r="K410" t="s">
        <v>27</v>
      </c>
      <c r="L410" t="s">
        <v>211</v>
      </c>
      <c r="M410">
        <v>1</v>
      </c>
      <c r="N410" s="3">
        <v>424604</v>
      </c>
      <c r="O410" s="3">
        <f>N410/M410</f>
        <v>424604</v>
      </c>
      <c r="P410" s="3">
        <f>O410*((VLOOKUP(H410,'CPI Data'!$A$1:$B$23,2))/(VLOOKUP(2025,'CPI Data'!$A$1:$B$23,2)))</f>
        <v>278188.8275862069</v>
      </c>
      <c r="Q410" s="2">
        <v>42917</v>
      </c>
      <c r="R410" s="12">
        <v>3</v>
      </c>
      <c r="S410">
        <v>1</v>
      </c>
      <c r="T410">
        <v>1</v>
      </c>
      <c r="U410">
        <v>1</v>
      </c>
    </row>
    <row r="411" spans="1:21" x14ac:dyDescent="0.25">
      <c r="A411" t="s">
        <v>27</v>
      </c>
      <c r="B411">
        <f>VLOOKUP(Table1[[#This Row],[LGA]],Sheet1!$H$1:$I$27,2,)</f>
        <v>2000</v>
      </c>
      <c r="C411" t="s">
        <v>104</v>
      </c>
      <c r="D411" t="s">
        <v>112</v>
      </c>
      <c r="E411" s="18" t="s">
        <v>13</v>
      </c>
      <c r="F411" s="18" t="s">
        <v>13</v>
      </c>
      <c r="H411">
        <v>2017</v>
      </c>
      <c r="I411" t="s">
        <v>29</v>
      </c>
      <c r="J411" t="str">
        <f>VLOOKUP(Table1[[#This Row],[Construction]],Sheet1!$A$2:$B$16,2,)</f>
        <v>On Site</v>
      </c>
      <c r="K411" t="s">
        <v>27</v>
      </c>
      <c r="L411" t="s">
        <v>211</v>
      </c>
      <c r="M411">
        <v>1</v>
      </c>
      <c r="N411" s="3">
        <v>422045</v>
      </c>
      <c r="O411" s="3">
        <f>N411/M411</f>
        <v>422045</v>
      </c>
      <c r="P411" s="3">
        <f>O411*((VLOOKUP(H411,'CPI Data'!$A$1:$B$23,2))/(VLOOKUP(2025,'CPI Data'!$A$1:$B$23,2)))</f>
        <v>276512.24137931032</v>
      </c>
      <c r="Q411" s="2">
        <v>42917</v>
      </c>
      <c r="R411" s="12">
        <v>3</v>
      </c>
      <c r="S411">
        <v>1</v>
      </c>
      <c r="T411">
        <v>1</v>
      </c>
      <c r="U411">
        <v>1</v>
      </c>
    </row>
    <row r="412" spans="1:21" x14ac:dyDescent="0.25">
      <c r="A412" t="s">
        <v>27</v>
      </c>
      <c r="B412">
        <f>VLOOKUP(Table1[[#This Row],[LGA]],Sheet1!$H$1:$I$27,2,)</f>
        <v>2000</v>
      </c>
      <c r="C412" t="s">
        <v>104</v>
      </c>
      <c r="D412" t="s">
        <v>114</v>
      </c>
      <c r="E412" s="18" t="s">
        <v>13</v>
      </c>
      <c r="F412" s="18" t="s">
        <v>13</v>
      </c>
      <c r="H412">
        <v>2017</v>
      </c>
      <c r="I412" t="s">
        <v>29</v>
      </c>
      <c r="J412" t="str">
        <f>VLOOKUP(Table1[[#This Row],[Construction]],Sheet1!$A$2:$B$16,2,)</f>
        <v>On Site</v>
      </c>
      <c r="K412" t="s">
        <v>27</v>
      </c>
      <c r="L412" t="s">
        <v>211</v>
      </c>
      <c r="M412">
        <v>1</v>
      </c>
      <c r="N412" s="3">
        <v>485591</v>
      </c>
      <c r="O412" s="3">
        <f>N412/M412</f>
        <v>485591</v>
      </c>
      <c r="P412" s="3">
        <f>O412*((VLOOKUP(H412,'CPI Data'!$A$1:$B$23,2))/(VLOOKUP(2025,'CPI Data'!$A$1:$B$23,2)))</f>
        <v>318145.8275862069</v>
      </c>
      <c r="Q412" s="2">
        <v>42186</v>
      </c>
      <c r="R412" s="12">
        <v>4</v>
      </c>
      <c r="S412">
        <v>1</v>
      </c>
      <c r="T412">
        <v>1</v>
      </c>
      <c r="U412">
        <v>1</v>
      </c>
    </row>
    <row r="413" spans="1:21" x14ac:dyDescent="0.25">
      <c r="A413" t="s">
        <v>30</v>
      </c>
      <c r="B413">
        <f>VLOOKUP(Table1[[#This Row],[LGA]],Sheet1!$H$1:$I$27,2,)</f>
        <v>2600</v>
      </c>
      <c r="C413" t="s">
        <v>241</v>
      </c>
      <c r="D413" t="s">
        <v>117</v>
      </c>
      <c r="E413" s="18" t="s">
        <v>36</v>
      </c>
      <c r="F413" s="18" t="s">
        <v>36</v>
      </c>
      <c r="H413">
        <v>2016</v>
      </c>
      <c r="I413" t="s">
        <v>29</v>
      </c>
      <c r="J413" t="str">
        <f>VLOOKUP(Table1[[#This Row],[Construction]],Sheet1!$A$2:$B$16,2,)</f>
        <v>On Site</v>
      </c>
      <c r="K413" t="s">
        <v>30</v>
      </c>
      <c r="L413" t="s">
        <v>211</v>
      </c>
      <c r="M413">
        <v>1</v>
      </c>
      <c r="N413" s="3">
        <v>334864.44</v>
      </c>
      <c r="O413" s="3">
        <f>N413/M413</f>
        <v>334864.44</v>
      </c>
      <c r="P413" s="3">
        <f>O413*((VLOOKUP(H413,'CPI Data'!$A$1:$B$23,2))/(VLOOKUP(2025,'CPI Data'!$A$1:$B$23,2)))</f>
        <v>150111.64551724138</v>
      </c>
      <c r="Q413" s="2">
        <v>42186</v>
      </c>
      <c r="R413" s="12">
        <v>2</v>
      </c>
      <c r="S413">
        <v>1</v>
      </c>
      <c r="T413">
        <v>1</v>
      </c>
      <c r="U413">
        <v>1</v>
      </c>
    </row>
    <row r="414" spans="1:21" x14ac:dyDescent="0.25">
      <c r="A414" t="s">
        <v>30</v>
      </c>
      <c r="B414">
        <f>VLOOKUP(Table1[[#This Row],[LGA]],Sheet1!$H$1:$I$27,2,)</f>
        <v>2600</v>
      </c>
      <c r="C414" t="s">
        <v>241</v>
      </c>
      <c r="D414" t="s">
        <v>117</v>
      </c>
      <c r="E414" s="18" t="s">
        <v>36</v>
      </c>
      <c r="F414" s="18" t="s">
        <v>36</v>
      </c>
      <c r="H414">
        <v>2016</v>
      </c>
      <c r="I414" t="s">
        <v>29</v>
      </c>
      <c r="J414" t="str">
        <f>VLOOKUP(Table1[[#This Row],[Construction]],Sheet1!$A$2:$B$16,2,)</f>
        <v>On Site</v>
      </c>
      <c r="K414" t="s">
        <v>30</v>
      </c>
      <c r="L414" t="s">
        <v>211</v>
      </c>
      <c r="M414">
        <v>1</v>
      </c>
      <c r="N414" s="3">
        <v>313130.25</v>
      </c>
      <c r="O414" s="3">
        <f>N414/M414</f>
        <v>313130.25</v>
      </c>
      <c r="P414" s="3">
        <f>O414*((VLOOKUP(H414,'CPI Data'!$A$1:$B$23,2))/(VLOOKUP(2025,'CPI Data'!$A$1:$B$23,2)))</f>
        <v>140368.7327586207</v>
      </c>
      <c r="Q414" s="2">
        <v>41091</v>
      </c>
      <c r="R414" s="12">
        <v>2</v>
      </c>
      <c r="S414">
        <v>1</v>
      </c>
      <c r="T414">
        <v>1</v>
      </c>
      <c r="U414">
        <v>1</v>
      </c>
    </row>
    <row r="415" spans="1:21" x14ac:dyDescent="0.25">
      <c r="A415" t="s">
        <v>42</v>
      </c>
      <c r="B415">
        <f>VLOOKUP(Table1[[#This Row],[LGA]],Sheet1!$H$1:$I$27,2,)</f>
        <v>362</v>
      </c>
      <c r="C415" t="s">
        <v>107</v>
      </c>
      <c r="D415" t="s">
        <v>114</v>
      </c>
      <c r="E415" s="18" t="s">
        <v>13</v>
      </c>
      <c r="F415" s="18" t="s">
        <v>13</v>
      </c>
      <c r="H415">
        <v>2017</v>
      </c>
      <c r="I415" t="s">
        <v>29</v>
      </c>
      <c r="J415" t="str">
        <f>VLOOKUP(Table1[[#This Row],[Construction]],Sheet1!$A$2:$B$16,2,)</f>
        <v>On Site</v>
      </c>
      <c r="K415" t="s">
        <v>42</v>
      </c>
      <c r="L415" t="s">
        <v>211</v>
      </c>
      <c r="M415">
        <v>1</v>
      </c>
      <c r="N415" s="3">
        <v>463771.6</v>
      </c>
      <c r="O415" s="3">
        <f>N415/M415</f>
        <v>463771.6</v>
      </c>
      <c r="P415" s="3">
        <f>O415*((VLOOKUP(H415,'CPI Data'!$A$1:$B$23,2))/(VLOOKUP(2025,'CPI Data'!$A$1:$B$23,2)))</f>
        <v>303850.35862068966</v>
      </c>
      <c r="Q415" s="2">
        <v>41091</v>
      </c>
      <c r="R415" s="12">
        <v>4</v>
      </c>
      <c r="S415">
        <v>1</v>
      </c>
      <c r="T415">
        <v>1</v>
      </c>
      <c r="U415">
        <v>1</v>
      </c>
    </row>
    <row r="416" spans="1:21" x14ac:dyDescent="0.25">
      <c r="A416" t="s">
        <v>42</v>
      </c>
      <c r="B416">
        <f>VLOOKUP(Table1[[#This Row],[LGA]],Sheet1!$H$1:$I$27,2,)</f>
        <v>362</v>
      </c>
      <c r="C416" t="s">
        <v>107</v>
      </c>
      <c r="D416" t="s">
        <v>114</v>
      </c>
      <c r="E416" s="18" t="s">
        <v>13</v>
      </c>
      <c r="F416" s="18" t="s">
        <v>13</v>
      </c>
      <c r="H416">
        <v>2017</v>
      </c>
      <c r="I416" t="s">
        <v>29</v>
      </c>
      <c r="J416" t="str">
        <f>VLOOKUP(Table1[[#This Row],[Construction]],Sheet1!$A$2:$B$16,2,)</f>
        <v>On Site</v>
      </c>
      <c r="K416" t="s">
        <v>42</v>
      </c>
      <c r="L416" t="s">
        <v>211</v>
      </c>
      <c r="M416">
        <v>1</v>
      </c>
      <c r="N416" s="3">
        <v>433978.2</v>
      </c>
      <c r="O416" s="3">
        <f>N416/M416</f>
        <v>433978.2</v>
      </c>
      <c r="P416" s="3">
        <f>O416*((VLOOKUP(H416,'CPI Data'!$A$1:$B$23,2))/(VLOOKUP(2025,'CPI Data'!$A$1:$B$23,2)))</f>
        <v>284330.54482758621</v>
      </c>
      <c r="Q416" s="2">
        <v>41091</v>
      </c>
      <c r="R416" s="12">
        <v>4</v>
      </c>
      <c r="S416">
        <v>1</v>
      </c>
      <c r="T416">
        <v>1</v>
      </c>
      <c r="U416">
        <v>1</v>
      </c>
    </row>
    <row r="417" spans="1:21" x14ac:dyDescent="0.25">
      <c r="A417" t="s">
        <v>42</v>
      </c>
      <c r="B417">
        <f>VLOOKUP(Table1[[#This Row],[LGA]],Sheet1!$H$1:$I$27,2,)</f>
        <v>362</v>
      </c>
      <c r="C417" t="s">
        <v>107</v>
      </c>
      <c r="D417" t="s">
        <v>112</v>
      </c>
      <c r="E417" s="18" t="s">
        <v>13</v>
      </c>
      <c r="F417" s="18" t="s">
        <v>13</v>
      </c>
      <c r="H417">
        <v>2017</v>
      </c>
      <c r="I417" t="s">
        <v>29</v>
      </c>
      <c r="J417" t="str">
        <f>VLOOKUP(Table1[[#This Row],[Construction]],Sheet1!$A$2:$B$16,2,)</f>
        <v>On Site</v>
      </c>
      <c r="K417" t="s">
        <v>42</v>
      </c>
      <c r="L417" t="s">
        <v>211</v>
      </c>
      <c r="M417">
        <v>1</v>
      </c>
      <c r="N417" s="3">
        <v>463771.6</v>
      </c>
      <c r="O417" s="3">
        <f>N417/M417</f>
        <v>463771.6</v>
      </c>
      <c r="P417" s="3">
        <f>O417*((VLOOKUP(H417,'CPI Data'!$A$1:$B$23,2))/(VLOOKUP(2025,'CPI Data'!$A$1:$B$23,2)))</f>
        <v>303850.35862068966</v>
      </c>
      <c r="Q417" s="2">
        <v>41091</v>
      </c>
      <c r="R417" s="12">
        <v>3</v>
      </c>
      <c r="S417">
        <v>1</v>
      </c>
      <c r="T417">
        <v>1</v>
      </c>
      <c r="U417">
        <v>1</v>
      </c>
    </row>
    <row r="418" spans="1:21" x14ac:dyDescent="0.25">
      <c r="A418" t="s">
        <v>24</v>
      </c>
      <c r="B418">
        <f>VLOOKUP(Table1[[#This Row],[LGA]],Sheet1!$H$1:$I$27,2,)</f>
        <v>1531</v>
      </c>
      <c r="C418" t="s">
        <v>241</v>
      </c>
      <c r="D418" t="s">
        <v>112</v>
      </c>
      <c r="E418" s="18" t="s">
        <v>13</v>
      </c>
      <c r="F418" s="18" t="s">
        <v>13</v>
      </c>
      <c r="H418">
        <v>2017</v>
      </c>
      <c r="I418" t="s">
        <v>29</v>
      </c>
      <c r="J418" t="str">
        <f>VLOOKUP(Table1[[#This Row],[Construction]],Sheet1!$A$2:$B$16,2,)</f>
        <v>On Site</v>
      </c>
      <c r="K418" t="s">
        <v>24</v>
      </c>
      <c r="L418" t="s">
        <v>211</v>
      </c>
      <c r="M418">
        <v>1</v>
      </c>
      <c r="N418" s="3">
        <v>472432.04</v>
      </c>
      <c r="O418" s="3">
        <f>N418/M418</f>
        <v>472432.04</v>
      </c>
      <c r="P418" s="3">
        <f>O418*((VLOOKUP(H418,'CPI Data'!$A$1:$B$23,2))/(VLOOKUP(2025,'CPI Data'!$A$1:$B$23,2)))</f>
        <v>309524.44</v>
      </c>
      <c r="Q418" s="2">
        <v>41091</v>
      </c>
      <c r="R418" s="12">
        <v>3</v>
      </c>
      <c r="S418">
        <v>1</v>
      </c>
      <c r="T418">
        <v>1</v>
      </c>
      <c r="U418">
        <v>1</v>
      </c>
    </row>
    <row r="419" spans="1:21" x14ac:dyDescent="0.25">
      <c r="A419" t="s">
        <v>24</v>
      </c>
      <c r="B419">
        <f>VLOOKUP(Table1[[#This Row],[LGA]],Sheet1!$H$1:$I$27,2,)</f>
        <v>1531</v>
      </c>
      <c r="C419" t="s">
        <v>241</v>
      </c>
      <c r="D419" t="s">
        <v>112</v>
      </c>
      <c r="E419" s="18" t="s">
        <v>13</v>
      </c>
      <c r="F419" s="18" t="s">
        <v>13</v>
      </c>
      <c r="H419">
        <v>2017</v>
      </c>
      <c r="I419" t="s">
        <v>29</v>
      </c>
      <c r="J419" t="str">
        <f>VLOOKUP(Table1[[#This Row],[Construction]],Sheet1!$A$2:$B$16,2,)</f>
        <v>On Site</v>
      </c>
      <c r="K419" t="s">
        <v>24</v>
      </c>
      <c r="L419" t="s">
        <v>211</v>
      </c>
      <c r="M419">
        <v>1</v>
      </c>
      <c r="N419" s="3">
        <v>472167.74</v>
      </c>
      <c r="O419" s="3">
        <f>N419/M419</f>
        <v>472167.74</v>
      </c>
      <c r="P419" s="3">
        <f>O419*((VLOOKUP(H419,'CPI Data'!$A$1:$B$23,2))/(VLOOKUP(2025,'CPI Data'!$A$1:$B$23,2)))</f>
        <v>309351.27793103445</v>
      </c>
      <c r="Q419" s="2">
        <v>41091</v>
      </c>
      <c r="R419" s="12">
        <v>3</v>
      </c>
      <c r="S419">
        <v>2</v>
      </c>
      <c r="T419">
        <v>1</v>
      </c>
      <c r="U419">
        <v>1</v>
      </c>
    </row>
    <row r="420" spans="1:21" x14ac:dyDescent="0.25">
      <c r="A420" t="s">
        <v>41</v>
      </c>
      <c r="B420">
        <f>VLOOKUP(Table1[[#This Row],[LGA]],Sheet1!$H$1:$I$27,2,)</f>
        <v>2042</v>
      </c>
      <c r="C420" t="s">
        <v>104</v>
      </c>
      <c r="D420" t="s">
        <v>112</v>
      </c>
      <c r="E420" s="18" t="s">
        <v>13</v>
      </c>
      <c r="F420" s="18" t="s">
        <v>13</v>
      </c>
      <c r="H420">
        <v>2017</v>
      </c>
      <c r="I420" t="s">
        <v>29</v>
      </c>
      <c r="J420" t="str">
        <f>VLOOKUP(Table1[[#This Row],[Construction]],Sheet1!$A$2:$B$16,2,)</f>
        <v>On Site</v>
      </c>
      <c r="K420" t="s">
        <v>41</v>
      </c>
      <c r="L420" t="s">
        <v>211</v>
      </c>
      <c r="M420">
        <v>1</v>
      </c>
      <c r="N420" s="3">
        <v>400051</v>
      </c>
      <c r="O420" s="3">
        <f>N420/M420</f>
        <v>400051</v>
      </c>
      <c r="P420" s="3">
        <f>O420*((VLOOKUP(H420,'CPI Data'!$A$1:$B$23,2))/(VLOOKUP(2025,'CPI Data'!$A$1:$B$23,2)))</f>
        <v>262102.37931034481</v>
      </c>
      <c r="Q420" s="2">
        <v>41091</v>
      </c>
      <c r="R420" s="12">
        <v>3</v>
      </c>
      <c r="S420">
        <v>1</v>
      </c>
      <c r="T420">
        <v>1</v>
      </c>
      <c r="U420">
        <v>1</v>
      </c>
    </row>
    <row r="421" spans="1:21" x14ac:dyDescent="0.25">
      <c r="A421" t="s">
        <v>41</v>
      </c>
      <c r="B421">
        <f>VLOOKUP(Table1[[#This Row],[LGA]],Sheet1!$H$1:$I$27,2,)</f>
        <v>2042</v>
      </c>
      <c r="C421" t="s">
        <v>104</v>
      </c>
      <c r="D421" t="s">
        <v>112</v>
      </c>
      <c r="E421" s="18" t="s">
        <v>13</v>
      </c>
      <c r="F421" s="18" t="s">
        <v>13</v>
      </c>
      <c r="H421">
        <v>2017</v>
      </c>
      <c r="I421" t="s">
        <v>29</v>
      </c>
      <c r="J421" t="str">
        <f>VLOOKUP(Table1[[#This Row],[Construction]],Sheet1!$A$2:$B$16,2,)</f>
        <v>On Site</v>
      </c>
      <c r="K421" t="s">
        <v>41</v>
      </c>
      <c r="L421" t="s">
        <v>211</v>
      </c>
      <c r="M421">
        <v>1</v>
      </c>
      <c r="N421" s="3">
        <v>399535</v>
      </c>
      <c r="O421" s="3">
        <f>N421/M421</f>
        <v>399535</v>
      </c>
      <c r="P421" s="3">
        <f>O421*((VLOOKUP(H421,'CPI Data'!$A$1:$B$23,2))/(VLOOKUP(2025,'CPI Data'!$A$1:$B$23,2)))</f>
        <v>261764.31034482757</v>
      </c>
      <c r="Q421" s="2">
        <v>42186</v>
      </c>
      <c r="R421" s="12">
        <v>3</v>
      </c>
      <c r="S421">
        <v>1</v>
      </c>
      <c r="T421">
        <v>1</v>
      </c>
      <c r="U421">
        <v>1</v>
      </c>
    </row>
    <row r="422" spans="1:21" x14ac:dyDescent="0.25">
      <c r="A422" t="s">
        <v>41</v>
      </c>
      <c r="B422">
        <f>VLOOKUP(Table1[[#This Row],[LGA]],Sheet1!$H$1:$I$27,2,)</f>
        <v>2042</v>
      </c>
      <c r="C422" t="s">
        <v>104</v>
      </c>
      <c r="D422" t="s">
        <v>111</v>
      </c>
      <c r="E422" s="18" t="s">
        <v>13</v>
      </c>
      <c r="F422" s="18" t="s">
        <v>13</v>
      </c>
      <c r="H422">
        <v>2017</v>
      </c>
      <c r="I422" t="s">
        <v>29</v>
      </c>
      <c r="J422" t="str">
        <f>VLOOKUP(Table1[[#This Row],[Construction]],Sheet1!$A$2:$B$16,2,)</f>
        <v>On Site</v>
      </c>
      <c r="K422" t="s">
        <v>41</v>
      </c>
      <c r="L422" t="s">
        <v>211</v>
      </c>
      <c r="M422">
        <v>1</v>
      </c>
      <c r="N422" s="3">
        <v>349670</v>
      </c>
      <c r="O422" s="3">
        <f>N422/M422</f>
        <v>349670</v>
      </c>
      <c r="P422" s="3">
        <f>O422*((VLOOKUP(H422,'CPI Data'!$A$1:$B$23,2))/(VLOOKUP(2025,'CPI Data'!$A$1:$B$23,2)))</f>
        <v>229094.13793103446</v>
      </c>
      <c r="Q422" s="2">
        <v>40725</v>
      </c>
      <c r="R422" s="12">
        <v>2</v>
      </c>
      <c r="T422">
        <v>1</v>
      </c>
      <c r="U422">
        <v>1</v>
      </c>
    </row>
    <row r="423" spans="1:21" x14ac:dyDescent="0.25">
      <c r="A423" t="s">
        <v>41</v>
      </c>
      <c r="B423">
        <f>VLOOKUP(Table1[[#This Row],[LGA]],Sheet1!$H$1:$I$27,2,)</f>
        <v>2042</v>
      </c>
      <c r="C423" t="s">
        <v>104</v>
      </c>
      <c r="D423" t="s">
        <v>111</v>
      </c>
      <c r="E423" s="18" t="s">
        <v>13</v>
      </c>
      <c r="F423" s="18" t="s">
        <v>13</v>
      </c>
      <c r="H423">
        <v>2017</v>
      </c>
      <c r="I423" t="s">
        <v>29</v>
      </c>
      <c r="J423" t="str">
        <f>VLOOKUP(Table1[[#This Row],[Construction]],Sheet1!$A$2:$B$16,2,)</f>
        <v>On Site</v>
      </c>
      <c r="K423" t="s">
        <v>41</v>
      </c>
      <c r="L423" t="s">
        <v>211</v>
      </c>
      <c r="M423">
        <v>1</v>
      </c>
      <c r="N423" s="3">
        <v>349578</v>
      </c>
      <c r="O423" s="3">
        <f>N423/M423</f>
        <v>349578</v>
      </c>
      <c r="P423" s="3">
        <f>O423*((VLOOKUP(H423,'CPI Data'!$A$1:$B$23,2))/(VLOOKUP(2025,'CPI Data'!$A$1:$B$23,2)))</f>
        <v>229033.86206896551</v>
      </c>
      <c r="Q423" s="2">
        <v>42917</v>
      </c>
      <c r="R423" s="12">
        <v>2</v>
      </c>
      <c r="S423">
        <v>1</v>
      </c>
      <c r="T423">
        <v>1</v>
      </c>
      <c r="U423">
        <v>1</v>
      </c>
    </row>
    <row r="424" spans="1:21" x14ac:dyDescent="0.25">
      <c r="A424" t="s">
        <v>21</v>
      </c>
      <c r="B424">
        <f>VLOOKUP(Table1[[#This Row],[LGA]],Sheet1!$H$1:$I$27,2,)</f>
        <v>2203</v>
      </c>
      <c r="C424" t="s">
        <v>104</v>
      </c>
      <c r="D424" t="s">
        <v>112</v>
      </c>
      <c r="E424" s="18" t="s">
        <v>13</v>
      </c>
      <c r="F424" s="18" t="s">
        <v>13</v>
      </c>
      <c r="H424">
        <v>2017</v>
      </c>
      <c r="I424" t="s">
        <v>29</v>
      </c>
      <c r="J424" t="str">
        <f>VLOOKUP(Table1[[#This Row],[Construction]],Sheet1!$A$2:$B$16,2,)</f>
        <v>On Site</v>
      </c>
      <c r="K424" t="s">
        <v>21</v>
      </c>
      <c r="L424" t="s">
        <v>211</v>
      </c>
      <c r="M424">
        <v>1</v>
      </c>
      <c r="N424" s="3">
        <v>455212</v>
      </c>
      <c r="O424" s="3">
        <f>N424/M424</f>
        <v>455212</v>
      </c>
      <c r="P424" s="3">
        <f>O424*((VLOOKUP(H424,'CPI Data'!$A$1:$B$23,2))/(VLOOKUP(2025,'CPI Data'!$A$1:$B$23,2)))</f>
        <v>298242.3448275862</v>
      </c>
      <c r="Q424" s="2">
        <v>42917</v>
      </c>
      <c r="R424" s="12">
        <v>3</v>
      </c>
      <c r="S424">
        <v>1</v>
      </c>
      <c r="T424">
        <v>1</v>
      </c>
      <c r="U424">
        <v>1</v>
      </c>
    </row>
    <row r="425" spans="1:21" x14ac:dyDescent="0.25">
      <c r="A425" t="s">
        <v>21</v>
      </c>
      <c r="B425">
        <f>VLOOKUP(Table1[[#This Row],[LGA]],Sheet1!$H$1:$I$27,2,)</f>
        <v>2203</v>
      </c>
      <c r="C425" t="s">
        <v>104</v>
      </c>
      <c r="D425" t="s">
        <v>112</v>
      </c>
      <c r="E425" s="18" t="s">
        <v>13</v>
      </c>
      <c r="F425" s="18" t="s">
        <v>13</v>
      </c>
      <c r="H425">
        <v>2017</v>
      </c>
      <c r="I425" t="s">
        <v>29</v>
      </c>
      <c r="J425" t="str">
        <f>VLOOKUP(Table1[[#This Row],[Construction]],Sheet1!$A$2:$B$16,2,)</f>
        <v>On Site</v>
      </c>
      <c r="K425" t="s">
        <v>21</v>
      </c>
      <c r="L425" t="s">
        <v>211</v>
      </c>
      <c r="M425">
        <v>1</v>
      </c>
      <c r="N425" s="3">
        <v>485491</v>
      </c>
      <c r="O425" s="3">
        <f>N425/M425</f>
        <v>485491</v>
      </c>
      <c r="P425" s="3">
        <f>O425*((VLOOKUP(H425,'CPI Data'!$A$1:$B$23,2))/(VLOOKUP(2025,'CPI Data'!$A$1:$B$23,2)))</f>
        <v>318080.31034482759</v>
      </c>
      <c r="Q425" s="2">
        <v>42917</v>
      </c>
      <c r="R425" s="12">
        <v>3</v>
      </c>
      <c r="S425">
        <v>1</v>
      </c>
      <c r="T425">
        <v>1</v>
      </c>
      <c r="U425">
        <v>1</v>
      </c>
    </row>
    <row r="426" spans="1:21" x14ac:dyDescent="0.25">
      <c r="A426" t="s">
        <v>21</v>
      </c>
      <c r="B426">
        <f>VLOOKUP(Table1[[#This Row],[LGA]],Sheet1!$H$1:$I$27,2,)</f>
        <v>2203</v>
      </c>
      <c r="C426" t="s">
        <v>104</v>
      </c>
      <c r="D426" t="s">
        <v>112</v>
      </c>
      <c r="E426" s="18" t="s">
        <v>13</v>
      </c>
      <c r="F426" s="18" t="s">
        <v>13</v>
      </c>
      <c r="H426">
        <v>2017</v>
      </c>
      <c r="I426" t="s">
        <v>29</v>
      </c>
      <c r="J426" t="str">
        <f>VLOOKUP(Table1[[#This Row],[Construction]],Sheet1!$A$2:$B$16,2,)</f>
        <v>On Site</v>
      </c>
      <c r="K426" t="s">
        <v>21</v>
      </c>
      <c r="L426" t="s">
        <v>211</v>
      </c>
      <c r="M426">
        <v>1</v>
      </c>
      <c r="N426" s="3">
        <v>463556</v>
      </c>
      <c r="O426" s="3">
        <f>N426/M426</f>
        <v>463556</v>
      </c>
      <c r="P426" s="3">
        <f>O426*((VLOOKUP(H426,'CPI Data'!$A$1:$B$23,2))/(VLOOKUP(2025,'CPI Data'!$A$1:$B$23,2)))</f>
        <v>303709.10344827583</v>
      </c>
      <c r="Q426" s="2">
        <v>42917</v>
      </c>
      <c r="R426" s="12">
        <v>3</v>
      </c>
      <c r="S426">
        <v>1</v>
      </c>
      <c r="T426">
        <v>1</v>
      </c>
      <c r="U426">
        <v>1</v>
      </c>
    </row>
    <row r="427" spans="1:21" x14ac:dyDescent="0.25">
      <c r="A427" t="s">
        <v>21</v>
      </c>
      <c r="B427">
        <f>VLOOKUP(Table1[[#This Row],[LGA]],Sheet1!$H$1:$I$27,2,)</f>
        <v>2203</v>
      </c>
      <c r="C427" t="s">
        <v>104</v>
      </c>
      <c r="D427" t="s">
        <v>112</v>
      </c>
      <c r="E427" s="18" t="s">
        <v>13</v>
      </c>
      <c r="F427" s="18" t="s">
        <v>13</v>
      </c>
      <c r="H427">
        <v>2017</v>
      </c>
      <c r="I427" t="s">
        <v>29</v>
      </c>
      <c r="J427" t="str">
        <f>VLOOKUP(Table1[[#This Row],[Construction]],Sheet1!$A$2:$B$16,2,)</f>
        <v>On Site</v>
      </c>
      <c r="K427" t="s">
        <v>21</v>
      </c>
      <c r="L427" t="s">
        <v>211</v>
      </c>
      <c r="M427">
        <v>1</v>
      </c>
      <c r="N427" s="3">
        <v>469753</v>
      </c>
      <c r="O427" s="3">
        <f>N427/M427</f>
        <v>469753</v>
      </c>
      <c r="P427" s="3">
        <f>O427*((VLOOKUP(H427,'CPI Data'!$A$1:$B$23,2))/(VLOOKUP(2025,'CPI Data'!$A$1:$B$23,2)))</f>
        <v>307769.20689655171</v>
      </c>
      <c r="Q427" s="2">
        <v>42917</v>
      </c>
      <c r="R427" s="12">
        <v>3</v>
      </c>
      <c r="S427">
        <v>1</v>
      </c>
      <c r="T427">
        <v>1</v>
      </c>
      <c r="U427">
        <v>1</v>
      </c>
    </row>
    <row r="428" spans="1:21" x14ac:dyDescent="0.25">
      <c r="A428" t="s">
        <v>21</v>
      </c>
      <c r="B428">
        <f>VLOOKUP(Table1[[#This Row],[LGA]],Sheet1!$H$1:$I$27,2,)</f>
        <v>2203</v>
      </c>
      <c r="C428" t="s">
        <v>104</v>
      </c>
      <c r="D428" t="s">
        <v>112</v>
      </c>
      <c r="E428" s="18" t="s">
        <v>13</v>
      </c>
      <c r="F428" s="18" t="s">
        <v>13</v>
      </c>
      <c r="H428">
        <v>2017</v>
      </c>
      <c r="I428" t="s">
        <v>29</v>
      </c>
      <c r="J428" t="str">
        <f>VLOOKUP(Table1[[#This Row],[Construction]],Sheet1!$A$2:$B$16,2,)</f>
        <v>On Site</v>
      </c>
      <c r="K428" t="s">
        <v>21</v>
      </c>
      <c r="L428" t="s">
        <v>211</v>
      </c>
      <c r="M428">
        <v>1</v>
      </c>
      <c r="N428" s="3">
        <v>470667</v>
      </c>
      <c r="O428" s="3">
        <f>N428/M428</f>
        <v>470667</v>
      </c>
      <c r="P428" s="3">
        <f>O428*((VLOOKUP(H428,'CPI Data'!$A$1:$B$23,2))/(VLOOKUP(2025,'CPI Data'!$A$1:$B$23,2)))</f>
        <v>308368.03448275861</v>
      </c>
      <c r="Q428" s="2">
        <v>42552</v>
      </c>
      <c r="R428" s="12">
        <v>3</v>
      </c>
      <c r="S428">
        <v>1</v>
      </c>
      <c r="T428">
        <v>1</v>
      </c>
      <c r="U428">
        <v>1</v>
      </c>
    </row>
    <row r="429" spans="1:21" x14ac:dyDescent="0.25">
      <c r="A429" t="s">
        <v>30</v>
      </c>
      <c r="B429">
        <f>VLOOKUP(Table1[[#This Row],[LGA]],Sheet1!$H$1:$I$27,2,)</f>
        <v>2600</v>
      </c>
      <c r="C429" t="s">
        <v>241</v>
      </c>
      <c r="D429" t="s">
        <v>37</v>
      </c>
      <c r="E429" s="18" t="s">
        <v>36</v>
      </c>
      <c r="F429" s="18" t="s">
        <v>36</v>
      </c>
      <c r="H429">
        <v>2017</v>
      </c>
      <c r="I429" t="s">
        <v>29</v>
      </c>
      <c r="J429" t="str">
        <f>VLOOKUP(Table1[[#This Row],[Construction]],Sheet1!$A$2:$B$16,2,)</f>
        <v>On Site</v>
      </c>
      <c r="K429" t="s">
        <v>30</v>
      </c>
      <c r="L429" t="s">
        <v>211</v>
      </c>
      <c r="M429">
        <v>1</v>
      </c>
      <c r="N429" s="3">
        <v>315386.55</v>
      </c>
      <c r="O429" s="3">
        <f>N429/M429</f>
        <v>315386.55</v>
      </c>
      <c r="P429" s="3">
        <f>O429*((VLOOKUP(H429,'CPI Data'!$A$1:$B$23,2))/(VLOOKUP(2025,'CPI Data'!$A$1:$B$23,2)))</f>
        <v>206632.56724137929</v>
      </c>
      <c r="Q429" s="2">
        <v>42552</v>
      </c>
      <c r="R429" s="12">
        <v>2</v>
      </c>
      <c r="S429">
        <v>1</v>
      </c>
    </row>
    <row r="430" spans="1:21" x14ac:dyDescent="0.25">
      <c r="A430" t="s">
        <v>30</v>
      </c>
      <c r="B430">
        <f>VLOOKUP(Table1[[#This Row],[LGA]],Sheet1!$H$1:$I$27,2,)</f>
        <v>2600</v>
      </c>
      <c r="C430" t="s">
        <v>241</v>
      </c>
      <c r="D430" t="s">
        <v>117</v>
      </c>
      <c r="E430" s="18" t="s">
        <v>36</v>
      </c>
      <c r="F430" s="18" t="s">
        <v>36</v>
      </c>
      <c r="H430">
        <v>2017</v>
      </c>
      <c r="I430" t="s">
        <v>29</v>
      </c>
      <c r="J430" t="str">
        <f>VLOOKUP(Table1[[#This Row],[Construction]],Sheet1!$A$2:$B$16,2,)</f>
        <v>On Site</v>
      </c>
      <c r="K430" t="s">
        <v>30</v>
      </c>
      <c r="L430" t="s">
        <v>211</v>
      </c>
      <c r="M430">
        <v>1</v>
      </c>
      <c r="N430" s="3">
        <v>309564.5453</v>
      </c>
      <c r="O430" s="3">
        <f>N430/M430</f>
        <v>309564.5453</v>
      </c>
      <c r="P430" s="3">
        <f>O430*((VLOOKUP(H430,'CPI Data'!$A$1:$B$23,2))/(VLOOKUP(2025,'CPI Data'!$A$1:$B$23,2)))</f>
        <v>202818.15036896552</v>
      </c>
      <c r="Q430" s="2">
        <v>43282</v>
      </c>
      <c r="R430" s="12">
        <v>2</v>
      </c>
      <c r="S430">
        <v>1</v>
      </c>
    </row>
    <row r="431" spans="1:21" x14ac:dyDescent="0.25">
      <c r="A431" t="s">
        <v>30</v>
      </c>
      <c r="B431">
        <f>VLOOKUP(Table1[[#This Row],[LGA]],Sheet1!$H$1:$I$27,2,)</f>
        <v>2600</v>
      </c>
      <c r="C431" t="s">
        <v>241</v>
      </c>
      <c r="D431" t="s">
        <v>117</v>
      </c>
      <c r="E431" s="18" t="s">
        <v>36</v>
      </c>
      <c r="F431" s="18" t="s">
        <v>36</v>
      </c>
      <c r="H431">
        <v>2017</v>
      </c>
      <c r="I431" t="s">
        <v>29</v>
      </c>
      <c r="J431" t="str">
        <f>VLOOKUP(Table1[[#This Row],[Construction]],Sheet1!$A$2:$B$16,2,)</f>
        <v>On Site</v>
      </c>
      <c r="K431" t="s">
        <v>30</v>
      </c>
      <c r="L431" t="s">
        <v>211</v>
      </c>
      <c r="M431">
        <v>1</v>
      </c>
      <c r="N431" s="3">
        <v>295338.44530000002</v>
      </c>
      <c r="O431" s="3">
        <f>N431/M431</f>
        <v>295338.44530000002</v>
      </c>
      <c r="P431" s="3">
        <f>O431*((VLOOKUP(H431,'CPI Data'!$A$1:$B$23,2))/(VLOOKUP(2025,'CPI Data'!$A$1:$B$23,2)))</f>
        <v>193497.60209310346</v>
      </c>
      <c r="Q431" s="2">
        <v>42552</v>
      </c>
      <c r="R431" s="12">
        <v>2</v>
      </c>
      <c r="S431">
        <v>1</v>
      </c>
    </row>
    <row r="432" spans="1:21" x14ac:dyDescent="0.25">
      <c r="A432" t="s">
        <v>30</v>
      </c>
      <c r="B432">
        <f>VLOOKUP(Table1[[#This Row],[LGA]],Sheet1!$H$1:$I$27,2,)</f>
        <v>2600</v>
      </c>
      <c r="C432" t="s">
        <v>241</v>
      </c>
      <c r="D432" t="s">
        <v>117</v>
      </c>
      <c r="E432" s="18" t="s">
        <v>36</v>
      </c>
      <c r="F432" s="18" t="s">
        <v>36</v>
      </c>
      <c r="H432">
        <v>2016</v>
      </c>
      <c r="I432" t="s">
        <v>29</v>
      </c>
      <c r="J432" t="str">
        <f>VLOOKUP(Table1[[#This Row],[Construction]],Sheet1!$A$2:$B$16,2,)</f>
        <v>On Site</v>
      </c>
      <c r="K432" t="s">
        <v>30</v>
      </c>
      <c r="L432" t="s">
        <v>211</v>
      </c>
      <c r="M432">
        <v>1</v>
      </c>
      <c r="N432" s="3">
        <v>304163.98</v>
      </c>
      <c r="O432" s="3">
        <f>N432/M432</f>
        <v>304163.98</v>
      </c>
      <c r="P432" s="3">
        <f>O432*((VLOOKUP(H432,'CPI Data'!$A$1:$B$23,2))/(VLOOKUP(2025,'CPI Data'!$A$1:$B$23,2)))</f>
        <v>136349.37034482759</v>
      </c>
      <c r="Q432" s="2">
        <v>43282</v>
      </c>
      <c r="R432" s="12">
        <v>2</v>
      </c>
      <c r="S432">
        <v>2</v>
      </c>
      <c r="T432">
        <v>1</v>
      </c>
      <c r="U432">
        <v>1</v>
      </c>
    </row>
    <row r="433" spans="1:21" x14ac:dyDescent="0.25">
      <c r="A433" t="s">
        <v>20</v>
      </c>
      <c r="B433">
        <f>VLOOKUP(Table1[[#This Row],[LGA]],Sheet1!$H$1:$I$27,2,)</f>
        <v>2669</v>
      </c>
      <c r="C433" t="s">
        <v>104</v>
      </c>
      <c r="D433" t="s">
        <v>111</v>
      </c>
      <c r="E433" s="18" t="s">
        <v>13</v>
      </c>
      <c r="F433" s="18" t="s">
        <v>13</v>
      </c>
      <c r="H433">
        <v>2017</v>
      </c>
      <c r="I433" t="s">
        <v>29</v>
      </c>
      <c r="J433" t="str">
        <f>VLOOKUP(Table1[[#This Row],[Construction]],Sheet1!$A$2:$B$16,2,)</f>
        <v>On Site</v>
      </c>
      <c r="K433" t="s">
        <v>20</v>
      </c>
      <c r="L433" t="s">
        <v>211</v>
      </c>
      <c r="M433">
        <v>1</v>
      </c>
      <c r="N433" s="3">
        <v>417491</v>
      </c>
      <c r="O433" s="3">
        <f>N433/M433</f>
        <v>417491</v>
      </c>
      <c r="P433" s="3">
        <f>O433*((VLOOKUP(H433,'CPI Data'!$A$1:$B$23,2))/(VLOOKUP(2025,'CPI Data'!$A$1:$B$23,2)))</f>
        <v>273528.58620689652</v>
      </c>
      <c r="Q433" s="2">
        <v>43282</v>
      </c>
      <c r="R433" s="12">
        <v>2</v>
      </c>
      <c r="S433">
        <v>1</v>
      </c>
      <c r="T433">
        <v>1</v>
      </c>
      <c r="U433">
        <v>1</v>
      </c>
    </row>
    <row r="434" spans="1:21" x14ac:dyDescent="0.25">
      <c r="A434" t="s">
        <v>20</v>
      </c>
      <c r="B434">
        <f>VLOOKUP(Table1[[#This Row],[LGA]],Sheet1!$H$1:$I$27,2,)</f>
        <v>2669</v>
      </c>
      <c r="C434" t="s">
        <v>104</v>
      </c>
      <c r="D434" t="s">
        <v>125</v>
      </c>
      <c r="E434" s="18" t="s">
        <v>13</v>
      </c>
      <c r="F434" s="18" t="s">
        <v>13</v>
      </c>
      <c r="H434">
        <v>2017</v>
      </c>
      <c r="I434" t="s">
        <v>29</v>
      </c>
      <c r="J434" t="str">
        <f>VLOOKUP(Table1[[#This Row],[Construction]],Sheet1!$A$2:$B$16,2,)</f>
        <v>On Site</v>
      </c>
      <c r="K434" t="s">
        <v>20</v>
      </c>
      <c r="L434" t="s">
        <v>211</v>
      </c>
      <c r="M434">
        <v>1</v>
      </c>
      <c r="N434" s="3">
        <v>432398</v>
      </c>
      <c r="O434" s="3">
        <f>N434/M434</f>
        <v>432398</v>
      </c>
      <c r="P434" s="3">
        <f>O434*((VLOOKUP(H434,'CPI Data'!$A$1:$B$23,2))/(VLOOKUP(2025,'CPI Data'!$A$1:$B$23,2)))</f>
        <v>283295.24137931032</v>
      </c>
      <c r="Q434" s="2">
        <v>43282</v>
      </c>
      <c r="R434" s="12">
        <v>2</v>
      </c>
      <c r="S434">
        <v>1</v>
      </c>
      <c r="T434">
        <v>1</v>
      </c>
      <c r="U434">
        <v>1</v>
      </c>
    </row>
    <row r="435" spans="1:21" x14ac:dyDescent="0.25">
      <c r="A435" t="s">
        <v>32</v>
      </c>
      <c r="B435">
        <f>VLOOKUP(Table1[[#This Row],[LGA]],Sheet1!$H$1:$I$27,2,)</f>
        <v>1710</v>
      </c>
      <c r="C435" t="s">
        <v>105</v>
      </c>
      <c r="D435" t="s">
        <v>111</v>
      </c>
      <c r="E435" s="18" t="s">
        <v>13</v>
      </c>
      <c r="F435" s="18" t="s">
        <v>13</v>
      </c>
      <c r="H435">
        <v>2017</v>
      </c>
      <c r="I435" t="s">
        <v>29</v>
      </c>
      <c r="J435" t="str">
        <f>VLOOKUP(Table1[[#This Row],[Construction]],Sheet1!$A$2:$B$16,2,)</f>
        <v>On Site</v>
      </c>
      <c r="K435" t="s">
        <v>32</v>
      </c>
      <c r="L435" t="s">
        <v>211</v>
      </c>
      <c r="M435">
        <v>1</v>
      </c>
      <c r="N435" s="3">
        <v>319481</v>
      </c>
      <c r="O435" s="3">
        <f>N435/M435</f>
        <v>319481</v>
      </c>
      <c r="P435" s="3">
        <f>O435*((VLOOKUP(H435,'CPI Data'!$A$1:$B$23,2))/(VLOOKUP(2025,'CPI Data'!$A$1:$B$23,2)))</f>
        <v>209315.13793103446</v>
      </c>
      <c r="Q435" s="2">
        <v>42917</v>
      </c>
      <c r="R435" s="12">
        <v>2</v>
      </c>
      <c r="S435">
        <v>2</v>
      </c>
      <c r="T435">
        <v>1</v>
      </c>
      <c r="U435">
        <v>1</v>
      </c>
    </row>
    <row r="436" spans="1:21" x14ac:dyDescent="0.25">
      <c r="A436" t="s">
        <v>24</v>
      </c>
      <c r="B436">
        <f>VLOOKUP(Table1[[#This Row],[LGA]],Sheet1!$H$1:$I$27,2,)</f>
        <v>1531</v>
      </c>
      <c r="C436" t="s">
        <v>241</v>
      </c>
      <c r="D436" t="s">
        <v>112</v>
      </c>
      <c r="E436" s="18" t="s">
        <v>13</v>
      </c>
      <c r="F436" s="18" t="s">
        <v>13</v>
      </c>
      <c r="H436">
        <v>2017</v>
      </c>
      <c r="I436" t="s">
        <v>29</v>
      </c>
      <c r="J436" t="str">
        <f>VLOOKUP(Table1[[#This Row],[Construction]],Sheet1!$A$2:$B$16,2,)</f>
        <v>On Site</v>
      </c>
      <c r="K436" t="s">
        <v>24</v>
      </c>
      <c r="L436" t="s">
        <v>211</v>
      </c>
      <c r="M436">
        <v>1</v>
      </c>
      <c r="N436" s="3">
        <v>471973.19</v>
      </c>
      <c r="O436" s="3">
        <f>N436/M436</f>
        <v>471973.19</v>
      </c>
      <c r="P436" s="3">
        <f>O436*((VLOOKUP(H436,'CPI Data'!$A$1:$B$23,2))/(VLOOKUP(2025,'CPI Data'!$A$1:$B$23,2)))</f>
        <v>309223.81413793104</v>
      </c>
      <c r="Q436" s="2">
        <v>42917</v>
      </c>
      <c r="R436" s="12">
        <v>3</v>
      </c>
      <c r="S436">
        <v>1</v>
      </c>
      <c r="T436">
        <v>1</v>
      </c>
      <c r="U436">
        <v>1</v>
      </c>
    </row>
    <row r="437" spans="1:21" x14ac:dyDescent="0.25">
      <c r="A437" t="s">
        <v>24</v>
      </c>
      <c r="B437">
        <f>VLOOKUP(Table1[[#This Row],[LGA]],Sheet1!$H$1:$I$27,2,)</f>
        <v>1531</v>
      </c>
      <c r="C437" t="s">
        <v>241</v>
      </c>
      <c r="D437" t="s">
        <v>112</v>
      </c>
      <c r="E437" s="18" t="s">
        <v>13</v>
      </c>
      <c r="F437" s="18" t="s">
        <v>13</v>
      </c>
      <c r="H437">
        <v>2017</v>
      </c>
      <c r="I437" t="s">
        <v>29</v>
      </c>
      <c r="J437" t="str">
        <f>VLOOKUP(Table1[[#This Row],[Construction]],Sheet1!$A$2:$B$16,2,)</f>
        <v>On Site</v>
      </c>
      <c r="K437" t="s">
        <v>24</v>
      </c>
      <c r="L437" t="s">
        <v>211</v>
      </c>
      <c r="M437">
        <v>1</v>
      </c>
      <c r="N437" s="3">
        <v>471571.02</v>
      </c>
      <c r="O437" s="3">
        <f>N437/M437</f>
        <v>471571.02</v>
      </c>
      <c r="P437" s="3">
        <f>O437*((VLOOKUP(H437,'CPI Data'!$A$1:$B$23,2))/(VLOOKUP(2025,'CPI Data'!$A$1:$B$23,2)))</f>
        <v>308960.32344827586</v>
      </c>
      <c r="Q437" s="2">
        <v>42917</v>
      </c>
      <c r="R437" s="12">
        <v>3</v>
      </c>
      <c r="S437">
        <v>1</v>
      </c>
      <c r="T437">
        <v>1</v>
      </c>
      <c r="U437">
        <v>1</v>
      </c>
    </row>
    <row r="438" spans="1:21" x14ac:dyDescent="0.25">
      <c r="A438" t="s">
        <v>24</v>
      </c>
      <c r="B438">
        <f>VLOOKUP(Table1[[#This Row],[LGA]],Sheet1!$H$1:$I$27,2,)</f>
        <v>1531</v>
      </c>
      <c r="C438" t="s">
        <v>241</v>
      </c>
      <c r="D438" t="s">
        <v>110</v>
      </c>
      <c r="E438" s="18" t="s">
        <v>13</v>
      </c>
      <c r="F438" s="18" t="s">
        <v>13</v>
      </c>
      <c r="H438">
        <v>2017</v>
      </c>
      <c r="I438" t="s">
        <v>29</v>
      </c>
      <c r="J438" t="str">
        <f>VLOOKUP(Table1[[#This Row],[Construction]],Sheet1!$A$2:$B$16,2,)</f>
        <v>On Site</v>
      </c>
      <c r="K438" t="s">
        <v>24</v>
      </c>
      <c r="L438" t="s">
        <v>211</v>
      </c>
      <c r="M438">
        <v>1</v>
      </c>
      <c r="N438" s="3">
        <v>630721.55000000005</v>
      </c>
      <c r="O438" s="3">
        <f>N438/M438</f>
        <v>630721.55000000005</v>
      </c>
      <c r="P438" s="3">
        <f>O438*((VLOOKUP(H438,'CPI Data'!$A$1:$B$23,2))/(VLOOKUP(2025,'CPI Data'!$A$1:$B$23,2)))</f>
        <v>413231.36034482758</v>
      </c>
      <c r="Q438" s="2">
        <v>42917</v>
      </c>
      <c r="R438" s="12">
        <v>5</v>
      </c>
      <c r="S438">
        <v>2</v>
      </c>
      <c r="T438">
        <v>1</v>
      </c>
      <c r="U438">
        <v>1</v>
      </c>
    </row>
    <row r="439" spans="1:21" x14ac:dyDescent="0.25">
      <c r="A439" t="s">
        <v>24</v>
      </c>
      <c r="B439">
        <f>VLOOKUP(Table1[[#This Row],[LGA]],Sheet1!$H$1:$I$27,2,)</f>
        <v>1531</v>
      </c>
      <c r="C439" t="s">
        <v>241</v>
      </c>
      <c r="D439" t="s">
        <v>112</v>
      </c>
      <c r="E439" s="18" t="s">
        <v>13</v>
      </c>
      <c r="F439" s="18" t="s">
        <v>13</v>
      </c>
      <c r="H439">
        <v>2017</v>
      </c>
      <c r="I439" t="s">
        <v>29</v>
      </c>
      <c r="J439" t="str">
        <f>VLOOKUP(Table1[[#This Row],[Construction]],Sheet1!$A$2:$B$16,2,)</f>
        <v>On Site</v>
      </c>
      <c r="K439" t="s">
        <v>24</v>
      </c>
      <c r="L439" t="s">
        <v>211</v>
      </c>
      <c r="M439">
        <v>1</v>
      </c>
      <c r="N439" s="3">
        <v>471861.84</v>
      </c>
      <c r="O439" s="3">
        <f>N439/M439</f>
        <v>471861.84</v>
      </c>
      <c r="P439" s="3">
        <f>O439*((VLOOKUP(H439,'CPI Data'!$A$1:$B$23,2))/(VLOOKUP(2025,'CPI Data'!$A$1:$B$23,2)))</f>
        <v>309150.86068965518</v>
      </c>
      <c r="Q439" s="2">
        <v>42917</v>
      </c>
      <c r="R439" s="12">
        <v>3</v>
      </c>
      <c r="S439">
        <v>1</v>
      </c>
      <c r="T439">
        <v>1</v>
      </c>
      <c r="U439">
        <v>1</v>
      </c>
    </row>
    <row r="440" spans="1:21" x14ac:dyDescent="0.25">
      <c r="A440" t="s">
        <v>24</v>
      </c>
      <c r="B440">
        <f>VLOOKUP(Table1[[#This Row],[LGA]],Sheet1!$H$1:$I$27,2,)</f>
        <v>1531</v>
      </c>
      <c r="C440" t="s">
        <v>241</v>
      </c>
      <c r="D440" t="s">
        <v>112</v>
      </c>
      <c r="E440" s="18" t="s">
        <v>13</v>
      </c>
      <c r="F440" s="18" t="s">
        <v>13</v>
      </c>
      <c r="H440">
        <v>2017</v>
      </c>
      <c r="I440" t="s">
        <v>29</v>
      </c>
      <c r="J440" t="str">
        <f>VLOOKUP(Table1[[#This Row],[Construction]],Sheet1!$A$2:$B$16,2,)</f>
        <v>On Site</v>
      </c>
      <c r="K440" t="s">
        <v>24</v>
      </c>
      <c r="L440" t="s">
        <v>211</v>
      </c>
      <c r="M440">
        <v>1</v>
      </c>
      <c r="N440" s="3">
        <v>472801.09</v>
      </c>
      <c r="O440" s="3">
        <f>N440/M440</f>
        <v>472801.09</v>
      </c>
      <c r="P440" s="3">
        <f>O440*((VLOOKUP(H440,'CPI Data'!$A$1:$B$23,2))/(VLOOKUP(2025,'CPI Data'!$A$1:$B$23,2)))</f>
        <v>309766.23137931037</v>
      </c>
      <c r="Q440" s="2">
        <v>42917</v>
      </c>
      <c r="R440" s="12">
        <v>3</v>
      </c>
      <c r="S440">
        <v>1</v>
      </c>
      <c r="T440">
        <v>1</v>
      </c>
      <c r="U440">
        <v>1</v>
      </c>
    </row>
    <row r="441" spans="1:21" x14ac:dyDescent="0.25">
      <c r="A441" t="s">
        <v>12</v>
      </c>
      <c r="B441">
        <f>VLOOKUP(Table1[[#This Row],[LGA]],Sheet1!$H$1:$I$27,2,)</f>
        <v>700</v>
      </c>
      <c r="C441" t="s">
        <v>103</v>
      </c>
      <c r="D441" t="s">
        <v>111</v>
      </c>
      <c r="E441" s="18" t="s">
        <v>13</v>
      </c>
      <c r="F441" s="18" t="s">
        <v>13</v>
      </c>
      <c r="H441">
        <v>2017</v>
      </c>
      <c r="I441" t="s">
        <v>29</v>
      </c>
      <c r="J441" t="str">
        <f>VLOOKUP(Table1[[#This Row],[Construction]],Sheet1!$A$2:$B$16,2,)</f>
        <v>On Site</v>
      </c>
      <c r="K441" t="s">
        <v>12</v>
      </c>
      <c r="L441" t="s">
        <v>211</v>
      </c>
      <c r="M441">
        <v>1</v>
      </c>
      <c r="N441" s="3">
        <v>328504</v>
      </c>
      <c r="O441" s="3">
        <f>N441/M441</f>
        <v>328504</v>
      </c>
      <c r="P441" s="3">
        <f>O441*((VLOOKUP(H441,'CPI Data'!$A$1:$B$23,2))/(VLOOKUP(2025,'CPI Data'!$A$1:$B$23,2)))</f>
        <v>215226.75862068965</v>
      </c>
      <c r="Q441" s="2">
        <v>42917</v>
      </c>
      <c r="R441" s="12">
        <v>2</v>
      </c>
      <c r="S441">
        <v>2</v>
      </c>
      <c r="T441">
        <v>1</v>
      </c>
      <c r="U441">
        <v>1</v>
      </c>
    </row>
    <row r="442" spans="1:21" x14ac:dyDescent="0.25">
      <c r="A442" t="s">
        <v>12</v>
      </c>
      <c r="B442">
        <f>VLOOKUP(Table1[[#This Row],[LGA]],Sheet1!$H$1:$I$27,2,)</f>
        <v>700</v>
      </c>
      <c r="C442" t="s">
        <v>103</v>
      </c>
      <c r="D442" t="s">
        <v>111</v>
      </c>
      <c r="E442" s="18" t="s">
        <v>13</v>
      </c>
      <c r="F442" s="18" t="s">
        <v>13</v>
      </c>
      <c r="H442">
        <v>2017</v>
      </c>
      <c r="I442" t="s">
        <v>29</v>
      </c>
      <c r="J442" t="str">
        <f>VLOOKUP(Table1[[#This Row],[Construction]],Sheet1!$A$2:$B$16,2,)</f>
        <v>On Site</v>
      </c>
      <c r="K442" t="s">
        <v>12</v>
      </c>
      <c r="L442" t="s">
        <v>211</v>
      </c>
      <c r="M442">
        <v>1</v>
      </c>
      <c r="N442" s="3">
        <v>328116</v>
      </c>
      <c r="O442" s="3">
        <f>N442/M442</f>
        <v>328116</v>
      </c>
      <c r="P442" s="3">
        <f>O442*((VLOOKUP(H442,'CPI Data'!$A$1:$B$23,2))/(VLOOKUP(2025,'CPI Data'!$A$1:$B$23,2)))</f>
        <v>214972.55172413791</v>
      </c>
      <c r="Q442" s="2">
        <v>42552</v>
      </c>
      <c r="R442" s="12">
        <v>2</v>
      </c>
      <c r="S442">
        <v>1</v>
      </c>
      <c r="T442">
        <v>1</v>
      </c>
      <c r="U442">
        <v>1</v>
      </c>
    </row>
    <row r="443" spans="1:21" x14ac:dyDescent="0.25">
      <c r="A443" t="s">
        <v>12</v>
      </c>
      <c r="B443">
        <f>VLOOKUP(Table1[[#This Row],[LGA]],Sheet1!$H$1:$I$27,2,)</f>
        <v>700</v>
      </c>
      <c r="C443" t="s">
        <v>103</v>
      </c>
      <c r="D443" t="s">
        <v>111</v>
      </c>
      <c r="E443" s="18" t="s">
        <v>13</v>
      </c>
      <c r="F443" s="18" t="s">
        <v>13</v>
      </c>
      <c r="H443">
        <v>2017</v>
      </c>
      <c r="I443" t="s">
        <v>29</v>
      </c>
      <c r="J443" t="str">
        <f>VLOOKUP(Table1[[#This Row],[Construction]],Sheet1!$A$2:$B$16,2,)</f>
        <v>On Site</v>
      </c>
      <c r="K443" t="s">
        <v>12</v>
      </c>
      <c r="L443" t="s">
        <v>211</v>
      </c>
      <c r="M443">
        <v>1</v>
      </c>
      <c r="N443" s="3">
        <v>328110</v>
      </c>
      <c r="O443" s="3">
        <f>N443/M443</f>
        <v>328110</v>
      </c>
      <c r="P443" s="3">
        <f>O443*((VLOOKUP(H443,'CPI Data'!$A$1:$B$23,2))/(VLOOKUP(2025,'CPI Data'!$A$1:$B$23,2)))</f>
        <v>214968.62068965516</v>
      </c>
      <c r="Q443" s="2">
        <v>44378</v>
      </c>
      <c r="R443" s="12">
        <v>2</v>
      </c>
      <c r="S443">
        <v>1</v>
      </c>
      <c r="T443">
        <v>1</v>
      </c>
      <c r="U443">
        <v>1</v>
      </c>
    </row>
    <row r="444" spans="1:21" x14ac:dyDescent="0.25">
      <c r="A444" t="s">
        <v>12</v>
      </c>
      <c r="B444">
        <f>VLOOKUP(Table1[[#This Row],[LGA]],Sheet1!$H$1:$I$27,2,)</f>
        <v>700</v>
      </c>
      <c r="C444" t="s">
        <v>103</v>
      </c>
      <c r="D444" t="s">
        <v>111</v>
      </c>
      <c r="E444" s="18" t="s">
        <v>13</v>
      </c>
      <c r="F444" s="18" t="s">
        <v>13</v>
      </c>
      <c r="H444">
        <v>2017</v>
      </c>
      <c r="I444" t="s">
        <v>29</v>
      </c>
      <c r="J444" t="str">
        <f>VLOOKUP(Table1[[#This Row],[Construction]],Sheet1!$A$2:$B$16,2,)</f>
        <v>On Site</v>
      </c>
      <c r="K444" t="s">
        <v>12</v>
      </c>
      <c r="L444" t="s">
        <v>211</v>
      </c>
      <c r="M444">
        <v>1</v>
      </c>
      <c r="N444" s="3">
        <v>328038</v>
      </c>
      <c r="O444" s="3">
        <f>N444/M444</f>
        <v>328038</v>
      </c>
      <c r="P444" s="3">
        <f>O444*((VLOOKUP(H444,'CPI Data'!$A$1:$B$23,2))/(VLOOKUP(2025,'CPI Data'!$A$1:$B$23,2)))</f>
        <v>214921.44827586206</v>
      </c>
      <c r="Q444" s="2">
        <v>42186</v>
      </c>
      <c r="R444" s="12">
        <v>2</v>
      </c>
      <c r="S444">
        <v>1</v>
      </c>
      <c r="T444">
        <v>1</v>
      </c>
      <c r="U444">
        <v>1</v>
      </c>
    </row>
    <row r="445" spans="1:21" x14ac:dyDescent="0.25">
      <c r="A445" t="s">
        <v>30</v>
      </c>
      <c r="B445">
        <f>VLOOKUP(Table1[[#This Row],[LGA]],Sheet1!$H$1:$I$27,2,)</f>
        <v>2600</v>
      </c>
      <c r="C445" t="s">
        <v>241</v>
      </c>
      <c r="D445" t="s">
        <v>114</v>
      </c>
      <c r="E445" s="18" t="s">
        <v>13</v>
      </c>
      <c r="F445" s="18" t="s">
        <v>13</v>
      </c>
      <c r="H445">
        <v>2017</v>
      </c>
      <c r="I445" t="s">
        <v>29</v>
      </c>
      <c r="J445" t="str">
        <f>VLOOKUP(Table1[[#This Row],[Construction]],Sheet1!$A$2:$B$16,2,)</f>
        <v>On Site</v>
      </c>
      <c r="K445" t="s">
        <v>30</v>
      </c>
      <c r="L445" t="s">
        <v>211</v>
      </c>
      <c r="M445">
        <v>1</v>
      </c>
      <c r="N445" s="3">
        <v>742566.7</v>
      </c>
      <c r="O445" s="3">
        <f>N445/M445</f>
        <v>742566.7</v>
      </c>
      <c r="P445" s="3">
        <f>O445*((VLOOKUP(H445,'CPI Data'!$A$1:$B$23,2))/(VLOOKUP(2025,'CPI Data'!$A$1:$B$23,2)))</f>
        <v>486509.21724137926</v>
      </c>
      <c r="Q445" s="2">
        <v>44378</v>
      </c>
      <c r="R445" s="12">
        <v>4</v>
      </c>
      <c r="S445">
        <v>1</v>
      </c>
      <c r="T445">
        <v>1</v>
      </c>
      <c r="U445">
        <v>1</v>
      </c>
    </row>
    <row r="446" spans="1:21" x14ac:dyDescent="0.25">
      <c r="A446" t="s">
        <v>30</v>
      </c>
      <c r="B446" s="15">
        <f>VLOOKUP(Table1[[#This Row],[LGA]],Sheet1!$H$1:$I$27,2,)</f>
        <v>2600</v>
      </c>
      <c r="C446" t="s">
        <v>241</v>
      </c>
      <c r="D446" t="s">
        <v>34</v>
      </c>
      <c r="E446" s="18" t="s">
        <v>238</v>
      </c>
      <c r="F446" s="18" t="s">
        <v>238</v>
      </c>
      <c r="H446">
        <v>2016</v>
      </c>
      <c r="I446" t="s">
        <v>35</v>
      </c>
      <c r="J446" t="str">
        <f>VLOOKUP(Table1[[#This Row],[Construction]],Sheet1!$A$2:$B$16,2,)</f>
        <v>Demolish</v>
      </c>
      <c r="K446" t="s">
        <v>189</v>
      </c>
      <c r="L446" t="s">
        <v>237</v>
      </c>
      <c r="M446">
        <v>1</v>
      </c>
      <c r="N446" s="3">
        <v>76787</v>
      </c>
      <c r="O446" s="3">
        <f>N446/M446</f>
        <v>76787</v>
      </c>
      <c r="P446" s="3">
        <f>O446*((VLOOKUP(2025,'CPI Data'!$A$1:$B$23,2)/(VLOOKUP(H446,'CPI Data'!$A$1:$B$23,2))))</f>
        <v>171294.07692307694</v>
      </c>
      <c r="Q446" s="2">
        <v>42552</v>
      </c>
      <c r="R446" s="12"/>
    </row>
    <row r="447" spans="1:21" x14ac:dyDescent="0.25">
      <c r="A447" t="s">
        <v>30</v>
      </c>
      <c r="B447">
        <f>VLOOKUP(Table1[[#This Row],[LGA]],Sheet1!$H$1:$I$27,2,)</f>
        <v>2600</v>
      </c>
      <c r="C447" t="s">
        <v>241</v>
      </c>
      <c r="D447" t="s">
        <v>114</v>
      </c>
      <c r="E447" s="18" t="s">
        <v>13</v>
      </c>
      <c r="F447" s="18" t="s">
        <v>13</v>
      </c>
      <c r="H447">
        <v>2018</v>
      </c>
      <c r="I447" t="s">
        <v>29</v>
      </c>
      <c r="J447" t="str">
        <f>VLOOKUP(Table1[[#This Row],[Construction]],Sheet1!$A$2:$B$16,2,)</f>
        <v>On Site</v>
      </c>
      <c r="K447" t="s">
        <v>30</v>
      </c>
      <c r="L447" t="s">
        <v>211</v>
      </c>
      <c r="M447">
        <v>1</v>
      </c>
      <c r="N447" s="3">
        <v>706180.70499999996</v>
      </c>
      <c r="O447" s="3">
        <f>N447/M447</f>
        <v>706180.70499999996</v>
      </c>
      <c r="P447" s="3">
        <f>O447*((VLOOKUP(H447,'CPI Data'!$A$1:$B$23,2))/(VLOOKUP(2025,'CPI Data'!$A$1:$B$23,2)))</f>
        <v>462670.11706896545</v>
      </c>
      <c r="Q447" s="2">
        <v>42552</v>
      </c>
      <c r="R447" s="12">
        <v>4</v>
      </c>
      <c r="S447">
        <v>1</v>
      </c>
      <c r="T447">
        <v>1</v>
      </c>
      <c r="U447">
        <v>1</v>
      </c>
    </row>
    <row r="448" spans="1:21" x14ac:dyDescent="0.25">
      <c r="A448" t="s">
        <v>30</v>
      </c>
      <c r="B448">
        <f>VLOOKUP(Table1[[#This Row],[LGA]],Sheet1!$H$1:$I$27,2,)</f>
        <v>2600</v>
      </c>
      <c r="C448" t="s">
        <v>241</v>
      </c>
      <c r="D448" t="s">
        <v>114</v>
      </c>
      <c r="E448" s="18" t="s">
        <v>13</v>
      </c>
      <c r="F448" s="18" t="s">
        <v>13</v>
      </c>
      <c r="H448">
        <v>2018</v>
      </c>
      <c r="I448" t="s">
        <v>29</v>
      </c>
      <c r="J448" t="str">
        <f>VLOOKUP(Table1[[#This Row],[Construction]],Sheet1!$A$2:$B$16,2,)</f>
        <v>On Site</v>
      </c>
      <c r="K448" t="s">
        <v>30</v>
      </c>
      <c r="L448" t="s">
        <v>211</v>
      </c>
      <c r="M448">
        <v>1</v>
      </c>
      <c r="N448" s="3">
        <v>705534.70499999996</v>
      </c>
      <c r="O448" s="3">
        <f>N448/M448</f>
        <v>705534.70499999996</v>
      </c>
      <c r="P448" s="3">
        <f>O448*((VLOOKUP(H448,'CPI Data'!$A$1:$B$23,2))/(VLOOKUP(2025,'CPI Data'!$A$1:$B$23,2)))</f>
        <v>462246.87568965513</v>
      </c>
      <c r="Q448" s="2">
        <v>42552</v>
      </c>
      <c r="R448" s="12">
        <v>4</v>
      </c>
      <c r="S448">
        <v>1</v>
      </c>
      <c r="T448">
        <v>1</v>
      </c>
      <c r="U448">
        <v>1</v>
      </c>
    </row>
    <row r="449" spans="1:21" x14ac:dyDescent="0.25">
      <c r="A449" t="s">
        <v>30</v>
      </c>
      <c r="B449">
        <f>VLOOKUP(Table1[[#This Row],[LGA]],Sheet1!$H$1:$I$27,2,)</f>
        <v>2600</v>
      </c>
      <c r="C449" t="s">
        <v>241</v>
      </c>
      <c r="D449" t="s">
        <v>124</v>
      </c>
      <c r="E449" s="18" t="s">
        <v>13</v>
      </c>
      <c r="F449" s="18" t="s">
        <v>13</v>
      </c>
      <c r="H449">
        <v>2018</v>
      </c>
      <c r="I449" t="s">
        <v>29</v>
      </c>
      <c r="J449" t="str">
        <f>VLOOKUP(Table1[[#This Row],[Construction]],Sheet1!$A$2:$B$16,2,)</f>
        <v>On Site</v>
      </c>
      <c r="K449" t="s">
        <v>30</v>
      </c>
      <c r="L449" t="s">
        <v>211</v>
      </c>
      <c r="M449">
        <v>1</v>
      </c>
      <c r="N449" s="3">
        <v>946161.701</v>
      </c>
      <c r="O449" s="3">
        <f>N449/M449</f>
        <v>946161.701</v>
      </c>
      <c r="P449" s="3">
        <f>O449*((VLOOKUP(H449,'CPI Data'!$A$1:$B$23,2))/(VLOOKUP(2025,'CPI Data'!$A$1:$B$23,2)))</f>
        <v>619899.04548275855</v>
      </c>
      <c r="Q449" s="2">
        <v>42552</v>
      </c>
      <c r="R449" s="12">
        <v>6</v>
      </c>
      <c r="S449">
        <v>2</v>
      </c>
      <c r="T449">
        <v>1</v>
      </c>
      <c r="U449">
        <v>1</v>
      </c>
    </row>
    <row r="450" spans="1:21" x14ac:dyDescent="0.25">
      <c r="A450" t="s">
        <v>26</v>
      </c>
      <c r="B450">
        <f>VLOOKUP(Table1[[#This Row],[LGA]],Sheet1!$H$1:$I$27,2,)</f>
        <v>2465</v>
      </c>
      <c r="C450" t="s">
        <v>104</v>
      </c>
      <c r="D450" t="s">
        <v>119</v>
      </c>
      <c r="E450" s="18" t="s">
        <v>13</v>
      </c>
      <c r="F450" s="18" t="s">
        <v>13</v>
      </c>
      <c r="H450">
        <v>2017</v>
      </c>
      <c r="I450" t="s">
        <v>29</v>
      </c>
      <c r="J450" t="str">
        <f>VLOOKUP(Table1[[#This Row],[Construction]],Sheet1!$A$2:$B$16,2,)</f>
        <v>On Site</v>
      </c>
      <c r="K450" t="s">
        <v>26</v>
      </c>
      <c r="L450" t="s">
        <v>211</v>
      </c>
      <c r="M450">
        <v>1</v>
      </c>
      <c r="N450" s="3">
        <v>498012</v>
      </c>
      <c r="O450" s="3">
        <f>N450/M450</f>
        <v>498012</v>
      </c>
      <c r="P450" s="3">
        <f>O450*((VLOOKUP(H450,'CPI Data'!$A$1:$B$23,2))/(VLOOKUP(2025,'CPI Data'!$A$1:$B$23,2)))</f>
        <v>326283.72413793101</v>
      </c>
      <c r="Q450" s="2">
        <v>44378</v>
      </c>
      <c r="R450" s="12">
        <v>3</v>
      </c>
      <c r="T450">
        <v>1</v>
      </c>
      <c r="U450">
        <v>1</v>
      </c>
    </row>
    <row r="451" spans="1:21" x14ac:dyDescent="0.25">
      <c r="A451" t="s">
        <v>33</v>
      </c>
      <c r="B451">
        <f>VLOOKUP(Table1[[#This Row],[LGA]],Sheet1!$H$1:$I$27,2,)</f>
        <v>2572</v>
      </c>
      <c r="C451" t="s">
        <v>104</v>
      </c>
      <c r="D451" t="s">
        <v>129</v>
      </c>
      <c r="E451" s="18" t="s">
        <v>13</v>
      </c>
      <c r="F451" s="18" t="s">
        <v>13</v>
      </c>
      <c r="H451">
        <v>2017</v>
      </c>
      <c r="I451" t="s">
        <v>29</v>
      </c>
      <c r="J451" t="str">
        <f>VLOOKUP(Table1[[#This Row],[Construction]],Sheet1!$A$2:$B$16,2,)</f>
        <v>On Site</v>
      </c>
      <c r="K451" t="s">
        <v>33</v>
      </c>
      <c r="L451" t="s">
        <v>211</v>
      </c>
      <c r="M451">
        <v>1</v>
      </c>
      <c r="N451" s="3">
        <v>453510</v>
      </c>
      <c r="O451" s="3">
        <f>N451/M451</f>
        <v>453510</v>
      </c>
      <c r="P451" s="3">
        <f>O451*((VLOOKUP(H451,'CPI Data'!$A$1:$B$23,2))/(VLOOKUP(2025,'CPI Data'!$A$1:$B$23,2)))</f>
        <v>297127.24137931032</v>
      </c>
      <c r="Q451" s="2">
        <v>44378</v>
      </c>
      <c r="R451" s="12">
        <v>2</v>
      </c>
      <c r="S451">
        <v>1</v>
      </c>
      <c r="T451">
        <v>1</v>
      </c>
      <c r="U451">
        <v>1</v>
      </c>
    </row>
    <row r="452" spans="1:21" x14ac:dyDescent="0.25">
      <c r="A452" t="s">
        <v>30</v>
      </c>
      <c r="B452">
        <f>VLOOKUP(Table1[[#This Row],[LGA]],Sheet1!$H$1:$I$27,2,)</f>
        <v>2600</v>
      </c>
      <c r="C452" t="s">
        <v>241</v>
      </c>
      <c r="D452" t="s">
        <v>114</v>
      </c>
      <c r="E452" s="18" t="s">
        <v>13</v>
      </c>
      <c r="F452" s="18" t="s">
        <v>13</v>
      </c>
      <c r="H452">
        <v>2018</v>
      </c>
      <c r="I452" t="s">
        <v>29</v>
      </c>
      <c r="J452" t="str">
        <f>VLOOKUP(Table1[[#This Row],[Construction]],Sheet1!$A$2:$B$16,2,)</f>
        <v>On Site</v>
      </c>
      <c r="K452" t="s">
        <v>30</v>
      </c>
      <c r="L452" t="s">
        <v>211</v>
      </c>
      <c r="M452">
        <v>1</v>
      </c>
      <c r="N452" s="3">
        <v>742427.7</v>
      </c>
      <c r="O452" s="3">
        <f>N452/M452</f>
        <v>742427.7</v>
      </c>
      <c r="P452" s="3">
        <f>O452*((VLOOKUP(H452,'CPI Data'!$A$1:$B$23,2))/(VLOOKUP(2025,'CPI Data'!$A$1:$B$23,2)))</f>
        <v>486418.14827586204</v>
      </c>
      <c r="Q452" s="2">
        <v>44378</v>
      </c>
      <c r="R452" s="12">
        <v>4</v>
      </c>
      <c r="S452">
        <v>2</v>
      </c>
      <c r="T452">
        <v>1</v>
      </c>
      <c r="U452">
        <v>1</v>
      </c>
    </row>
    <row r="453" spans="1:21" x14ac:dyDescent="0.25">
      <c r="A453" t="s">
        <v>30</v>
      </c>
      <c r="B453">
        <f>VLOOKUP(Table1[[#This Row],[LGA]],Sheet1!$H$1:$I$27,2,)</f>
        <v>2600</v>
      </c>
      <c r="C453" t="s">
        <v>241</v>
      </c>
      <c r="D453" t="s">
        <v>112</v>
      </c>
      <c r="E453" s="18" t="s">
        <v>13</v>
      </c>
      <c r="F453" s="18" t="s">
        <v>13</v>
      </c>
      <c r="H453">
        <v>2017</v>
      </c>
      <c r="I453" t="s">
        <v>29</v>
      </c>
      <c r="J453" t="str">
        <f>VLOOKUP(Table1[[#This Row],[Construction]],Sheet1!$A$2:$B$16,2,)</f>
        <v>On Site</v>
      </c>
      <c r="K453" t="s">
        <v>30</v>
      </c>
      <c r="L453" t="s">
        <v>211</v>
      </c>
      <c r="M453">
        <v>1</v>
      </c>
      <c r="N453" s="3">
        <v>684797.7</v>
      </c>
      <c r="O453" s="3">
        <f>N453/M453</f>
        <v>684797.7</v>
      </c>
      <c r="P453" s="3">
        <f>O453*((VLOOKUP(H453,'CPI Data'!$A$1:$B$23,2))/(VLOOKUP(2025,'CPI Data'!$A$1:$B$23,2)))</f>
        <v>448660.56206896546</v>
      </c>
      <c r="Q453" s="2">
        <v>44378</v>
      </c>
      <c r="R453" s="12">
        <v>3</v>
      </c>
      <c r="S453">
        <v>1</v>
      </c>
      <c r="T453">
        <v>1</v>
      </c>
      <c r="U453">
        <v>1</v>
      </c>
    </row>
    <row r="454" spans="1:21" x14ac:dyDescent="0.25">
      <c r="A454" t="s">
        <v>30</v>
      </c>
      <c r="B454">
        <f>VLOOKUP(Table1[[#This Row],[LGA]],Sheet1!$H$1:$I$27,2,)</f>
        <v>2600</v>
      </c>
      <c r="C454" t="s">
        <v>241</v>
      </c>
      <c r="D454" t="s">
        <v>112</v>
      </c>
      <c r="E454" s="18" t="s">
        <v>13</v>
      </c>
      <c r="F454" s="18" t="s">
        <v>13</v>
      </c>
      <c r="H454">
        <v>2017</v>
      </c>
      <c r="I454" t="s">
        <v>29</v>
      </c>
      <c r="J454" t="str">
        <f>VLOOKUP(Table1[[#This Row],[Construction]],Sheet1!$A$2:$B$16,2,)</f>
        <v>On Site</v>
      </c>
      <c r="K454" t="s">
        <v>30</v>
      </c>
      <c r="L454" t="s">
        <v>211</v>
      </c>
      <c r="M454">
        <v>1</v>
      </c>
      <c r="N454" s="3">
        <v>680080.7</v>
      </c>
      <c r="O454" s="3">
        <f>N454/M454</f>
        <v>680080.7</v>
      </c>
      <c r="P454" s="3">
        <f>O454*((VLOOKUP(H454,'CPI Data'!$A$1:$B$23,2))/(VLOOKUP(2025,'CPI Data'!$A$1:$B$23,2)))</f>
        <v>445570.11379310337</v>
      </c>
      <c r="Q454" s="2">
        <v>44378</v>
      </c>
      <c r="R454" s="12">
        <v>3</v>
      </c>
      <c r="S454">
        <v>1</v>
      </c>
      <c r="T454">
        <v>1</v>
      </c>
      <c r="U454">
        <v>1</v>
      </c>
    </row>
    <row r="455" spans="1:21" x14ac:dyDescent="0.25">
      <c r="A455" t="s">
        <v>20</v>
      </c>
      <c r="B455">
        <f>VLOOKUP(Table1[[#This Row],[LGA]],Sheet1!$H$1:$I$27,2,)</f>
        <v>2669</v>
      </c>
      <c r="C455" t="s">
        <v>104</v>
      </c>
      <c r="D455" t="s">
        <v>111</v>
      </c>
      <c r="E455" s="18" t="s">
        <v>13</v>
      </c>
      <c r="F455" s="18" t="s">
        <v>13</v>
      </c>
      <c r="H455">
        <v>2015</v>
      </c>
      <c r="I455" t="s">
        <v>29</v>
      </c>
      <c r="J455" t="str">
        <f>VLOOKUP(Table1[[#This Row],[Construction]],Sheet1!$A$2:$B$16,2,)</f>
        <v>On Site</v>
      </c>
      <c r="K455" t="s">
        <v>20</v>
      </c>
      <c r="L455" t="s">
        <v>211</v>
      </c>
      <c r="M455">
        <v>1</v>
      </c>
      <c r="N455" s="3">
        <v>369940</v>
      </c>
      <c r="O455" s="3">
        <f>N455/M455</f>
        <v>369940</v>
      </c>
      <c r="P455" s="3">
        <f>O455*((VLOOKUP(H455,'CPI Data'!$A$1:$B$23,2))/(VLOOKUP(2025,'CPI Data'!$A$1:$B$23,2)))</f>
        <v>191348.27586206899</v>
      </c>
      <c r="Q455" s="2">
        <v>44378</v>
      </c>
      <c r="R455" s="12">
        <v>2</v>
      </c>
      <c r="S455">
        <v>2</v>
      </c>
      <c r="T455">
        <v>1</v>
      </c>
      <c r="U455">
        <v>1</v>
      </c>
    </row>
    <row r="456" spans="1:21" x14ac:dyDescent="0.25">
      <c r="A456" t="s">
        <v>20</v>
      </c>
      <c r="B456">
        <f>VLOOKUP(Table1[[#This Row],[LGA]],Sheet1!$H$1:$I$27,2,)</f>
        <v>2669</v>
      </c>
      <c r="C456" t="s">
        <v>104</v>
      </c>
      <c r="D456" t="s">
        <v>112</v>
      </c>
      <c r="E456" s="18" t="s">
        <v>13</v>
      </c>
      <c r="F456" s="18" t="s">
        <v>13</v>
      </c>
      <c r="H456">
        <v>2015</v>
      </c>
      <c r="I456" t="s">
        <v>29</v>
      </c>
      <c r="J456" t="str">
        <f>VLOOKUP(Table1[[#This Row],[Construction]],Sheet1!$A$2:$B$16,2,)</f>
        <v>On Site</v>
      </c>
      <c r="K456" t="s">
        <v>20</v>
      </c>
      <c r="L456" t="s">
        <v>211</v>
      </c>
      <c r="M456">
        <v>1</v>
      </c>
      <c r="N456" s="3">
        <v>432360</v>
      </c>
      <c r="O456" s="3">
        <f>N456/M456</f>
        <v>432360</v>
      </c>
      <c r="P456" s="3">
        <f>O456*((VLOOKUP(H456,'CPI Data'!$A$1:$B$23,2))/(VLOOKUP(2025,'CPI Data'!$A$1:$B$23,2)))</f>
        <v>223634.4827586207</v>
      </c>
      <c r="Q456" s="2">
        <v>44378</v>
      </c>
      <c r="R456" s="12">
        <v>3</v>
      </c>
      <c r="S456">
        <v>1</v>
      </c>
      <c r="T456">
        <v>1</v>
      </c>
      <c r="U456">
        <v>1</v>
      </c>
    </row>
    <row r="457" spans="1:21" x14ac:dyDescent="0.25">
      <c r="A457" t="s">
        <v>32</v>
      </c>
      <c r="B457">
        <f>VLOOKUP(Table1[[#This Row],[LGA]],Sheet1!$H$1:$I$27,2,)</f>
        <v>1710</v>
      </c>
      <c r="C457" t="s">
        <v>105</v>
      </c>
      <c r="D457" t="s">
        <v>114</v>
      </c>
      <c r="E457" s="18" t="s">
        <v>13</v>
      </c>
      <c r="F457" s="18" t="s">
        <v>13</v>
      </c>
      <c r="H457">
        <v>2017</v>
      </c>
      <c r="I457" t="s">
        <v>29</v>
      </c>
      <c r="J457" t="str">
        <f>VLOOKUP(Table1[[#This Row],[Construction]],Sheet1!$A$2:$B$16,2,)</f>
        <v>On Site</v>
      </c>
      <c r="K457" t="s">
        <v>32</v>
      </c>
      <c r="L457" t="s">
        <v>211</v>
      </c>
      <c r="M457">
        <v>1</v>
      </c>
      <c r="N457" s="3">
        <v>376767</v>
      </c>
      <c r="O457" s="3">
        <f>N457/M457</f>
        <v>376767</v>
      </c>
      <c r="P457" s="3">
        <f>O457*((VLOOKUP(H457,'CPI Data'!$A$1:$B$23,2))/(VLOOKUP(2025,'CPI Data'!$A$1:$B$23,2)))</f>
        <v>246847.3448275862</v>
      </c>
      <c r="Q457" s="2">
        <v>44378</v>
      </c>
      <c r="R457" s="12">
        <v>4</v>
      </c>
      <c r="S457">
        <v>1</v>
      </c>
      <c r="T457">
        <v>1</v>
      </c>
      <c r="U457">
        <v>1</v>
      </c>
    </row>
    <row r="458" spans="1:21" x14ac:dyDescent="0.25">
      <c r="A458" t="s">
        <v>12</v>
      </c>
      <c r="B458">
        <f>VLOOKUP(Table1[[#This Row],[LGA]],Sheet1!$H$1:$I$27,2,)</f>
        <v>700</v>
      </c>
      <c r="C458" t="s">
        <v>103</v>
      </c>
      <c r="D458" t="s">
        <v>114</v>
      </c>
      <c r="E458" s="18" t="s">
        <v>13</v>
      </c>
      <c r="F458" s="18" t="s">
        <v>13</v>
      </c>
      <c r="H458">
        <v>2017</v>
      </c>
      <c r="I458" t="s">
        <v>29</v>
      </c>
      <c r="J458" t="str">
        <f>VLOOKUP(Table1[[#This Row],[Construction]],Sheet1!$A$2:$B$16,2,)</f>
        <v>On Site</v>
      </c>
      <c r="K458" t="s">
        <v>12</v>
      </c>
      <c r="L458" t="s">
        <v>211</v>
      </c>
      <c r="M458">
        <v>1</v>
      </c>
      <c r="N458" s="3">
        <v>485777</v>
      </c>
      <c r="O458" s="3">
        <f>N458/M458</f>
        <v>485777</v>
      </c>
      <c r="P458" s="3">
        <f>O458*((VLOOKUP(H458,'CPI Data'!$A$1:$B$23,2))/(VLOOKUP(2025,'CPI Data'!$A$1:$B$23,2)))</f>
        <v>318267.68965517241</v>
      </c>
      <c r="Q458" s="2">
        <v>44378</v>
      </c>
      <c r="R458" s="12">
        <v>4</v>
      </c>
      <c r="T458">
        <v>1</v>
      </c>
      <c r="U458">
        <v>1</v>
      </c>
    </row>
    <row r="459" spans="1:21" x14ac:dyDescent="0.25">
      <c r="A459" t="s">
        <v>12</v>
      </c>
      <c r="B459">
        <f>VLOOKUP(Table1[[#This Row],[LGA]],Sheet1!$H$1:$I$27,2,)</f>
        <v>700</v>
      </c>
      <c r="C459" t="s">
        <v>103</v>
      </c>
      <c r="D459" t="s">
        <v>110</v>
      </c>
      <c r="E459" s="18" t="s">
        <v>13</v>
      </c>
      <c r="F459" s="18" t="s">
        <v>13</v>
      </c>
      <c r="H459">
        <v>2017</v>
      </c>
      <c r="I459" t="s">
        <v>29</v>
      </c>
      <c r="J459" t="str">
        <f>VLOOKUP(Table1[[#This Row],[Construction]],Sheet1!$A$2:$B$16,2,)</f>
        <v>On Site</v>
      </c>
      <c r="K459" t="s">
        <v>12</v>
      </c>
      <c r="L459" t="s">
        <v>211</v>
      </c>
      <c r="M459">
        <v>1</v>
      </c>
      <c r="N459" s="3">
        <v>585896</v>
      </c>
      <c r="O459" s="3">
        <f>N459/M459</f>
        <v>585896</v>
      </c>
      <c r="P459" s="3">
        <f>O459*((VLOOKUP(H459,'CPI Data'!$A$1:$B$23,2))/(VLOOKUP(2025,'CPI Data'!$A$1:$B$23,2)))</f>
        <v>383862.89655172412</v>
      </c>
      <c r="Q459" s="2">
        <v>40360</v>
      </c>
      <c r="R459" s="12">
        <v>5</v>
      </c>
      <c r="S459">
        <v>1</v>
      </c>
      <c r="T459">
        <v>1</v>
      </c>
      <c r="U459">
        <v>1</v>
      </c>
    </row>
    <row r="460" spans="1:21" x14ac:dyDescent="0.25">
      <c r="A460" t="s">
        <v>30</v>
      </c>
      <c r="B460">
        <f>VLOOKUP(Table1[[#This Row],[LGA]],Sheet1!$H$1:$I$27,2,)</f>
        <v>2600</v>
      </c>
      <c r="C460" t="s">
        <v>241</v>
      </c>
      <c r="D460" t="s">
        <v>115</v>
      </c>
      <c r="E460" s="18" t="s">
        <v>13</v>
      </c>
      <c r="F460" s="18" t="s">
        <v>13</v>
      </c>
      <c r="G460" t="s">
        <v>243</v>
      </c>
      <c r="H460">
        <v>2017</v>
      </c>
      <c r="I460" t="s">
        <v>29</v>
      </c>
      <c r="J460" t="str">
        <f>VLOOKUP(Table1[[#This Row],[Construction]],Sheet1!$A$2:$B$16,2,)</f>
        <v>On Site</v>
      </c>
      <c r="K460" t="s">
        <v>30</v>
      </c>
      <c r="L460" t="s">
        <v>211</v>
      </c>
      <c r="M460">
        <v>1</v>
      </c>
      <c r="N460" s="3">
        <v>726323.70177777798</v>
      </c>
      <c r="O460" s="3">
        <f>N460/M460</f>
        <v>726323.70177777798</v>
      </c>
      <c r="P460" s="3">
        <f>O460*((VLOOKUP(H460,'CPI Data'!$A$1:$B$23,2))/(VLOOKUP(2025,'CPI Data'!$A$1:$B$23,2)))</f>
        <v>475867.25288888899</v>
      </c>
      <c r="R460" s="12">
        <v>4</v>
      </c>
      <c r="S460">
        <v>2</v>
      </c>
      <c r="T460">
        <v>1</v>
      </c>
      <c r="U460">
        <v>1</v>
      </c>
    </row>
    <row r="461" spans="1:21" x14ac:dyDescent="0.25">
      <c r="A461" t="s">
        <v>30</v>
      </c>
      <c r="B461">
        <f>VLOOKUP(Table1[[#This Row],[LGA]],Sheet1!$H$1:$I$27,2,)</f>
        <v>2600</v>
      </c>
      <c r="C461" t="s">
        <v>241</v>
      </c>
      <c r="D461" t="s">
        <v>115</v>
      </c>
      <c r="E461" s="18" t="s">
        <v>13</v>
      </c>
      <c r="F461" s="18" t="s">
        <v>13</v>
      </c>
      <c r="G461" t="s">
        <v>243</v>
      </c>
      <c r="H461">
        <v>2017</v>
      </c>
      <c r="I461" t="s">
        <v>29</v>
      </c>
      <c r="J461" t="str">
        <f>VLOOKUP(Table1[[#This Row],[Construction]],Sheet1!$A$2:$B$16,2,)</f>
        <v>On Site</v>
      </c>
      <c r="K461" t="s">
        <v>30</v>
      </c>
      <c r="L461" t="s">
        <v>211</v>
      </c>
      <c r="M461">
        <v>1</v>
      </c>
      <c r="N461" s="3">
        <v>728671.70177777798</v>
      </c>
      <c r="O461" s="3">
        <f>N461/M461</f>
        <v>728671.70177777798</v>
      </c>
      <c r="P461" s="3">
        <f>O461*((VLOOKUP(H461,'CPI Data'!$A$1:$B$23,2))/(VLOOKUP(2025,'CPI Data'!$A$1:$B$23,2)))</f>
        <v>477405.5977164752</v>
      </c>
      <c r="R461" s="12">
        <v>4</v>
      </c>
      <c r="S461">
        <v>2</v>
      </c>
      <c r="T461">
        <v>1</v>
      </c>
      <c r="U461">
        <v>1</v>
      </c>
    </row>
    <row r="462" spans="1:21" x14ac:dyDescent="0.25">
      <c r="A462" t="s">
        <v>30</v>
      </c>
      <c r="B462">
        <f>VLOOKUP(Table1[[#This Row],[LGA]],Sheet1!$H$1:$I$27,2,)</f>
        <v>2600</v>
      </c>
      <c r="C462" t="s">
        <v>241</v>
      </c>
      <c r="D462" t="s">
        <v>129</v>
      </c>
      <c r="E462" s="18" t="s">
        <v>13</v>
      </c>
      <c r="F462" s="18" t="s">
        <v>13</v>
      </c>
      <c r="H462">
        <v>2017</v>
      </c>
      <c r="I462" t="s">
        <v>29</v>
      </c>
      <c r="J462" t="str">
        <f>VLOOKUP(Table1[[#This Row],[Construction]],Sheet1!$A$2:$B$16,2,)</f>
        <v>On Site</v>
      </c>
      <c r="K462" t="s">
        <v>30</v>
      </c>
      <c r="L462" t="s">
        <v>211</v>
      </c>
      <c r="M462">
        <v>1</v>
      </c>
      <c r="N462" s="3">
        <v>530132.69577777805</v>
      </c>
      <c r="O462" s="3">
        <f>N462/M462</f>
        <v>530132.69577777805</v>
      </c>
      <c r="P462" s="3">
        <f>O462*((VLOOKUP(H462,'CPI Data'!$A$1:$B$23,2))/(VLOOKUP(2025,'CPI Data'!$A$1:$B$23,2)))</f>
        <v>347328.3179233718</v>
      </c>
      <c r="R462" s="12">
        <v>2</v>
      </c>
      <c r="S462">
        <v>2</v>
      </c>
      <c r="T462">
        <v>1</v>
      </c>
      <c r="U462">
        <v>1</v>
      </c>
    </row>
    <row r="463" spans="1:21" x14ac:dyDescent="0.25">
      <c r="A463" t="s">
        <v>30</v>
      </c>
      <c r="B463">
        <f>VLOOKUP(Table1[[#This Row],[LGA]],Sheet1!$H$1:$I$27,2,)</f>
        <v>2600</v>
      </c>
      <c r="C463" t="s">
        <v>241</v>
      </c>
      <c r="D463" t="s">
        <v>118</v>
      </c>
      <c r="E463" s="18" t="s">
        <v>13</v>
      </c>
      <c r="F463" s="18" t="s">
        <v>13</v>
      </c>
      <c r="G463" t="s">
        <v>243</v>
      </c>
      <c r="H463">
        <v>2017</v>
      </c>
      <c r="I463" t="s">
        <v>29</v>
      </c>
      <c r="J463" t="str">
        <f>VLOOKUP(Table1[[#This Row],[Construction]],Sheet1!$A$2:$B$16,2,)</f>
        <v>On Site</v>
      </c>
      <c r="K463" t="s">
        <v>30</v>
      </c>
      <c r="L463" t="s">
        <v>211</v>
      </c>
      <c r="M463">
        <v>1</v>
      </c>
      <c r="N463" s="3">
        <v>573226.70177777798</v>
      </c>
      <c r="O463" s="3">
        <f>N463/M463</f>
        <v>573226.70177777798</v>
      </c>
      <c r="P463" s="3">
        <f>O463*((VLOOKUP(H463,'CPI Data'!$A$1:$B$23,2))/(VLOOKUP(2025,'CPI Data'!$A$1:$B$23,2)))</f>
        <v>375562.32185440627</v>
      </c>
      <c r="R463" s="12">
        <v>2</v>
      </c>
      <c r="S463">
        <v>1</v>
      </c>
      <c r="T463">
        <v>1</v>
      </c>
      <c r="U463">
        <v>1</v>
      </c>
    </row>
    <row r="464" spans="1:21" x14ac:dyDescent="0.25">
      <c r="A464" t="s">
        <v>30</v>
      </c>
      <c r="B464">
        <f>VLOOKUP(Table1[[#This Row],[LGA]],Sheet1!$H$1:$I$27,2,)</f>
        <v>2600</v>
      </c>
      <c r="C464" t="s">
        <v>241</v>
      </c>
      <c r="D464" t="s">
        <v>111</v>
      </c>
      <c r="E464" s="18" t="s">
        <v>13</v>
      </c>
      <c r="F464" s="18" t="s">
        <v>13</v>
      </c>
      <c r="H464">
        <v>2017</v>
      </c>
      <c r="I464" t="s">
        <v>29</v>
      </c>
      <c r="J464" t="str">
        <f>VLOOKUP(Table1[[#This Row],[Construction]],Sheet1!$A$2:$B$16,2,)</f>
        <v>On Site</v>
      </c>
      <c r="K464" t="s">
        <v>30</v>
      </c>
      <c r="L464" t="s">
        <v>211</v>
      </c>
      <c r="M464">
        <v>1</v>
      </c>
      <c r="N464" s="3">
        <v>466489.69877777802</v>
      </c>
      <c r="O464" s="3">
        <f>N464/M464</f>
        <v>466489.69877777802</v>
      </c>
      <c r="P464" s="3">
        <f>O464*((VLOOKUP(H464,'CPI Data'!$A$1:$B$23,2))/(VLOOKUP(2025,'CPI Data'!$A$1:$B$23,2)))</f>
        <v>305631.18195785454</v>
      </c>
      <c r="R464" s="12">
        <v>2</v>
      </c>
      <c r="S464">
        <v>1</v>
      </c>
      <c r="T464">
        <v>1</v>
      </c>
      <c r="U464">
        <v>1</v>
      </c>
    </row>
    <row r="465" spans="1:21" x14ac:dyDescent="0.25">
      <c r="A465" t="s">
        <v>30</v>
      </c>
      <c r="B465">
        <f>VLOOKUP(Table1[[#This Row],[LGA]],Sheet1!$H$1:$I$27,2,)</f>
        <v>2600</v>
      </c>
      <c r="C465" t="s">
        <v>241</v>
      </c>
      <c r="D465" t="s">
        <v>112</v>
      </c>
      <c r="E465" s="18" t="s">
        <v>13</v>
      </c>
      <c r="F465" s="18" t="s">
        <v>13</v>
      </c>
      <c r="H465">
        <v>2017</v>
      </c>
      <c r="I465" t="s">
        <v>29</v>
      </c>
      <c r="J465" t="str">
        <f>VLOOKUP(Table1[[#This Row],[Construction]],Sheet1!$A$2:$B$16,2,)</f>
        <v>On Site</v>
      </c>
      <c r="K465" t="s">
        <v>30</v>
      </c>
      <c r="L465" t="s">
        <v>211</v>
      </c>
      <c r="M465">
        <v>1</v>
      </c>
      <c r="N465" s="3">
        <v>528627.69777777803</v>
      </c>
      <c r="O465" s="3">
        <f>N465/M465</f>
        <v>528627.69777777803</v>
      </c>
      <c r="P465" s="3">
        <f>O465*((VLOOKUP(H465,'CPI Data'!$A$1:$B$23,2))/(VLOOKUP(2025,'CPI Data'!$A$1:$B$23,2)))</f>
        <v>346342.28475095803</v>
      </c>
      <c r="R465" s="12">
        <v>3</v>
      </c>
      <c r="S465">
        <v>1</v>
      </c>
      <c r="T465">
        <v>1</v>
      </c>
      <c r="U465">
        <v>1</v>
      </c>
    </row>
    <row r="466" spans="1:21" x14ac:dyDescent="0.25">
      <c r="A466" t="s">
        <v>30</v>
      </c>
      <c r="B466">
        <f>VLOOKUP(Table1[[#This Row],[LGA]],Sheet1!$H$1:$I$27,2,)</f>
        <v>2600</v>
      </c>
      <c r="C466" t="s">
        <v>241</v>
      </c>
      <c r="D466" t="s">
        <v>119</v>
      </c>
      <c r="E466" s="18" t="s">
        <v>13</v>
      </c>
      <c r="F466" s="18" t="s">
        <v>13</v>
      </c>
      <c r="H466">
        <v>2017</v>
      </c>
      <c r="I466" t="s">
        <v>29</v>
      </c>
      <c r="J466" t="str">
        <f>VLOOKUP(Table1[[#This Row],[Construction]],Sheet1!$A$2:$B$16,2,)</f>
        <v>On Site</v>
      </c>
      <c r="K466" t="s">
        <v>30</v>
      </c>
      <c r="L466" t="s">
        <v>211</v>
      </c>
      <c r="M466">
        <v>1</v>
      </c>
      <c r="N466" s="3">
        <v>620105.69777777803</v>
      </c>
      <c r="O466" s="3">
        <f>N466/M466</f>
        <v>620105.69777777803</v>
      </c>
      <c r="P466" s="3">
        <f>O466*((VLOOKUP(H466,'CPI Data'!$A$1:$B$23,2))/(VLOOKUP(2025,'CPI Data'!$A$1:$B$23,2)))</f>
        <v>406276.14681992354</v>
      </c>
      <c r="R466" s="12">
        <v>3</v>
      </c>
      <c r="S466">
        <v>2</v>
      </c>
      <c r="T466">
        <v>1</v>
      </c>
      <c r="U466">
        <v>1</v>
      </c>
    </row>
    <row r="467" spans="1:21" x14ac:dyDescent="0.25">
      <c r="A467" t="s">
        <v>30</v>
      </c>
      <c r="B467">
        <f>VLOOKUP(Table1[[#This Row],[LGA]],Sheet1!$H$1:$I$27,2,)</f>
        <v>2600</v>
      </c>
      <c r="C467" t="s">
        <v>241</v>
      </c>
      <c r="D467" t="s">
        <v>119</v>
      </c>
      <c r="E467" s="18" t="s">
        <v>13</v>
      </c>
      <c r="F467" s="18" t="s">
        <v>13</v>
      </c>
      <c r="H467">
        <v>2017</v>
      </c>
      <c r="I467" t="s">
        <v>29</v>
      </c>
      <c r="J467" t="str">
        <f>VLOOKUP(Table1[[#This Row],[Construction]],Sheet1!$A$2:$B$16,2,)</f>
        <v>On Site</v>
      </c>
      <c r="K467" t="s">
        <v>30</v>
      </c>
      <c r="L467" t="s">
        <v>211</v>
      </c>
      <c r="M467">
        <v>1</v>
      </c>
      <c r="N467" s="3">
        <v>619911.69777777803</v>
      </c>
      <c r="O467" s="3">
        <f>N467/M467</f>
        <v>619911.69777777803</v>
      </c>
      <c r="P467" s="3">
        <f>O467*((VLOOKUP(H467,'CPI Data'!$A$1:$B$23,2))/(VLOOKUP(2025,'CPI Data'!$A$1:$B$23,2)))</f>
        <v>406149.04337164765</v>
      </c>
      <c r="R467" s="12">
        <v>3</v>
      </c>
      <c r="S467">
        <v>1</v>
      </c>
      <c r="T467">
        <v>1</v>
      </c>
      <c r="U467">
        <v>1</v>
      </c>
    </row>
    <row r="468" spans="1:21" x14ac:dyDescent="0.25">
      <c r="A468" t="s">
        <v>30</v>
      </c>
      <c r="B468">
        <f>VLOOKUP(Table1[[#This Row],[LGA]],Sheet1!$H$1:$I$27,2,)</f>
        <v>2600</v>
      </c>
      <c r="C468" t="s">
        <v>241</v>
      </c>
      <c r="D468" t="s">
        <v>120</v>
      </c>
      <c r="E468" s="18" t="s">
        <v>13</v>
      </c>
      <c r="F468" s="18" t="s">
        <v>13</v>
      </c>
      <c r="G468" t="s">
        <v>243</v>
      </c>
      <c r="H468">
        <v>2017</v>
      </c>
      <c r="I468" t="s">
        <v>29</v>
      </c>
      <c r="J468" t="str">
        <f>VLOOKUP(Table1[[#This Row],[Construction]],Sheet1!$A$2:$B$16,2,)</f>
        <v>On Site</v>
      </c>
      <c r="K468" t="s">
        <v>30</v>
      </c>
      <c r="L468" t="s">
        <v>211</v>
      </c>
      <c r="M468">
        <v>1</v>
      </c>
      <c r="N468" s="3">
        <v>854978.69677777798</v>
      </c>
      <c r="O468" s="3">
        <f>N468/M468</f>
        <v>854978.69677777798</v>
      </c>
      <c r="P468" s="3">
        <f>O468*((VLOOKUP(H468,'CPI Data'!$A$1:$B$23,2))/(VLOOKUP(2025,'CPI Data'!$A$1:$B$23,2)))</f>
        <v>560158.45650957862</v>
      </c>
      <c r="Q468" s="2">
        <v>41456</v>
      </c>
      <c r="R468" s="12">
        <v>5</v>
      </c>
      <c r="S468">
        <v>1</v>
      </c>
      <c r="T468">
        <v>1</v>
      </c>
      <c r="U468">
        <v>1</v>
      </c>
    </row>
    <row r="469" spans="1:21" x14ac:dyDescent="0.25">
      <c r="A469" t="s">
        <v>30</v>
      </c>
      <c r="B469">
        <f>VLOOKUP(Table1[[#This Row],[LGA]],Sheet1!$H$1:$I$27,2,)</f>
        <v>2600</v>
      </c>
      <c r="C469" t="s">
        <v>241</v>
      </c>
      <c r="D469" t="s">
        <v>114</v>
      </c>
      <c r="E469" s="18" t="s">
        <v>13</v>
      </c>
      <c r="F469" s="18" t="s">
        <v>13</v>
      </c>
      <c r="H469">
        <v>2016</v>
      </c>
      <c r="I469" t="s">
        <v>29</v>
      </c>
      <c r="J469" t="str">
        <f>VLOOKUP(Table1[[#This Row],[Construction]],Sheet1!$A$2:$B$16,2,)</f>
        <v>On Site</v>
      </c>
      <c r="K469" t="s">
        <v>189</v>
      </c>
      <c r="L469" t="s">
        <v>237</v>
      </c>
      <c r="M469">
        <v>1</v>
      </c>
      <c r="N469" s="3">
        <v>629010.69999999995</v>
      </c>
      <c r="O469" s="3">
        <f>N469/M469</f>
        <v>629010.69999999995</v>
      </c>
      <c r="P469" s="3">
        <f>O469*((VLOOKUP(H469,'CPI Data'!$A$1:$B$23,2))/(VLOOKUP(2025,'CPI Data'!$A$1:$B$23,2)))</f>
        <v>281970.31379310344</v>
      </c>
      <c r="R469" s="12">
        <v>4</v>
      </c>
      <c r="S469">
        <v>2</v>
      </c>
      <c r="T469">
        <v>1</v>
      </c>
      <c r="U469">
        <v>1</v>
      </c>
    </row>
    <row r="470" spans="1:21" x14ac:dyDescent="0.25">
      <c r="A470" t="s">
        <v>30</v>
      </c>
      <c r="B470">
        <f>VLOOKUP(Table1[[#This Row],[LGA]],Sheet1!$H$1:$I$27,2,)</f>
        <v>2600</v>
      </c>
      <c r="C470" t="s">
        <v>241</v>
      </c>
      <c r="D470" t="s">
        <v>110</v>
      </c>
      <c r="E470" s="18" t="s">
        <v>13</v>
      </c>
      <c r="F470" s="18" t="s">
        <v>13</v>
      </c>
      <c r="H470">
        <v>2016</v>
      </c>
      <c r="I470" t="s">
        <v>29</v>
      </c>
      <c r="J470" t="str">
        <f>VLOOKUP(Table1[[#This Row],[Construction]],Sheet1!$A$2:$B$16,2,)</f>
        <v>On Site</v>
      </c>
      <c r="K470" t="s">
        <v>189</v>
      </c>
      <c r="L470" t="s">
        <v>237</v>
      </c>
      <c r="M470">
        <v>1</v>
      </c>
      <c r="N470" s="3">
        <v>706654.7</v>
      </c>
      <c r="O470" s="3">
        <f>N470/M470</f>
        <v>706654.7</v>
      </c>
      <c r="P470" s="3">
        <f>O470*((VLOOKUP(H470,'CPI Data'!$A$1:$B$23,2))/(VLOOKUP(2025,'CPI Data'!$A$1:$B$23,2)))</f>
        <v>316776.24482758617</v>
      </c>
      <c r="R470" s="12">
        <v>5</v>
      </c>
      <c r="S470">
        <v>2</v>
      </c>
      <c r="T470">
        <v>1</v>
      </c>
      <c r="U470">
        <v>1</v>
      </c>
    </row>
    <row r="471" spans="1:21" x14ac:dyDescent="0.25">
      <c r="A471" t="s">
        <v>30</v>
      </c>
      <c r="B471">
        <f>VLOOKUP(Table1[[#This Row],[LGA]],Sheet1!$H$1:$I$27,2,)</f>
        <v>2600</v>
      </c>
      <c r="C471" t="s">
        <v>241</v>
      </c>
      <c r="D471" t="s">
        <v>126</v>
      </c>
      <c r="E471" s="18" t="s">
        <v>13</v>
      </c>
      <c r="F471" s="18" t="s">
        <v>13</v>
      </c>
      <c r="G471" t="s">
        <v>243</v>
      </c>
      <c r="H471">
        <v>2016</v>
      </c>
      <c r="I471" t="s">
        <v>29</v>
      </c>
      <c r="J471" t="str">
        <f>VLOOKUP(Table1[[#This Row],[Construction]],Sheet1!$A$2:$B$16,2,)</f>
        <v>On Site</v>
      </c>
      <c r="K471" t="s">
        <v>189</v>
      </c>
      <c r="L471" t="s">
        <v>237</v>
      </c>
      <c r="M471">
        <v>1</v>
      </c>
      <c r="N471" s="3">
        <v>928222.7</v>
      </c>
      <c r="O471" s="3">
        <f>N471/M471</f>
        <v>928222.7</v>
      </c>
      <c r="P471" s="3">
        <f>O471*((VLOOKUP(H471,'CPI Data'!$A$1:$B$23,2))/(VLOOKUP(2025,'CPI Data'!$A$1:$B$23,2)))</f>
        <v>416099.83103448275</v>
      </c>
      <c r="R471" s="12">
        <v>6</v>
      </c>
      <c r="S471">
        <v>2</v>
      </c>
      <c r="T471">
        <v>1</v>
      </c>
      <c r="U471">
        <v>1</v>
      </c>
    </row>
    <row r="472" spans="1:21" x14ac:dyDescent="0.25">
      <c r="A472" t="s">
        <v>30</v>
      </c>
      <c r="B472">
        <f>VLOOKUP(Table1[[#This Row],[LGA]],Sheet1!$H$1:$I$27,2,)</f>
        <v>2600</v>
      </c>
      <c r="C472" t="s">
        <v>241</v>
      </c>
      <c r="D472" t="s">
        <v>110</v>
      </c>
      <c r="E472" s="18" t="s">
        <v>13</v>
      </c>
      <c r="F472" s="18" t="s">
        <v>13</v>
      </c>
      <c r="H472">
        <v>2016</v>
      </c>
      <c r="I472" t="s">
        <v>29</v>
      </c>
      <c r="J472" t="str">
        <f>VLOOKUP(Table1[[#This Row],[Construction]],Sheet1!$A$2:$B$16,2,)</f>
        <v>On Site</v>
      </c>
      <c r="K472" t="s">
        <v>189</v>
      </c>
      <c r="L472" t="s">
        <v>237</v>
      </c>
      <c r="M472">
        <v>1</v>
      </c>
      <c r="N472" s="3">
        <v>760161.7</v>
      </c>
      <c r="O472" s="3">
        <f>N472/M472</f>
        <v>760161.7</v>
      </c>
      <c r="P472" s="3">
        <f>O472*((VLOOKUP(H472,'CPI Data'!$A$1:$B$23,2))/(VLOOKUP(2025,'CPI Data'!$A$1:$B$23,2)))</f>
        <v>340762.14137931034</v>
      </c>
      <c r="Q472" s="2">
        <v>41456</v>
      </c>
      <c r="R472" s="12">
        <v>5</v>
      </c>
      <c r="S472">
        <v>2</v>
      </c>
      <c r="T472">
        <v>1</v>
      </c>
      <c r="U472">
        <v>1</v>
      </c>
    </row>
    <row r="473" spans="1:21" x14ac:dyDescent="0.25">
      <c r="A473" t="s">
        <v>30</v>
      </c>
      <c r="B473">
        <f>VLOOKUP(Table1[[#This Row],[LGA]],Sheet1!$H$1:$I$27,2,)</f>
        <v>2600</v>
      </c>
      <c r="C473" t="s">
        <v>241</v>
      </c>
      <c r="D473" t="s">
        <v>120</v>
      </c>
      <c r="E473" s="18" t="s">
        <v>13</v>
      </c>
      <c r="F473" s="18" t="s">
        <v>13</v>
      </c>
      <c r="G473" t="s">
        <v>243</v>
      </c>
      <c r="H473">
        <v>2016</v>
      </c>
      <c r="I473" t="s">
        <v>29</v>
      </c>
      <c r="J473" t="str">
        <f>VLOOKUP(Table1[[#This Row],[Construction]],Sheet1!$A$2:$B$16,2,)</f>
        <v>On Site</v>
      </c>
      <c r="K473" t="s">
        <v>189</v>
      </c>
      <c r="L473" t="s">
        <v>237</v>
      </c>
      <c r="M473">
        <v>1</v>
      </c>
      <c r="N473" s="3">
        <v>724947.7</v>
      </c>
      <c r="O473" s="3">
        <f>N473/M473</f>
        <v>724947.7</v>
      </c>
      <c r="P473" s="3">
        <f>O473*((VLOOKUP(H473,'CPI Data'!$A$1:$B$23,2))/(VLOOKUP(2025,'CPI Data'!$A$1:$B$23,2)))</f>
        <v>324976.55517241376</v>
      </c>
      <c r="R473" s="12">
        <v>5</v>
      </c>
      <c r="S473">
        <v>2</v>
      </c>
      <c r="T473">
        <v>1</v>
      </c>
      <c r="U473">
        <v>1</v>
      </c>
    </row>
    <row r="474" spans="1:21" x14ac:dyDescent="0.25">
      <c r="A474" t="s">
        <v>30</v>
      </c>
      <c r="B474">
        <f>VLOOKUP(Table1[[#This Row],[LGA]],Sheet1!$H$1:$I$27,2,)</f>
        <v>2600</v>
      </c>
      <c r="C474" t="s">
        <v>241</v>
      </c>
      <c r="D474" t="s">
        <v>115</v>
      </c>
      <c r="E474" s="18" t="s">
        <v>13</v>
      </c>
      <c r="F474" s="18" t="s">
        <v>13</v>
      </c>
      <c r="G474" t="s">
        <v>243</v>
      </c>
      <c r="H474">
        <v>2016</v>
      </c>
      <c r="I474" t="s">
        <v>29</v>
      </c>
      <c r="J474" t="str">
        <f>VLOOKUP(Table1[[#This Row],[Construction]],Sheet1!$A$2:$B$16,2,)</f>
        <v>On Site</v>
      </c>
      <c r="K474" t="s">
        <v>189</v>
      </c>
      <c r="L474" t="s">
        <v>237</v>
      </c>
      <c r="M474">
        <v>1</v>
      </c>
      <c r="N474" s="3">
        <v>702201.7</v>
      </c>
      <c r="O474" s="3">
        <f>N474/M474</f>
        <v>702201.7</v>
      </c>
      <c r="P474" s="3">
        <f>O474*((VLOOKUP(H474,'CPI Data'!$A$1:$B$23,2))/(VLOOKUP(2025,'CPI Data'!$A$1:$B$23,2)))</f>
        <v>314780.07241379307</v>
      </c>
      <c r="R474" s="12">
        <v>4</v>
      </c>
      <c r="S474">
        <v>2</v>
      </c>
      <c r="T474">
        <v>1</v>
      </c>
      <c r="U474">
        <v>1</v>
      </c>
    </row>
    <row r="475" spans="1:21" x14ac:dyDescent="0.25">
      <c r="A475" t="s">
        <v>26</v>
      </c>
      <c r="B475">
        <f>VLOOKUP(Table1[[#This Row],[LGA]],Sheet1!$H$1:$I$27,2,)</f>
        <v>2465</v>
      </c>
      <c r="C475" t="s">
        <v>104</v>
      </c>
      <c r="D475" t="s">
        <v>111</v>
      </c>
      <c r="E475" s="18" t="s">
        <v>13</v>
      </c>
      <c r="F475" s="18" t="s">
        <v>13</v>
      </c>
      <c r="H475">
        <v>2017</v>
      </c>
      <c r="I475" t="s">
        <v>29</v>
      </c>
      <c r="J475" t="str">
        <f>VLOOKUP(Table1[[#This Row],[Construction]],Sheet1!$A$2:$B$16,2,)</f>
        <v>On Site</v>
      </c>
      <c r="K475" t="s">
        <v>26</v>
      </c>
      <c r="L475" t="s">
        <v>211</v>
      </c>
      <c r="M475">
        <v>1</v>
      </c>
      <c r="N475" s="3">
        <v>430161</v>
      </c>
      <c r="O475" s="3">
        <f>N475/M475</f>
        <v>430161</v>
      </c>
      <c r="P475" s="3">
        <f>O475*((VLOOKUP(H475,'CPI Data'!$A$1:$B$23,2))/(VLOOKUP(2025,'CPI Data'!$A$1:$B$23,2)))</f>
        <v>281829.62068965519</v>
      </c>
      <c r="R475" s="12">
        <v>2</v>
      </c>
      <c r="S475">
        <v>1</v>
      </c>
      <c r="T475">
        <v>1</v>
      </c>
      <c r="U475">
        <v>1</v>
      </c>
    </row>
    <row r="476" spans="1:21" x14ac:dyDescent="0.25">
      <c r="A476" t="s">
        <v>26</v>
      </c>
      <c r="B476">
        <f>VLOOKUP(Table1[[#This Row],[LGA]],Sheet1!$H$1:$I$27,2,)</f>
        <v>2465</v>
      </c>
      <c r="C476" t="s">
        <v>104</v>
      </c>
      <c r="D476" t="s">
        <v>111</v>
      </c>
      <c r="E476" s="18" t="s">
        <v>13</v>
      </c>
      <c r="F476" s="18" t="s">
        <v>13</v>
      </c>
      <c r="H476">
        <v>2017</v>
      </c>
      <c r="I476" t="s">
        <v>29</v>
      </c>
      <c r="J476" t="str">
        <f>VLOOKUP(Table1[[#This Row],[Construction]],Sheet1!$A$2:$B$16,2,)</f>
        <v>On Site</v>
      </c>
      <c r="K476" t="s">
        <v>26</v>
      </c>
      <c r="L476" t="s">
        <v>211</v>
      </c>
      <c r="M476">
        <v>1</v>
      </c>
      <c r="N476" s="3">
        <v>433909</v>
      </c>
      <c r="O476" s="3">
        <f>N476/M476</f>
        <v>433909</v>
      </c>
      <c r="P476" s="3">
        <f>O476*((VLOOKUP(H476,'CPI Data'!$A$1:$B$23,2))/(VLOOKUP(2025,'CPI Data'!$A$1:$B$23,2)))</f>
        <v>284285.20689655171</v>
      </c>
      <c r="R476" s="12">
        <v>2</v>
      </c>
      <c r="S476">
        <v>1</v>
      </c>
      <c r="T476">
        <v>1</v>
      </c>
      <c r="U476">
        <v>1</v>
      </c>
    </row>
    <row r="477" spans="1:21" x14ac:dyDescent="0.25">
      <c r="A477" t="s">
        <v>30</v>
      </c>
      <c r="B477">
        <f>VLOOKUP(Table1[[#This Row],[LGA]],Sheet1!$H$1:$I$27,2,)</f>
        <v>2600</v>
      </c>
      <c r="C477" t="s">
        <v>241</v>
      </c>
      <c r="D477" t="s">
        <v>37</v>
      </c>
      <c r="E477" s="18" t="s">
        <v>36</v>
      </c>
      <c r="F477" s="18" t="s">
        <v>36</v>
      </c>
      <c r="H477">
        <v>2016</v>
      </c>
      <c r="I477" t="s">
        <v>29</v>
      </c>
      <c r="J477" t="str">
        <f>VLOOKUP(Table1[[#This Row],[Construction]],Sheet1!$A$2:$B$16,2,)</f>
        <v>On Site</v>
      </c>
      <c r="K477" t="s">
        <v>30</v>
      </c>
      <c r="L477" t="s">
        <v>211</v>
      </c>
      <c r="M477">
        <v>1</v>
      </c>
      <c r="N477" s="3">
        <v>275715.3653</v>
      </c>
      <c r="O477" s="3">
        <f>N477/M477</f>
        <v>275715.3653</v>
      </c>
      <c r="P477" s="3">
        <f>O477*((VLOOKUP(H477,'CPI Data'!$A$1:$B$23,2))/(VLOOKUP(2025,'CPI Data'!$A$1:$B$23,2)))</f>
        <v>123596.54306551724</v>
      </c>
      <c r="R477" s="12">
        <v>2</v>
      </c>
      <c r="S477">
        <v>1</v>
      </c>
    </row>
    <row r="478" spans="1:21" x14ac:dyDescent="0.25">
      <c r="A478" t="s">
        <v>30</v>
      </c>
      <c r="B478">
        <f>VLOOKUP(Table1[[#This Row],[LGA]],Sheet1!$H$1:$I$27,2,)</f>
        <v>2600</v>
      </c>
      <c r="C478" t="s">
        <v>241</v>
      </c>
      <c r="D478" t="s">
        <v>117</v>
      </c>
      <c r="E478" s="18" t="s">
        <v>36</v>
      </c>
      <c r="F478" s="18" t="s">
        <v>36</v>
      </c>
      <c r="H478">
        <v>2016</v>
      </c>
      <c r="I478" t="s">
        <v>29</v>
      </c>
      <c r="J478" t="str">
        <f>VLOOKUP(Table1[[#This Row],[Construction]],Sheet1!$A$2:$B$16,2,)</f>
        <v>On Site</v>
      </c>
      <c r="K478" t="s">
        <v>30</v>
      </c>
      <c r="L478" t="s">
        <v>211</v>
      </c>
      <c r="M478">
        <v>1</v>
      </c>
      <c r="N478" s="3">
        <v>331709.26530000003</v>
      </c>
      <c r="O478" s="3">
        <f>N478/M478</f>
        <v>331709.26530000003</v>
      </c>
      <c r="P478" s="3">
        <f>O478*((VLOOKUP(H478,'CPI Data'!$A$1:$B$23,2))/(VLOOKUP(2025,'CPI Data'!$A$1:$B$23,2)))</f>
        <v>148697.25685862071</v>
      </c>
      <c r="R478" s="12">
        <v>2</v>
      </c>
      <c r="S478">
        <v>1</v>
      </c>
    </row>
    <row r="479" spans="1:21" x14ac:dyDescent="0.25">
      <c r="A479" t="s">
        <v>30</v>
      </c>
      <c r="B479">
        <f>VLOOKUP(Table1[[#This Row],[LGA]],Sheet1!$H$1:$I$27,2,)</f>
        <v>2600</v>
      </c>
      <c r="C479" t="s">
        <v>241</v>
      </c>
      <c r="D479" t="s">
        <v>117</v>
      </c>
      <c r="E479" s="18" t="s">
        <v>36</v>
      </c>
      <c r="F479" s="18" t="s">
        <v>36</v>
      </c>
      <c r="H479">
        <v>2016</v>
      </c>
      <c r="I479" t="s">
        <v>29</v>
      </c>
      <c r="J479" t="str">
        <f>VLOOKUP(Table1[[#This Row],[Construction]],Sheet1!$A$2:$B$16,2,)</f>
        <v>On Site</v>
      </c>
      <c r="K479" t="s">
        <v>30</v>
      </c>
      <c r="L479" t="s">
        <v>211</v>
      </c>
      <c r="M479">
        <v>1</v>
      </c>
      <c r="N479" s="3">
        <v>330032.70529999997</v>
      </c>
      <c r="O479" s="3">
        <f>N479/M479</f>
        <v>330032.70529999997</v>
      </c>
      <c r="P479" s="3">
        <f>O479*((VLOOKUP(H479,'CPI Data'!$A$1:$B$23,2))/(VLOOKUP(2025,'CPI Data'!$A$1:$B$23,2)))</f>
        <v>147945.69547931032</v>
      </c>
      <c r="R479" s="12">
        <v>2</v>
      </c>
      <c r="S479">
        <v>1</v>
      </c>
    </row>
    <row r="480" spans="1:21" x14ac:dyDescent="0.25">
      <c r="A480" t="s">
        <v>30</v>
      </c>
      <c r="B480">
        <f>VLOOKUP(Table1[[#This Row],[LGA]],Sheet1!$H$1:$I$27,2,)</f>
        <v>2600</v>
      </c>
      <c r="C480" t="s">
        <v>241</v>
      </c>
      <c r="D480" t="s">
        <v>40</v>
      </c>
      <c r="E480" s="18" t="s">
        <v>36</v>
      </c>
      <c r="F480" s="18" t="s">
        <v>36</v>
      </c>
      <c r="H480">
        <v>2016</v>
      </c>
      <c r="I480" t="s">
        <v>29</v>
      </c>
      <c r="J480" t="str">
        <f>VLOOKUP(Table1[[#This Row],[Construction]],Sheet1!$A$2:$B$16,2,)</f>
        <v>On Site</v>
      </c>
      <c r="K480" t="s">
        <v>30</v>
      </c>
      <c r="L480" t="s">
        <v>211</v>
      </c>
      <c r="M480">
        <v>1</v>
      </c>
      <c r="N480" s="3">
        <v>302665.2953</v>
      </c>
      <c r="O480" s="3">
        <f>N480/M480</f>
        <v>302665.2953</v>
      </c>
      <c r="P480" s="3">
        <f>O480*((VLOOKUP(H480,'CPI Data'!$A$1:$B$23,2))/(VLOOKUP(2025,'CPI Data'!$A$1:$B$23,2)))</f>
        <v>135677.54616896552</v>
      </c>
      <c r="R480" s="12">
        <v>2</v>
      </c>
      <c r="S480">
        <v>1</v>
      </c>
    </row>
    <row r="481" spans="1:21" x14ac:dyDescent="0.25">
      <c r="A481" t="s">
        <v>30</v>
      </c>
      <c r="B481">
        <f>VLOOKUP(Table1[[#This Row],[LGA]],Sheet1!$H$1:$I$27,2,)</f>
        <v>2600</v>
      </c>
      <c r="C481" t="s">
        <v>241</v>
      </c>
      <c r="D481" t="s">
        <v>117</v>
      </c>
      <c r="E481" s="18" t="s">
        <v>36</v>
      </c>
      <c r="F481" s="18" t="s">
        <v>36</v>
      </c>
      <c r="H481">
        <v>2016</v>
      </c>
      <c r="I481" t="s">
        <v>29</v>
      </c>
      <c r="J481" t="str">
        <f>VLOOKUP(Table1[[#This Row],[Construction]],Sheet1!$A$2:$B$16,2,)</f>
        <v>On Site</v>
      </c>
      <c r="K481" t="s">
        <v>30</v>
      </c>
      <c r="L481" t="s">
        <v>211</v>
      </c>
      <c r="M481">
        <v>1</v>
      </c>
      <c r="N481" s="3">
        <v>308781.9253</v>
      </c>
      <c r="O481" s="3">
        <f>N481/M481</f>
        <v>308781.9253</v>
      </c>
      <c r="P481" s="3">
        <f>O481*((VLOOKUP(H481,'CPI Data'!$A$1:$B$23,2))/(VLOOKUP(2025,'CPI Data'!$A$1:$B$23,2)))</f>
        <v>138419.4837551724</v>
      </c>
      <c r="Q481" s="2">
        <v>39630</v>
      </c>
      <c r="R481" s="12">
        <v>2</v>
      </c>
      <c r="S481">
        <v>1</v>
      </c>
    </row>
    <row r="482" spans="1:21" x14ac:dyDescent="0.25">
      <c r="A482" t="s">
        <v>30</v>
      </c>
      <c r="B482">
        <f>VLOOKUP(Table1[[#This Row],[LGA]],Sheet1!$H$1:$I$27,2,)</f>
        <v>2600</v>
      </c>
      <c r="C482" t="s">
        <v>241</v>
      </c>
      <c r="D482" t="s">
        <v>117</v>
      </c>
      <c r="E482" s="18" t="s">
        <v>36</v>
      </c>
      <c r="F482" s="18" t="s">
        <v>36</v>
      </c>
      <c r="H482">
        <v>2016</v>
      </c>
      <c r="I482" t="s">
        <v>29</v>
      </c>
      <c r="J482" t="str">
        <f>VLOOKUP(Table1[[#This Row],[Construction]],Sheet1!$A$2:$B$16,2,)</f>
        <v>On Site</v>
      </c>
      <c r="K482" t="s">
        <v>30</v>
      </c>
      <c r="L482" t="s">
        <v>211</v>
      </c>
      <c r="M482">
        <v>1</v>
      </c>
      <c r="N482" s="3">
        <v>316029.28529999999</v>
      </c>
      <c r="O482" s="3">
        <f>N482/M482</f>
        <v>316029.28529999999</v>
      </c>
      <c r="P482" s="3">
        <f>O482*((VLOOKUP(H482,'CPI Data'!$A$1:$B$23,2))/(VLOOKUP(2025,'CPI Data'!$A$1:$B$23,2)))</f>
        <v>141668.30030689656</v>
      </c>
      <c r="Q482" s="2">
        <v>39630</v>
      </c>
      <c r="R482" s="12">
        <v>2</v>
      </c>
      <c r="S482">
        <v>1</v>
      </c>
    </row>
    <row r="483" spans="1:21" x14ac:dyDescent="0.25">
      <c r="A483" t="s">
        <v>20</v>
      </c>
      <c r="B483">
        <f>VLOOKUP(Table1[[#This Row],[LGA]],Sheet1!$H$1:$I$27,2,)</f>
        <v>2669</v>
      </c>
      <c r="C483" t="s">
        <v>104</v>
      </c>
      <c r="D483" t="s">
        <v>114</v>
      </c>
      <c r="E483" s="18" t="s">
        <v>13</v>
      </c>
      <c r="F483" s="18" t="s">
        <v>13</v>
      </c>
      <c r="H483">
        <v>2017</v>
      </c>
      <c r="I483" t="s">
        <v>29</v>
      </c>
      <c r="J483" t="str">
        <f>VLOOKUP(Table1[[#This Row],[Construction]],Sheet1!$A$2:$B$16,2,)</f>
        <v>On Site</v>
      </c>
      <c r="K483" t="s">
        <v>20</v>
      </c>
      <c r="L483" t="s">
        <v>211</v>
      </c>
      <c r="M483">
        <v>1</v>
      </c>
      <c r="N483" s="3">
        <v>521816</v>
      </c>
      <c r="O483" s="3">
        <f>N483/M483</f>
        <v>521816</v>
      </c>
      <c r="P483" s="3">
        <f>O483*((VLOOKUP(H483,'CPI Data'!$A$1:$B$23,2))/(VLOOKUP(2025,'CPI Data'!$A$1:$B$23,2)))</f>
        <v>341879.44827586203</v>
      </c>
      <c r="Q483" s="2">
        <v>39630</v>
      </c>
      <c r="R483" s="12">
        <v>4</v>
      </c>
      <c r="S483">
        <v>2</v>
      </c>
      <c r="T483">
        <v>1</v>
      </c>
      <c r="U483">
        <v>1</v>
      </c>
    </row>
    <row r="484" spans="1:21" x14ac:dyDescent="0.25">
      <c r="A484" t="s">
        <v>20</v>
      </c>
      <c r="B484">
        <f>VLOOKUP(Table1[[#This Row],[LGA]],Sheet1!$H$1:$I$27,2,)</f>
        <v>2669</v>
      </c>
      <c r="C484" t="s">
        <v>104</v>
      </c>
      <c r="D484" t="s">
        <v>112</v>
      </c>
      <c r="E484" s="18" t="s">
        <v>13</v>
      </c>
      <c r="F484" s="18" t="s">
        <v>13</v>
      </c>
      <c r="H484">
        <v>2017</v>
      </c>
      <c r="I484" t="s">
        <v>29</v>
      </c>
      <c r="J484" t="str">
        <f>VLOOKUP(Table1[[#This Row],[Construction]],Sheet1!$A$2:$B$16,2,)</f>
        <v>On Site</v>
      </c>
      <c r="K484" t="s">
        <v>20</v>
      </c>
      <c r="L484" t="s">
        <v>211</v>
      </c>
      <c r="M484">
        <v>1</v>
      </c>
      <c r="N484" s="3">
        <v>468443</v>
      </c>
      <c r="O484" s="3">
        <f>N484/M484</f>
        <v>468443</v>
      </c>
      <c r="P484" s="3">
        <f>O484*((VLOOKUP(H484,'CPI Data'!$A$1:$B$23,2))/(VLOOKUP(2025,'CPI Data'!$A$1:$B$23,2)))</f>
        <v>306910.93103448272</v>
      </c>
      <c r="Q484" s="2">
        <v>42186</v>
      </c>
      <c r="R484" s="12">
        <v>3</v>
      </c>
      <c r="S484">
        <v>2</v>
      </c>
      <c r="T484">
        <v>1</v>
      </c>
      <c r="U484">
        <v>1</v>
      </c>
    </row>
    <row r="485" spans="1:21" x14ac:dyDescent="0.25">
      <c r="A485" t="s">
        <v>20</v>
      </c>
      <c r="B485">
        <f>VLOOKUP(Table1[[#This Row],[LGA]],Sheet1!$H$1:$I$27,2,)</f>
        <v>2669</v>
      </c>
      <c r="C485" t="s">
        <v>104</v>
      </c>
      <c r="D485" t="s">
        <v>114</v>
      </c>
      <c r="E485" s="18" t="s">
        <v>13</v>
      </c>
      <c r="F485" s="18" t="s">
        <v>13</v>
      </c>
      <c r="H485">
        <v>2017</v>
      </c>
      <c r="I485" t="s">
        <v>29</v>
      </c>
      <c r="J485" t="str">
        <f>VLOOKUP(Table1[[#This Row],[Construction]],Sheet1!$A$2:$B$16,2,)</f>
        <v>On Site</v>
      </c>
      <c r="K485" t="s">
        <v>20</v>
      </c>
      <c r="L485" t="s">
        <v>211</v>
      </c>
      <c r="M485">
        <v>1</v>
      </c>
      <c r="N485" s="3">
        <v>537600</v>
      </c>
      <c r="O485" s="3">
        <f>N485/M485</f>
        <v>537600</v>
      </c>
      <c r="P485" s="3">
        <f>O485*((VLOOKUP(H485,'CPI Data'!$A$1:$B$23,2))/(VLOOKUP(2025,'CPI Data'!$A$1:$B$23,2)))</f>
        <v>352220.68965517241</v>
      </c>
      <c r="Q485" s="2">
        <v>39630</v>
      </c>
      <c r="R485" s="12">
        <v>4</v>
      </c>
      <c r="S485">
        <v>2</v>
      </c>
      <c r="T485">
        <v>1</v>
      </c>
      <c r="U485">
        <v>1</v>
      </c>
    </row>
    <row r="486" spans="1:21" x14ac:dyDescent="0.25">
      <c r="A486" t="s">
        <v>20</v>
      </c>
      <c r="B486">
        <f>VLOOKUP(Table1[[#This Row],[LGA]],Sheet1!$H$1:$I$27,2,)</f>
        <v>2669</v>
      </c>
      <c r="C486" t="s">
        <v>104</v>
      </c>
      <c r="D486" t="s">
        <v>110</v>
      </c>
      <c r="E486" s="18" t="s">
        <v>13</v>
      </c>
      <c r="F486" s="18" t="s">
        <v>13</v>
      </c>
      <c r="H486">
        <v>2017</v>
      </c>
      <c r="I486" t="s">
        <v>29</v>
      </c>
      <c r="J486" t="str">
        <f>VLOOKUP(Table1[[#This Row],[Construction]],Sheet1!$A$2:$B$16,2,)</f>
        <v>On Site</v>
      </c>
      <c r="K486" t="s">
        <v>20</v>
      </c>
      <c r="L486" t="s">
        <v>211</v>
      </c>
      <c r="M486">
        <v>1</v>
      </c>
      <c r="N486" s="3">
        <v>622955</v>
      </c>
      <c r="O486" s="3">
        <f>N486/M486</f>
        <v>622955</v>
      </c>
      <c r="P486" s="3">
        <f>O486*((VLOOKUP(H486,'CPI Data'!$A$1:$B$23,2))/(VLOOKUP(2025,'CPI Data'!$A$1:$B$23,2)))</f>
        <v>408142.93103448272</v>
      </c>
      <c r="Q486" s="2">
        <v>41456</v>
      </c>
      <c r="R486" s="12">
        <v>5</v>
      </c>
      <c r="S486">
        <v>2</v>
      </c>
      <c r="T486">
        <v>1</v>
      </c>
      <c r="U486">
        <v>1</v>
      </c>
    </row>
    <row r="487" spans="1:21" x14ac:dyDescent="0.25">
      <c r="A487" t="s">
        <v>20</v>
      </c>
      <c r="B487">
        <f>VLOOKUP(Table1[[#This Row],[LGA]],Sheet1!$H$1:$I$27,2,)</f>
        <v>2669</v>
      </c>
      <c r="C487" t="s">
        <v>104</v>
      </c>
      <c r="D487" t="s">
        <v>112</v>
      </c>
      <c r="E487" s="18" t="s">
        <v>13</v>
      </c>
      <c r="F487" s="18" t="s">
        <v>13</v>
      </c>
      <c r="H487">
        <v>2017</v>
      </c>
      <c r="I487" t="s">
        <v>29</v>
      </c>
      <c r="J487" t="str">
        <f>VLOOKUP(Table1[[#This Row],[Construction]],Sheet1!$A$2:$B$16,2,)</f>
        <v>On Site</v>
      </c>
      <c r="K487" t="s">
        <v>20</v>
      </c>
      <c r="L487" t="s">
        <v>211</v>
      </c>
      <c r="M487">
        <v>1</v>
      </c>
      <c r="N487" s="3">
        <v>461383</v>
      </c>
      <c r="O487" s="3">
        <f>N487/M487</f>
        <v>461383</v>
      </c>
      <c r="P487" s="3">
        <f>O487*((VLOOKUP(H487,'CPI Data'!$A$1:$B$23,2))/(VLOOKUP(2025,'CPI Data'!$A$1:$B$23,2)))</f>
        <v>302285.41379310342</v>
      </c>
      <c r="Q487" s="2">
        <v>41456</v>
      </c>
      <c r="R487" s="12">
        <v>3</v>
      </c>
      <c r="S487">
        <v>2</v>
      </c>
      <c r="T487">
        <v>1</v>
      </c>
      <c r="U487">
        <v>1</v>
      </c>
    </row>
    <row r="488" spans="1:21" x14ac:dyDescent="0.25">
      <c r="A488" t="s">
        <v>20</v>
      </c>
      <c r="B488">
        <f>VLOOKUP(Table1[[#This Row],[LGA]],Sheet1!$H$1:$I$27,2,)</f>
        <v>2669</v>
      </c>
      <c r="C488" t="s">
        <v>104</v>
      </c>
      <c r="D488" t="s">
        <v>112</v>
      </c>
      <c r="E488" s="18" t="s">
        <v>13</v>
      </c>
      <c r="F488" s="18" t="s">
        <v>13</v>
      </c>
      <c r="H488">
        <v>2017</v>
      </c>
      <c r="I488" t="s">
        <v>29</v>
      </c>
      <c r="J488" t="str">
        <f>VLOOKUP(Table1[[#This Row],[Construction]],Sheet1!$A$2:$B$16,2,)</f>
        <v>On Site</v>
      </c>
      <c r="K488" t="s">
        <v>20</v>
      </c>
      <c r="L488" t="s">
        <v>211</v>
      </c>
      <c r="M488">
        <v>1</v>
      </c>
      <c r="N488" s="3">
        <v>455873</v>
      </c>
      <c r="O488" s="3">
        <f>N488/M488</f>
        <v>455873</v>
      </c>
      <c r="P488" s="3">
        <f>O488*((VLOOKUP(H488,'CPI Data'!$A$1:$B$23,2))/(VLOOKUP(2025,'CPI Data'!$A$1:$B$23,2)))</f>
        <v>298675.41379310342</v>
      </c>
      <c r="Q488" s="2">
        <v>39630</v>
      </c>
      <c r="R488" s="12">
        <v>3</v>
      </c>
      <c r="S488">
        <v>1</v>
      </c>
      <c r="T488">
        <v>1</v>
      </c>
      <c r="U488">
        <v>1</v>
      </c>
    </row>
    <row r="489" spans="1:21" x14ac:dyDescent="0.25">
      <c r="A489" t="s">
        <v>24</v>
      </c>
      <c r="B489">
        <f>VLOOKUP(Table1[[#This Row],[LGA]],Sheet1!$H$1:$I$27,2,)</f>
        <v>1531</v>
      </c>
      <c r="C489" t="s">
        <v>241</v>
      </c>
      <c r="D489" t="s">
        <v>112</v>
      </c>
      <c r="E489" s="18" t="s">
        <v>13</v>
      </c>
      <c r="F489" s="18" t="s">
        <v>13</v>
      </c>
      <c r="H489">
        <v>2017</v>
      </c>
      <c r="I489" t="s">
        <v>29</v>
      </c>
      <c r="J489" t="str">
        <f>VLOOKUP(Table1[[#This Row],[Construction]],Sheet1!$A$2:$B$16,2,)</f>
        <v>On Site</v>
      </c>
      <c r="K489" t="s">
        <v>24</v>
      </c>
      <c r="L489" t="s">
        <v>211</v>
      </c>
      <c r="M489">
        <v>1</v>
      </c>
      <c r="N489" s="3">
        <v>470116.23</v>
      </c>
      <c r="O489" s="3">
        <f>N489/M489</f>
        <v>470116.23</v>
      </c>
      <c r="P489" s="3">
        <f>O489*((VLOOKUP(H489,'CPI Data'!$A$1:$B$23,2))/(VLOOKUP(2025,'CPI Data'!$A$1:$B$23,2)))</f>
        <v>308007.18517241377</v>
      </c>
      <c r="Q489" s="2">
        <v>39630</v>
      </c>
      <c r="R489" s="12">
        <v>3</v>
      </c>
      <c r="S489">
        <v>1</v>
      </c>
      <c r="T489">
        <v>1</v>
      </c>
      <c r="U489">
        <v>1</v>
      </c>
    </row>
    <row r="490" spans="1:21" x14ac:dyDescent="0.25">
      <c r="A490" t="s">
        <v>24</v>
      </c>
      <c r="B490">
        <f>VLOOKUP(Table1[[#This Row],[LGA]],Sheet1!$H$1:$I$27,2,)</f>
        <v>1531</v>
      </c>
      <c r="C490" t="s">
        <v>241</v>
      </c>
      <c r="D490" t="s">
        <v>112</v>
      </c>
      <c r="E490" s="18" t="s">
        <v>13</v>
      </c>
      <c r="F490" s="18" t="s">
        <v>13</v>
      </c>
      <c r="H490">
        <v>2017</v>
      </c>
      <c r="I490" t="s">
        <v>29</v>
      </c>
      <c r="J490" t="str">
        <f>VLOOKUP(Table1[[#This Row],[Construction]],Sheet1!$A$2:$B$16,2,)</f>
        <v>On Site</v>
      </c>
      <c r="K490" t="s">
        <v>24</v>
      </c>
      <c r="L490" t="s">
        <v>211</v>
      </c>
      <c r="M490">
        <v>1</v>
      </c>
      <c r="N490" s="3">
        <v>468450.4</v>
      </c>
      <c r="O490" s="3">
        <f>N490/M490</f>
        <v>468450.4</v>
      </c>
      <c r="P490" s="3">
        <f>O490*((VLOOKUP(H490,'CPI Data'!$A$1:$B$23,2))/(VLOOKUP(2025,'CPI Data'!$A$1:$B$23,2)))</f>
        <v>306915.77931034483</v>
      </c>
      <c r="Q490" s="2">
        <v>39630</v>
      </c>
      <c r="R490" s="12">
        <v>3</v>
      </c>
      <c r="S490">
        <v>2</v>
      </c>
      <c r="T490">
        <v>1</v>
      </c>
      <c r="U490">
        <v>1</v>
      </c>
    </row>
    <row r="491" spans="1:21" x14ac:dyDescent="0.25">
      <c r="A491" t="s">
        <v>24</v>
      </c>
      <c r="B491">
        <f>VLOOKUP(Table1[[#This Row],[LGA]],Sheet1!$H$1:$I$27,2,)</f>
        <v>1531</v>
      </c>
      <c r="C491" t="s">
        <v>241</v>
      </c>
      <c r="D491" t="s">
        <v>114</v>
      </c>
      <c r="E491" s="18" t="s">
        <v>13</v>
      </c>
      <c r="F491" s="18" t="s">
        <v>13</v>
      </c>
      <c r="H491">
        <v>2017</v>
      </c>
      <c r="I491" t="s">
        <v>29</v>
      </c>
      <c r="J491" t="str">
        <f>VLOOKUP(Table1[[#This Row],[Construction]],Sheet1!$A$2:$B$16,2,)</f>
        <v>On Site</v>
      </c>
      <c r="K491" t="s">
        <v>24</v>
      </c>
      <c r="L491" t="s">
        <v>211</v>
      </c>
      <c r="M491">
        <v>1</v>
      </c>
      <c r="N491" s="3">
        <v>534985.66</v>
      </c>
      <c r="O491" s="3">
        <f>N491/M491</f>
        <v>534985.66</v>
      </c>
      <c r="P491" s="3">
        <f>O491*((VLOOKUP(H491,'CPI Data'!$A$1:$B$23,2))/(VLOOKUP(2025,'CPI Data'!$A$1:$B$23,2)))</f>
        <v>350507.84620689659</v>
      </c>
      <c r="Q491" s="2">
        <v>39630</v>
      </c>
      <c r="R491" s="12">
        <v>4</v>
      </c>
      <c r="S491">
        <v>2</v>
      </c>
      <c r="T491">
        <v>1</v>
      </c>
      <c r="U491">
        <v>1</v>
      </c>
    </row>
    <row r="492" spans="1:21" x14ac:dyDescent="0.25">
      <c r="A492" t="s">
        <v>42</v>
      </c>
      <c r="B492">
        <f>VLOOKUP(Table1[[#This Row],[LGA]],Sheet1!$H$1:$I$27,2,)</f>
        <v>362</v>
      </c>
      <c r="C492" t="s">
        <v>107</v>
      </c>
      <c r="D492" t="s">
        <v>112</v>
      </c>
      <c r="E492" s="18" t="s">
        <v>13</v>
      </c>
      <c r="F492" s="18" t="s">
        <v>13</v>
      </c>
      <c r="H492">
        <v>2017</v>
      </c>
      <c r="I492" t="s">
        <v>29</v>
      </c>
      <c r="J492" t="str">
        <f>VLOOKUP(Table1[[#This Row],[Construction]],Sheet1!$A$2:$B$16,2,)</f>
        <v>On Site</v>
      </c>
      <c r="K492" t="s">
        <v>42</v>
      </c>
      <c r="L492" t="s">
        <v>211</v>
      </c>
      <c r="M492">
        <v>1</v>
      </c>
      <c r="N492" s="3">
        <v>447845.9</v>
      </c>
      <c r="O492" s="3">
        <f>N492/M492</f>
        <v>447845.9</v>
      </c>
      <c r="P492" s="3">
        <f>O492*((VLOOKUP(H492,'CPI Data'!$A$1:$B$23,2))/(VLOOKUP(2025,'CPI Data'!$A$1:$B$23,2)))</f>
        <v>293416.27931034483</v>
      </c>
      <c r="Q492" s="2">
        <v>41821</v>
      </c>
      <c r="R492" s="12">
        <v>3</v>
      </c>
      <c r="S492">
        <v>1</v>
      </c>
      <c r="T492">
        <v>1</v>
      </c>
      <c r="U492">
        <v>1</v>
      </c>
    </row>
    <row r="493" spans="1:21" x14ac:dyDescent="0.25">
      <c r="A493" t="s">
        <v>24</v>
      </c>
      <c r="B493">
        <f>VLOOKUP(Table1[[#This Row],[LGA]],Sheet1!$H$1:$I$27,2,)</f>
        <v>1531</v>
      </c>
      <c r="C493" t="s">
        <v>241</v>
      </c>
      <c r="D493" t="s">
        <v>173</v>
      </c>
      <c r="E493" s="18" t="s">
        <v>13</v>
      </c>
      <c r="F493" s="18" t="s">
        <v>13</v>
      </c>
      <c r="H493">
        <v>2025</v>
      </c>
      <c r="I493" t="s">
        <v>29</v>
      </c>
      <c r="J493" t="str">
        <f>VLOOKUP(Table1[[#This Row],[Construction]],Sheet1!$A$2:$B$16,2,)</f>
        <v>On Site</v>
      </c>
      <c r="K493" t="s">
        <v>24</v>
      </c>
      <c r="L493" t="s">
        <v>211</v>
      </c>
      <c r="M493">
        <v>7</v>
      </c>
      <c r="N493" s="3">
        <v>720000</v>
      </c>
      <c r="O493" s="3">
        <f>N493/M493</f>
        <v>102857.14285714286</v>
      </c>
      <c r="P493" s="3">
        <f>O493*((VLOOKUP(H493,'CPI Data'!$A$1:$B$23,2))/(VLOOKUP(2025,'CPI Data'!$A$1:$B$23,2)))</f>
        <v>102857.14285714286</v>
      </c>
      <c r="Q493" s="2">
        <v>40360</v>
      </c>
      <c r="R493" s="12">
        <v>4</v>
      </c>
    </row>
    <row r="494" spans="1:21" x14ac:dyDescent="0.25">
      <c r="A494" t="s">
        <v>22</v>
      </c>
      <c r="B494" t="str">
        <f>VLOOKUP(Table1[[#This Row],[LGA]],Sheet1!$H$1:$I$27,2,)</f>
        <v>1973 </v>
      </c>
      <c r="C494" t="s">
        <v>104</v>
      </c>
      <c r="D494" t="s">
        <v>133</v>
      </c>
      <c r="E494" s="18" t="s">
        <v>246</v>
      </c>
      <c r="F494" s="18" t="s">
        <v>90</v>
      </c>
      <c r="H494">
        <v>2025</v>
      </c>
      <c r="I494" t="s">
        <v>29</v>
      </c>
      <c r="J494" t="str">
        <f>VLOOKUP(Table1[[#This Row],[Construction]],Sheet1!$A$2:$B$16,2,)</f>
        <v>On Site</v>
      </c>
      <c r="K494" t="s">
        <v>22</v>
      </c>
      <c r="L494" t="s">
        <v>211</v>
      </c>
      <c r="M494">
        <v>2</v>
      </c>
      <c r="N494" s="3">
        <v>1493671</v>
      </c>
      <c r="O494" s="3">
        <f>N494/M494</f>
        <v>746835.5</v>
      </c>
      <c r="P494" s="3">
        <f>O494*((VLOOKUP(H494,'CPI Data'!$A$1:$B$23,2))/(VLOOKUP(2025,'CPI Data'!$A$1:$B$23,2)))</f>
        <v>746835.5</v>
      </c>
      <c r="R494" s="12">
        <v>3</v>
      </c>
    </row>
    <row r="495" spans="1:21" x14ac:dyDescent="0.25">
      <c r="A495" t="s">
        <v>21</v>
      </c>
      <c r="B495">
        <f>VLOOKUP(Table1[[#This Row],[LGA]],Sheet1!$H$1:$I$27,2,)</f>
        <v>2203</v>
      </c>
      <c r="C495" t="s">
        <v>104</v>
      </c>
      <c r="D495" t="s">
        <v>114</v>
      </c>
      <c r="E495" s="18" t="s">
        <v>13</v>
      </c>
      <c r="F495" s="18" t="s">
        <v>13</v>
      </c>
      <c r="H495">
        <v>2017</v>
      </c>
      <c r="I495" t="s">
        <v>29</v>
      </c>
      <c r="J495" t="str">
        <f>VLOOKUP(Table1[[#This Row],[Construction]],Sheet1!$A$2:$B$16,2,)</f>
        <v>On Site</v>
      </c>
      <c r="K495" t="s">
        <v>21</v>
      </c>
      <c r="L495" t="s">
        <v>211</v>
      </c>
      <c r="M495">
        <v>1</v>
      </c>
      <c r="N495" s="3">
        <v>515683</v>
      </c>
      <c r="O495" s="3">
        <f>N495/M495</f>
        <v>515683</v>
      </c>
      <c r="P495" s="3">
        <f>O495*((VLOOKUP(H495,'CPI Data'!$A$1:$B$23,2))/(VLOOKUP(2025,'CPI Data'!$A$1:$B$23,2)))</f>
        <v>337861.27586206893</v>
      </c>
      <c r="Q495" s="2">
        <v>42186</v>
      </c>
      <c r="R495" s="12">
        <v>4</v>
      </c>
      <c r="S495">
        <v>2</v>
      </c>
      <c r="T495">
        <v>1</v>
      </c>
      <c r="U495">
        <v>1</v>
      </c>
    </row>
    <row r="496" spans="1:21" x14ac:dyDescent="0.25">
      <c r="A496" t="s">
        <v>21</v>
      </c>
      <c r="B496">
        <f>VLOOKUP(Table1[[#This Row],[LGA]],Sheet1!$H$1:$I$27,2,)</f>
        <v>2203</v>
      </c>
      <c r="C496" t="s">
        <v>104</v>
      </c>
      <c r="D496" t="s">
        <v>111</v>
      </c>
      <c r="E496" s="18" t="s">
        <v>13</v>
      </c>
      <c r="F496" s="18" t="s">
        <v>13</v>
      </c>
      <c r="H496">
        <v>2017</v>
      </c>
      <c r="I496" t="s">
        <v>29</v>
      </c>
      <c r="J496" t="str">
        <f>VLOOKUP(Table1[[#This Row],[Construction]],Sheet1!$A$2:$B$16,2,)</f>
        <v>On Site</v>
      </c>
      <c r="K496" t="s">
        <v>21</v>
      </c>
      <c r="L496" t="s">
        <v>211</v>
      </c>
      <c r="M496">
        <v>1</v>
      </c>
      <c r="N496" s="3">
        <v>399843</v>
      </c>
      <c r="O496" s="3">
        <f>N496/M496</f>
        <v>399843</v>
      </c>
      <c r="P496" s="3">
        <f>O496*((VLOOKUP(H496,'CPI Data'!$A$1:$B$23,2))/(VLOOKUP(2025,'CPI Data'!$A$1:$B$23,2)))</f>
        <v>261966.10344827586</v>
      </c>
      <c r="Q496" s="2">
        <v>42186</v>
      </c>
      <c r="R496" s="12">
        <v>2</v>
      </c>
      <c r="S496">
        <v>2</v>
      </c>
      <c r="T496">
        <v>1</v>
      </c>
      <c r="U496">
        <v>1</v>
      </c>
    </row>
    <row r="497" spans="1:21" x14ac:dyDescent="0.25">
      <c r="A497" t="s">
        <v>21</v>
      </c>
      <c r="B497">
        <f>VLOOKUP(Table1[[#This Row],[LGA]],Sheet1!$H$1:$I$27,2,)</f>
        <v>2203</v>
      </c>
      <c r="C497" t="s">
        <v>104</v>
      </c>
      <c r="D497" t="s">
        <v>111</v>
      </c>
      <c r="E497" s="18" t="s">
        <v>13</v>
      </c>
      <c r="F497" s="18" t="s">
        <v>13</v>
      </c>
      <c r="H497">
        <v>2017</v>
      </c>
      <c r="I497" t="s">
        <v>29</v>
      </c>
      <c r="J497" t="str">
        <f>VLOOKUP(Table1[[#This Row],[Construction]],Sheet1!$A$2:$B$16,2,)</f>
        <v>On Site</v>
      </c>
      <c r="K497" t="s">
        <v>21</v>
      </c>
      <c r="L497" t="s">
        <v>211</v>
      </c>
      <c r="M497">
        <v>1</v>
      </c>
      <c r="N497" s="3">
        <v>400050</v>
      </c>
      <c r="O497" s="3">
        <f>N497/M497</f>
        <v>400050</v>
      </c>
      <c r="P497" s="3">
        <f>O497*((VLOOKUP(H497,'CPI Data'!$A$1:$B$23,2))/(VLOOKUP(2025,'CPI Data'!$A$1:$B$23,2)))</f>
        <v>262101.72413793101</v>
      </c>
      <c r="Q497" s="2">
        <v>42186</v>
      </c>
      <c r="R497" s="12">
        <v>2</v>
      </c>
      <c r="S497">
        <v>1</v>
      </c>
      <c r="T497">
        <v>1</v>
      </c>
      <c r="U497">
        <v>1</v>
      </c>
    </row>
    <row r="498" spans="1:21" x14ac:dyDescent="0.25">
      <c r="A498" t="s">
        <v>21</v>
      </c>
      <c r="B498">
        <f>VLOOKUP(Table1[[#This Row],[LGA]],Sheet1!$H$1:$I$27,2,)</f>
        <v>2203</v>
      </c>
      <c r="C498" t="s">
        <v>104</v>
      </c>
      <c r="D498" t="s">
        <v>111</v>
      </c>
      <c r="E498" s="18" t="s">
        <v>13</v>
      </c>
      <c r="F498" s="18" t="s">
        <v>13</v>
      </c>
      <c r="H498">
        <v>2017</v>
      </c>
      <c r="I498" t="s">
        <v>29</v>
      </c>
      <c r="J498" t="str">
        <f>VLOOKUP(Table1[[#This Row],[Construction]],Sheet1!$A$2:$B$16,2,)</f>
        <v>On Site</v>
      </c>
      <c r="K498" t="s">
        <v>21</v>
      </c>
      <c r="L498" t="s">
        <v>211</v>
      </c>
      <c r="M498">
        <v>1</v>
      </c>
      <c r="N498" s="3">
        <v>399596</v>
      </c>
      <c r="O498" s="3">
        <f>N498/M498</f>
        <v>399596</v>
      </c>
      <c r="P498" s="3">
        <f>O498*((VLOOKUP(H498,'CPI Data'!$A$1:$B$23,2))/(VLOOKUP(2025,'CPI Data'!$A$1:$B$23,2)))</f>
        <v>261804.27586206896</v>
      </c>
      <c r="Q498" s="2">
        <v>44743</v>
      </c>
      <c r="R498" s="12">
        <v>2</v>
      </c>
      <c r="S498">
        <v>2</v>
      </c>
      <c r="T498">
        <v>1</v>
      </c>
      <c r="U498">
        <v>1</v>
      </c>
    </row>
    <row r="499" spans="1:21" x14ac:dyDescent="0.25">
      <c r="A499" t="s">
        <v>32</v>
      </c>
      <c r="B499">
        <f>VLOOKUP(Table1[[#This Row],[LGA]],Sheet1!$H$1:$I$27,2,)</f>
        <v>1710</v>
      </c>
      <c r="C499" t="s">
        <v>105</v>
      </c>
      <c r="D499" t="s">
        <v>114</v>
      </c>
      <c r="E499" s="18" t="s">
        <v>13</v>
      </c>
      <c r="F499" s="18" t="s">
        <v>13</v>
      </c>
      <c r="H499">
        <v>2017</v>
      </c>
      <c r="I499" t="s">
        <v>29</v>
      </c>
      <c r="J499" t="str">
        <f>VLOOKUP(Table1[[#This Row],[Construction]],Sheet1!$A$2:$B$16,2,)</f>
        <v>On Site</v>
      </c>
      <c r="K499" t="s">
        <v>32</v>
      </c>
      <c r="L499" t="s">
        <v>211</v>
      </c>
      <c r="M499">
        <v>1</v>
      </c>
      <c r="N499" s="3">
        <v>363238</v>
      </c>
      <c r="O499" s="3">
        <f>N499/M499</f>
        <v>363238</v>
      </c>
      <c r="P499" s="3">
        <f>O499*((VLOOKUP(H499,'CPI Data'!$A$1:$B$23,2))/(VLOOKUP(2025,'CPI Data'!$A$1:$B$23,2)))</f>
        <v>237983.5172413793</v>
      </c>
      <c r="Q499" s="2">
        <v>44743</v>
      </c>
      <c r="R499" s="12">
        <v>4</v>
      </c>
      <c r="S499">
        <v>1</v>
      </c>
      <c r="T499">
        <v>1</v>
      </c>
      <c r="U499">
        <v>1</v>
      </c>
    </row>
    <row r="500" spans="1:21" x14ac:dyDescent="0.25">
      <c r="A500" t="s">
        <v>30</v>
      </c>
      <c r="B500" s="15">
        <f>VLOOKUP(Table1[[#This Row],[LGA]],Sheet1!$H$1:$I$27,2,)</f>
        <v>2600</v>
      </c>
      <c r="C500" t="s">
        <v>241</v>
      </c>
      <c r="D500" t="s">
        <v>34</v>
      </c>
      <c r="E500" s="18" t="s">
        <v>238</v>
      </c>
      <c r="F500" s="18" t="s">
        <v>238</v>
      </c>
      <c r="H500">
        <v>2017</v>
      </c>
      <c r="I500" t="s">
        <v>35</v>
      </c>
      <c r="J500" t="str">
        <f>VLOOKUP(Table1[[#This Row],[Construction]],Sheet1!$A$2:$B$16,2,)</f>
        <v>Demolish</v>
      </c>
      <c r="K500" t="s">
        <v>30</v>
      </c>
      <c r="L500" t="s">
        <v>211</v>
      </c>
      <c r="M500">
        <v>1</v>
      </c>
      <c r="N500" s="3">
        <v>320202</v>
      </c>
      <c r="O500" s="3">
        <f>N500/M500</f>
        <v>320202</v>
      </c>
      <c r="P500" s="3">
        <f>O500*((VLOOKUP(2025,'CPI Data'!$A$1:$B$23,2)/(VLOOKUP(H500,'CPI Data'!$A$1:$B$23,2))))</f>
        <v>488729.36842105264</v>
      </c>
      <c r="Q500" s="2">
        <v>44743</v>
      </c>
      <c r="R500" s="12"/>
    </row>
    <row r="501" spans="1:21" x14ac:dyDescent="0.25">
      <c r="A501" t="s">
        <v>24</v>
      </c>
      <c r="B501">
        <f>VLOOKUP(Table1[[#This Row],[LGA]],Sheet1!$H$1:$I$27,2,)</f>
        <v>1531</v>
      </c>
      <c r="C501" t="s">
        <v>241</v>
      </c>
      <c r="D501" t="s">
        <v>112</v>
      </c>
      <c r="E501" s="18" t="s">
        <v>13</v>
      </c>
      <c r="F501" s="18" t="s">
        <v>13</v>
      </c>
      <c r="H501">
        <v>2017</v>
      </c>
      <c r="I501" t="s">
        <v>29</v>
      </c>
      <c r="J501" t="str">
        <f>VLOOKUP(Table1[[#This Row],[Construction]],Sheet1!$A$2:$B$16,2,)</f>
        <v>On Site</v>
      </c>
      <c r="K501" t="s">
        <v>24</v>
      </c>
      <c r="L501" t="s">
        <v>211</v>
      </c>
      <c r="M501">
        <v>1</v>
      </c>
      <c r="N501" s="3">
        <v>468979.97</v>
      </c>
      <c r="O501" s="3">
        <f>N501/M501</f>
        <v>468979.97</v>
      </c>
      <c r="P501" s="3">
        <f>O501*((VLOOKUP(H501,'CPI Data'!$A$1:$B$23,2))/(VLOOKUP(2025,'CPI Data'!$A$1:$B$23,2)))</f>
        <v>307262.7389655172</v>
      </c>
      <c r="Q501" s="2">
        <v>44743</v>
      </c>
      <c r="R501" s="12">
        <v>3</v>
      </c>
      <c r="S501">
        <v>1</v>
      </c>
      <c r="T501">
        <v>1</v>
      </c>
      <c r="U501">
        <v>1</v>
      </c>
    </row>
    <row r="502" spans="1:21" x14ac:dyDescent="0.25">
      <c r="A502" t="s">
        <v>32</v>
      </c>
      <c r="B502">
        <f>VLOOKUP(Table1[[#This Row],[LGA]],Sheet1!$H$1:$I$27,2,)</f>
        <v>1710</v>
      </c>
      <c r="C502" t="s">
        <v>105</v>
      </c>
      <c r="D502" t="s">
        <v>112</v>
      </c>
      <c r="E502" s="18" t="s">
        <v>13</v>
      </c>
      <c r="F502" s="18" t="s">
        <v>13</v>
      </c>
      <c r="H502">
        <v>2017</v>
      </c>
      <c r="I502" t="s">
        <v>29</v>
      </c>
      <c r="J502" t="str">
        <f>VLOOKUP(Table1[[#This Row],[Construction]],Sheet1!$A$2:$B$16,2,)</f>
        <v>On Site</v>
      </c>
      <c r="K502" t="s">
        <v>32</v>
      </c>
      <c r="L502" t="s">
        <v>211</v>
      </c>
      <c r="M502">
        <v>1</v>
      </c>
      <c r="N502" s="3">
        <v>325540</v>
      </c>
      <c r="O502" s="3">
        <f>N502/M502</f>
        <v>325540</v>
      </c>
      <c r="P502" s="3">
        <f>O502*((VLOOKUP(H502,'CPI Data'!$A$1:$B$23,2))/(VLOOKUP(2025,'CPI Data'!$A$1:$B$23,2)))</f>
        <v>213284.8275862069</v>
      </c>
      <c r="Q502" s="2">
        <v>41456</v>
      </c>
      <c r="R502" s="12">
        <v>3</v>
      </c>
      <c r="S502">
        <v>2</v>
      </c>
      <c r="T502">
        <v>1</v>
      </c>
      <c r="U502">
        <v>1</v>
      </c>
    </row>
    <row r="503" spans="1:21" x14ac:dyDescent="0.25">
      <c r="A503" t="s">
        <v>32</v>
      </c>
      <c r="B503">
        <f>VLOOKUP(Table1[[#This Row],[LGA]],Sheet1!$H$1:$I$27,2,)</f>
        <v>1710</v>
      </c>
      <c r="C503" t="s">
        <v>105</v>
      </c>
      <c r="D503" t="s">
        <v>114</v>
      </c>
      <c r="E503" s="18" t="s">
        <v>13</v>
      </c>
      <c r="F503" s="18" t="s">
        <v>13</v>
      </c>
      <c r="H503">
        <v>2017</v>
      </c>
      <c r="I503" t="s">
        <v>29</v>
      </c>
      <c r="J503" t="str">
        <f>VLOOKUP(Table1[[#This Row],[Construction]],Sheet1!$A$2:$B$16,2,)</f>
        <v>On Site</v>
      </c>
      <c r="K503" t="s">
        <v>32</v>
      </c>
      <c r="L503" t="s">
        <v>211</v>
      </c>
      <c r="M503">
        <v>1</v>
      </c>
      <c r="N503" s="3">
        <v>363174</v>
      </c>
      <c r="O503" s="3">
        <f>N503/M503</f>
        <v>363174</v>
      </c>
      <c r="P503" s="3">
        <f>O503*((VLOOKUP(H503,'CPI Data'!$A$1:$B$23,2))/(VLOOKUP(2025,'CPI Data'!$A$1:$B$23,2)))</f>
        <v>237941.58620689655</v>
      </c>
      <c r="Q503" s="2">
        <v>41456</v>
      </c>
      <c r="R503" s="12">
        <v>4</v>
      </c>
      <c r="S503">
        <v>2</v>
      </c>
      <c r="T503">
        <v>1</v>
      </c>
      <c r="U503">
        <v>1</v>
      </c>
    </row>
    <row r="504" spans="1:21" x14ac:dyDescent="0.25">
      <c r="A504" t="s">
        <v>32</v>
      </c>
      <c r="B504">
        <f>VLOOKUP(Table1[[#This Row],[LGA]],Sheet1!$H$1:$I$27,2,)</f>
        <v>1710</v>
      </c>
      <c r="C504" t="s">
        <v>105</v>
      </c>
      <c r="D504" t="s">
        <v>111</v>
      </c>
      <c r="E504" s="18" t="s">
        <v>13</v>
      </c>
      <c r="F504" s="18" t="s">
        <v>13</v>
      </c>
      <c r="H504">
        <v>2017</v>
      </c>
      <c r="I504" t="s">
        <v>29</v>
      </c>
      <c r="J504" t="str">
        <f>VLOOKUP(Table1[[#This Row],[Construction]],Sheet1!$A$2:$B$16,2,)</f>
        <v>On Site</v>
      </c>
      <c r="K504" t="s">
        <v>32</v>
      </c>
      <c r="L504" t="s">
        <v>211</v>
      </c>
      <c r="M504">
        <v>1</v>
      </c>
      <c r="N504" s="3">
        <v>295808</v>
      </c>
      <c r="O504" s="3">
        <f>N504/M504</f>
        <v>295808</v>
      </c>
      <c r="P504" s="3">
        <f>O504*((VLOOKUP(H504,'CPI Data'!$A$1:$B$23,2))/(VLOOKUP(2025,'CPI Data'!$A$1:$B$23,2)))</f>
        <v>193805.24137931035</v>
      </c>
      <c r="Q504" s="2">
        <v>41456</v>
      </c>
      <c r="R504" s="12">
        <v>2</v>
      </c>
      <c r="S504">
        <v>1</v>
      </c>
      <c r="T504">
        <v>1</v>
      </c>
      <c r="U504">
        <v>1</v>
      </c>
    </row>
    <row r="505" spans="1:21" x14ac:dyDescent="0.25">
      <c r="A505" t="s">
        <v>30</v>
      </c>
      <c r="B505">
        <f>VLOOKUP(Table1[[#This Row],[LGA]],Sheet1!$H$1:$I$27,2,)</f>
        <v>2600</v>
      </c>
      <c r="C505" t="s">
        <v>241</v>
      </c>
      <c r="D505" t="s">
        <v>117</v>
      </c>
      <c r="E505" s="18" t="s">
        <v>36</v>
      </c>
      <c r="F505" s="18" t="s">
        <v>36</v>
      </c>
      <c r="H505">
        <v>2016</v>
      </c>
      <c r="I505" t="s">
        <v>29</v>
      </c>
      <c r="J505" t="str">
        <f>VLOOKUP(Table1[[#This Row],[Construction]],Sheet1!$A$2:$B$16,2,)</f>
        <v>On Site</v>
      </c>
      <c r="K505" t="s">
        <v>202</v>
      </c>
      <c r="L505" t="s">
        <v>237</v>
      </c>
      <c r="M505">
        <v>1</v>
      </c>
      <c r="N505" s="3">
        <v>205794.38</v>
      </c>
      <c r="O505" s="3">
        <f>N505/M505</f>
        <v>205794.38</v>
      </c>
      <c r="P505" s="3">
        <f>O505*((VLOOKUP(H505,'CPI Data'!$A$1:$B$23,2))/(VLOOKUP(2025,'CPI Data'!$A$1:$B$23,2)))</f>
        <v>92252.653103448276</v>
      </c>
      <c r="Q505" s="2">
        <v>41456</v>
      </c>
      <c r="R505" s="12">
        <v>2</v>
      </c>
      <c r="S505">
        <v>1</v>
      </c>
      <c r="T505">
        <v>1</v>
      </c>
      <c r="U505">
        <v>1</v>
      </c>
    </row>
    <row r="506" spans="1:21" x14ac:dyDescent="0.25">
      <c r="A506" t="s">
        <v>30</v>
      </c>
      <c r="B506">
        <f>VLOOKUP(Table1[[#This Row],[LGA]],Sheet1!$H$1:$I$27,2,)</f>
        <v>2600</v>
      </c>
      <c r="C506" t="s">
        <v>241</v>
      </c>
      <c r="D506" t="s">
        <v>114</v>
      </c>
      <c r="E506" s="18" t="s">
        <v>13</v>
      </c>
      <c r="F506" s="18" t="s">
        <v>13</v>
      </c>
      <c r="H506">
        <v>2015</v>
      </c>
      <c r="I506" t="s">
        <v>29</v>
      </c>
      <c r="J506" t="str">
        <f>VLOOKUP(Table1[[#This Row],[Construction]],Sheet1!$A$2:$B$16,2,)</f>
        <v>On Site</v>
      </c>
      <c r="K506" t="s">
        <v>30</v>
      </c>
      <c r="L506" t="s">
        <v>211</v>
      </c>
      <c r="M506">
        <v>1</v>
      </c>
      <c r="N506" s="3">
        <v>812576.52</v>
      </c>
      <c r="O506" s="3">
        <f>N506/M506</f>
        <v>812576.52</v>
      </c>
      <c r="P506" s="3">
        <f>O506*((VLOOKUP(H506,'CPI Data'!$A$1:$B$23,2))/(VLOOKUP(2025,'CPI Data'!$A$1:$B$23,2)))</f>
        <v>420298.2</v>
      </c>
      <c r="Q506" s="2">
        <v>41456</v>
      </c>
      <c r="R506" s="12">
        <v>4</v>
      </c>
      <c r="S506">
        <v>2</v>
      </c>
      <c r="T506">
        <v>1</v>
      </c>
      <c r="U506">
        <v>1</v>
      </c>
    </row>
    <row r="507" spans="1:21" x14ac:dyDescent="0.25">
      <c r="A507" t="s">
        <v>20</v>
      </c>
      <c r="B507">
        <f>VLOOKUP(Table1[[#This Row],[LGA]],Sheet1!$H$1:$I$27,2,)</f>
        <v>2669</v>
      </c>
      <c r="C507" t="s">
        <v>104</v>
      </c>
      <c r="D507" t="s">
        <v>112</v>
      </c>
      <c r="E507" s="18" t="s">
        <v>13</v>
      </c>
      <c r="F507" s="18" t="s">
        <v>13</v>
      </c>
      <c r="H507">
        <v>2017</v>
      </c>
      <c r="I507" t="s">
        <v>29</v>
      </c>
      <c r="J507" t="str">
        <f>VLOOKUP(Table1[[#This Row],[Construction]],Sheet1!$A$2:$B$16,2,)</f>
        <v>On Site</v>
      </c>
      <c r="K507" t="s">
        <v>20</v>
      </c>
      <c r="L507" t="s">
        <v>211</v>
      </c>
      <c r="M507">
        <v>1</v>
      </c>
      <c r="N507" s="3">
        <v>474768</v>
      </c>
      <c r="O507" s="3">
        <f>N507/M507</f>
        <v>474768</v>
      </c>
      <c r="P507" s="3">
        <f>O507*((VLOOKUP(H507,'CPI Data'!$A$1:$B$23,2))/(VLOOKUP(2025,'CPI Data'!$A$1:$B$23,2)))</f>
        <v>311054.89655172412</v>
      </c>
      <c r="Q507" s="2">
        <v>41456</v>
      </c>
      <c r="R507" s="12">
        <v>3</v>
      </c>
      <c r="S507">
        <v>2</v>
      </c>
      <c r="T507">
        <v>1</v>
      </c>
      <c r="U507">
        <v>1</v>
      </c>
    </row>
    <row r="508" spans="1:21" x14ac:dyDescent="0.25">
      <c r="A508" t="s">
        <v>20</v>
      </c>
      <c r="B508">
        <f>VLOOKUP(Table1[[#This Row],[LGA]],Sheet1!$H$1:$I$27,2,)</f>
        <v>2669</v>
      </c>
      <c r="C508" t="s">
        <v>104</v>
      </c>
      <c r="D508" t="s">
        <v>114</v>
      </c>
      <c r="E508" s="18" t="s">
        <v>13</v>
      </c>
      <c r="F508" s="18" t="s">
        <v>13</v>
      </c>
      <c r="H508">
        <v>2017</v>
      </c>
      <c r="I508" t="s">
        <v>29</v>
      </c>
      <c r="J508" t="str">
        <f>VLOOKUP(Table1[[#This Row],[Construction]],Sheet1!$A$2:$B$16,2,)</f>
        <v>On Site</v>
      </c>
      <c r="K508" t="s">
        <v>20</v>
      </c>
      <c r="L508" t="s">
        <v>211</v>
      </c>
      <c r="M508">
        <v>1</v>
      </c>
      <c r="N508" s="3">
        <v>537832</v>
      </c>
      <c r="O508" s="3">
        <f>N508/M508</f>
        <v>537832</v>
      </c>
      <c r="P508" s="3">
        <f>O508*((VLOOKUP(H508,'CPI Data'!$A$1:$B$23,2))/(VLOOKUP(2025,'CPI Data'!$A$1:$B$23,2)))</f>
        <v>352372.68965517241</v>
      </c>
      <c r="Q508" s="2">
        <v>41456</v>
      </c>
      <c r="R508" s="12">
        <v>4</v>
      </c>
      <c r="S508">
        <v>2</v>
      </c>
      <c r="T508">
        <v>1</v>
      </c>
      <c r="U508">
        <v>1</v>
      </c>
    </row>
    <row r="509" spans="1:21" x14ac:dyDescent="0.25">
      <c r="A509" t="s">
        <v>20</v>
      </c>
      <c r="B509">
        <f>VLOOKUP(Table1[[#This Row],[LGA]],Sheet1!$H$1:$I$27,2,)</f>
        <v>2669</v>
      </c>
      <c r="C509" t="s">
        <v>104</v>
      </c>
      <c r="D509" t="s">
        <v>112</v>
      </c>
      <c r="E509" s="18" t="s">
        <v>13</v>
      </c>
      <c r="F509" s="18" t="s">
        <v>13</v>
      </c>
      <c r="H509">
        <v>2017</v>
      </c>
      <c r="I509" t="s">
        <v>29</v>
      </c>
      <c r="J509" t="str">
        <f>VLOOKUP(Table1[[#This Row],[Construction]],Sheet1!$A$2:$B$16,2,)</f>
        <v>On Site</v>
      </c>
      <c r="K509" t="s">
        <v>20</v>
      </c>
      <c r="L509" t="s">
        <v>211</v>
      </c>
      <c r="M509">
        <v>1</v>
      </c>
      <c r="N509" s="3">
        <v>470561</v>
      </c>
      <c r="O509" s="3">
        <f>N509/M509</f>
        <v>470561</v>
      </c>
      <c r="P509" s="3">
        <f>O509*((VLOOKUP(H509,'CPI Data'!$A$1:$B$23,2))/(VLOOKUP(2025,'CPI Data'!$A$1:$B$23,2)))</f>
        <v>308298.58620689652</v>
      </c>
      <c r="Q509" s="2">
        <v>41456</v>
      </c>
      <c r="R509" s="12">
        <v>3</v>
      </c>
      <c r="S509">
        <v>1</v>
      </c>
      <c r="T509">
        <v>1</v>
      </c>
      <c r="U509">
        <v>1</v>
      </c>
    </row>
    <row r="510" spans="1:21" x14ac:dyDescent="0.25">
      <c r="A510" t="s">
        <v>20</v>
      </c>
      <c r="B510">
        <f>VLOOKUP(Table1[[#This Row],[LGA]],Sheet1!$H$1:$I$27,2,)</f>
        <v>2669</v>
      </c>
      <c r="C510" t="s">
        <v>104</v>
      </c>
      <c r="D510" t="s">
        <v>114</v>
      </c>
      <c r="E510" s="18" t="s">
        <v>13</v>
      </c>
      <c r="F510" s="18" t="s">
        <v>13</v>
      </c>
      <c r="H510">
        <v>2017</v>
      </c>
      <c r="I510" t="s">
        <v>29</v>
      </c>
      <c r="J510" t="str">
        <f>VLOOKUP(Table1[[#This Row],[Construction]],Sheet1!$A$2:$B$16,2,)</f>
        <v>On Site</v>
      </c>
      <c r="K510" t="s">
        <v>20</v>
      </c>
      <c r="L510" t="s">
        <v>211</v>
      </c>
      <c r="M510">
        <v>1</v>
      </c>
      <c r="N510" s="3">
        <v>537099</v>
      </c>
      <c r="O510" s="3">
        <f>N510/M510</f>
        <v>537099</v>
      </c>
      <c r="P510" s="3">
        <f>O510*((VLOOKUP(H510,'CPI Data'!$A$1:$B$23,2))/(VLOOKUP(2025,'CPI Data'!$A$1:$B$23,2)))</f>
        <v>351892.44827586203</v>
      </c>
      <c r="Q510" s="2">
        <v>42186</v>
      </c>
      <c r="R510" s="12">
        <v>4</v>
      </c>
      <c r="S510">
        <v>2</v>
      </c>
      <c r="T510">
        <v>1</v>
      </c>
      <c r="U510">
        <v>1</v>
      </c>
    </row>
    <row r="511" spans="1:21" x14ac:dyDescent="0.25">
      <c r="A511" t="s">
        <v>20</v>
      </c>
      <c r="B511">
        <f>VLOOKUP(Table1[[#This Row],[LGA]],Sheet1!$H$1:$I$27,2,)</f>
        <v>2669</v>
      </c>
      <c r="C511" t="s">
        <v>104</v>
      </c>
      <c r="D511" t="s">
        <v>112</v>
      </c>
      <c r="E511" s="18" t="s">
        <v>13</v>
      </c>
      <c r="F511" s="18" t="s">
        <v>13</v>
      </c>
      <c r="H511">
        <v>2017</v>
      </c>
      <c r="I511" t="s">
        <v>29</v>
      </c>
      <c r="J511" t="str">
        <f>VLOOKUP(Table1[[#This Row],[Construction]],Sheet1!$A$2:$B$16,2,)</f>
        <v>On Site</v>
      </c>
      <c r="K511" t="s">
        <v>20</v>
      </c>
      <c r="L511" t="s">
        <v>211</v>
      </c>
      <c r="M511">
        <v>1</v>
      </c>
      <c r="N511" s="3">
        <v>470641</v>
      </c>
      <c r="O511" s="3">
        <f>N511/M511</f>
        <v>470641</v>
      </c>
      <c r="P511" s="3">
        <f>O511*((VLOOKUP(H511,'CPI Data'!$A$1:$B$23,2))/(VLOOKUP(2025,'CPI Data'!$A$1:$B$23,2)))</f>
        <v>308351</v>
      </c>
      <c r="Q511" s="2">
        <v>42186</v>
      </c>
      <c r="R511" s="12">
        <v>3</v>
      </c>
      <c r="S511">
        <v>1</v>
      </c>
      <c r="T511">
        <v>1</v>
      </c>
      <c r="U511">
        <v>1</v>
      </c>
    </row>
    <row r="512" spans="1:21" x14ac:dyDescent="0.25">
      <c r="A512" t="s">
        <v>24</v>
      </c>
      <c r="B512">
        <f>VLOOKUP(Table1[[#This Row],[LGA]],Sheet1!$H$1:$I$27,2,)</f>
        <v>1531</v>
      </c>
      <c r="C512" t="s">
        <v>241</v>
      </c>
      <c r="D512" t="s">
        <v>112</v>
      </c>
      <c r="E512" s="18" t="s">
        <v>13</v>
      </c>
      <c r="F512" s="18" t="s">
        <v>13</v>
      </c>
      <c r="H512">
        <v>2017</v>
      </c>
      <c r="I512" t="s">
        <v>29</v>
      </c>
      <c r="J512" t="str">
        <f>VLOOKUP(Table1[[#This Row],[Construction]],Sheet1!$A$2:$B$16,2,)</f>
        <v>On Site</v>
      </c>
      <c r="K512" t="s">
        <v>24</v>
      </c>
      <c r="L512" t="s">
        <v>211</v>
      </c>
      <c r="M512">
        <v>1</v>
      </c>
      <c r="N512" s="3">
        <v>469171.81</v>
      </c>
      <c r="O512" s="3">
        <f>N512/M512</f>
        <v>469171.81</v>
      </c>
      <c r="P512" s="3">
        <f>O512*((VLOOKUP(H512,'CPI Data'!$A$1:$B$23,2))/(VLOOKUP(2025,'CPI Data'!$A$1:$B$23,2)))</f>
        <v>307388.42724137928</v>
      </c>
      <c r="Q512" s="2">
        <v>42186</v>
      </c>
      <c r="R512" s="12">
        <v>3</v>
      </c>
      <c r="S512">
        <v>1</v>
      </c>
      <c r="T512">
        <v>1</v>
      </c>
      <c r="U512">
        <v>1</v>
      </c>
    </row>
    <row r="513" spans="1:21" x14ac:dyDescent="0.25">
      <c r="A513" t="s">
        <v>24</v>
      </c>
      <c r="B513">
        <f>VLOOKUP(Table1[[#This Row],[LGA]],Sheet1!$H$1:$I$27,2,)</f>
        <v>1531</v>
      </c>
      <c r="C513" t="s">
        <v>241</v>
      </c>
      <c r="D513" t="s">
        <v>112</v>
      </c>
      <c r="E513" s="18" t="s">
        <v>13</v>
      </c>
      <c r="F513" s="18" t="s">
        <v>13</v>
      </c>
      <c r="H513">
        <v>2017</v>
      </c>
      <c r="I513" t="s">
        <v>29</v>
      </c>
      <c r="J513" t="str">
        <f>VLOOKUP(Table1[[#This Row],[Construction]],Sheet1!$A$2:$B$16,2,)</f>
        <v>On Site</v>
      </c>
      <c r="K513" t="s">
        <v>24</v>
      </c>
      <c r="L513" t="s">
        <v>211</v>
      </c>
      <c r="M513">
        <v>1</v>
      </c>
      <c r="N513" s="3">
        <v>469445.24</v>
      </c>
      <c r="O513" s="3">
        <f>N513/M513</f>
        <v>469445.24</v>
      </c>
      <c r="P513" s="3">
        <f>O513*((VLOOKUP(H513,'CPI Data'!$A$1:$B$23,2))/(VLOOKUP(2025,'CPI Data'!$A$1:$B$23,2)))</f>
        <v>307567.57103448274</v>
      </c>
      <c r="Q513" s="2">
        <v>42186</v>
      </c>
      <c r="R513" s="12">
        <v>3</v>
      </c>
      <c r="T513">
        <v>1</v>
      </c>
      <c r="U513">
        <v>1</v>
      </c>
    </row>
    <row r="514" spans="1:21" x14ac:dyDescent="0.25">
      <c r="A514" t="s">
        <v>24</v>
      </c>
      <c r="B514">
        <f>VLOOKUP(Table1[[#This Row],[LGA]],Sheet1!$H$1:$I$27,2,)</f>
        <v>1531</v>
      </c>
      <c r="C514" t="s">
        <v>241</v>
      </c>
      <c r="D514" t="s">
        <v>114</v>
      </c>
      <c r="E514" s="18" t="s">
        <v>13</v>
      </c>
      <c r="F514" s="18" t="s">
        <v>13</v>
      </c>
      <c r="H514">
        <v>2017</v>
      </c>
      <c r="I514" t="s">
        <v>29</v>
      </c>
      <c r="J514" t="str">
        <f>VLOOKUP(Table1[[#This Row],[Construction]],Sheet1!$A$2:$B$16,2,)</f>
        <v>On Site</v>
      </c>
      <c r="K514" t="s">
        <v>24</v>
      </c>
      <c r="L514" t="s">
        <v>211</v>
      </c>
      <c r="M514">
        <v>1</v>
      </c>
      <c r="N514" s="3">
        <v>537442.52</v>
      </c>
      <c r="O514" s="3">
        <f>N514/M514</f>
        <v>537442.52</v>
      </c>
      <c r="P514" s="3">
        <f>O514*((VLOOKUP(H514,'CPI Data'!$A$1:$B$23,2))/(VLOOKUP(2025,'CPI Data'!$A$1:$B$23,2)))</f>
        <v>352117.51310344826</v>
      </c>
      <c r="Q514" s="2">
        <v>41456</v>
      </c>
      <c r="R514" s="12">
        <v>4</v>
      </c>
      <c r="T514">
        <v>1</v>
      </c>
      <c r="U514">
        <v>1</v>
      </c>
    </row>
    <row r="515" spans="1:21" x14ac:dyDescent="0.25">
      <c r="A515" t="s">
        <v>17</v>
      </c>
      <c r="B515">
        <f>VLOOKUP(Table1[[#This Row],[LGA]],Sheet1!$H$1:$I$27,2,)</f>
        <v>2437</v>
      </c>
      <c r="C515" t="s">
        <v>104</v>
      </c>
      <c r="D515" t="s">
        <v>111</v>
      </c>
      <c r="E515" s="18" t="s">
        <v>13</v>
      </c>
      <c r="F515" s="18" t="s">
        <v>13</v>
      </c>
      <c r="H515">
        <v>2016</v>
      </c>
      <c r="I515" t="s">
        <v>29</v>
      </c>
      <c r="J515" t="str">
        <f>VLOOKUP(Table1[[#This Row],[Construction]],Sheet1!$A$2:$B$16,2,)</f>
        <v>On Site</v>
      </c>
      <c r="K515" t="s">
        <v>17</v>
      </c>
      <c r="L515" t="s">
        <v>211</v>
      </c>
      <c r="M515">
        <v>1</v>
      </c>
      <c r="N515" s="3">
        <v>438617</v>
      </c>
      <c r="O515" s="3">
        <f>N515/M515</f>
        <v>438617</v>
      </c>
      <c r="P515" s="3">
        <f>O515*((VLOOKUP(H515,'CPI Data'!$A$1:$B$23,2))/(VLOOKUP(2025,'CPI Data'!$A$1:$B$23,2)))</f>
        <v>196621.41379310345</v>
      </c>
      <c r="Q515" s="2">
        <v>42186</v>
      </c>
      <c r="R515" s="12">
        <v>2</v>
      </c>
      <c r="S515">
        <v>2</v>
      </c>
      <c r="T515">
        <v>1</v>
      </c>
      <c r="U515">
        <v>1</v>
      </c>
    </row>
    <row r="516" spans="1:21" x14ac:dyDescent="0.25">
      <c r="A516" t="s">
        <v>17</v>
      </c>
      <c r="B516">
        <f>VLOOKUP(Table1[[#This Row],[LGA]],Sheet1!$H$1:$I$27,2,)</f>
        <v>2437</v>
      </c>
      <c r="C516" t="s">
        <v>104</v>
      </c>
      <c r="D516" t="s">
        <v>119</v>
      </c>
      <c r="E516" s="18" t="s">
        <v>13</v>
      </c>
      <c r="F516" s="18" t="s">
        <v>13</v>
      </c>
      <c r="H516">
        <v>2016</v>
      </c>
      <c r="I516" t="s">
        <v>29</v>
      </c>
      <c r="J516" t="str">
        <f>VLOOKUP(Table1[[#This Row],[Construction]],Sheet1!$A$2:$B$16,2,)</f>
        <v>On Site</v>
      </c>
      <c r="K516" t="s">
        <v>17</v>
      </c>
      <c r="L516" t="s">
        <v>211</v>
      </c>
      <c r="M516">
        <v>1</v>
      </c>
      <c r="N516" s="3">
        <v>585456</v>
      </c>
      <c r="O516" s="3">
        <f>N516/M516</f>
        <v>585456</v>
      </c>
      <c r="P516" s="3">
        <f>O516*((VLOOKUP(H516,'CPI Data'!$A$1:$B$23,2))/(VLOOKUP(2025,'CPI Data'!$A$1:$B$23,2)))</f>
        <v>262445.79310344829</v>
      </c>
      <c r="Q516" s="2">
        <v>42186</v>
      </c>
      <c r="R516" s="12">
        <v>3</v>
      </c>
      <c r="S516">
        <v>1</v>
      </c>
      <c r="T516">
        <v>1</v>
      </c>
      <c r="U516">
        <v>1</v>
      </c>
    </row>
    <row r="517" spans="1:21" x14ac:dyDescent="0.25">
      <c r="A517" t="s">
        <v>17</v>
      </c>
      <c r="B517">
        <f>VLOOKUP(Table1[[#This Row],[LGA]],Sheet1!$H$1:$I$27,2,)</f>
        <v>2437</v>
      </c>
      <c r="C517" t="s">
        <v>104</v>
      </c>
      <c r="D517" t="s">
        <v>111</v>
      </c>
      <c r="E517" s="18" t="s">
        <v>13</v>
      </c>
      <c r="F517" s="18" t="s">
        <v>13</v>
      </c>
      <c r="H517">
        <v>2016</v>
      </c>
      <c r="I517" t="s">
        <v>29</v>
      </c>
      <c r="J517" t="str">
        <f>VLOOKUP(Table1[[#This Row],[Construction]],Sheet1!$A$2:$B$16,2,)</f>
        <v>On Site</v>
      </c>
      <c r="K517" t="s">
        <v>17</v>
      </c>
      <c r="L517" t="s">
        <v>211</v>
      </c>
      <c r="M517">
        <v>1</v>
      </c>
      <c r="N517" s="3">
        <v>438654</v>
      </c>
      <c r="O517" s="3">
        <f>N517/M517</f>
        <v>438654</v>
      </c>
      <c r="P517" s="3">
        <f>O517*((VLOOKUP(H517,'CPI Data'!$A$1:$B$23,2))/(VLOOKUP(2025,'CPI Data'!$A$1:$B$23,2)))</f>
        <v>196638</v>
      </c>
      <c r="Q517" s="2">
        <v>42186</v>
      </c>
      <c r="R517" s="12">
        <v>2</v>
      </c>
      <c r="S517">
        <v>2</v>
      </c>
      <c r="T517">
        <v>1</v>
      </c>
      <c r="U517">
        <v>1</v>
      </c>
    </row>
    <row r="518" spans="1:21" x14ac:dyDescent="0.25">
      <c r="A518" t="s">
        <v>17</v>
      </c>
      <c r="B518">
        <f>VLOOKUP(Table1[[#This Row],[LGA]],Sheet1!$H$1:$I$27,2,)</f>
        <v>2437</v>
      </c>
      <c r="C518" t="s">
        <v>104</v>
      </c>
      <c r="D518" t="s">
        <v>112</v>
      </c>
      <c r="E518" s="18" t="s">
        <v>13</v>
      </c>
      <c r="F518" s="18" t="s">
        <v>13</v>
      </c>
      <c r="H518">
        <v>2016</v>
      </c>
      <c r="I518" t="s">
        <v>29</v>
      </c>
      <c r="J518" t="str">
        <f>VLOOKUP(Table1[[#This Row],[Construction]],Sheet1!$A$2:$B$16,2,)</f>
        <v>On Site</v>
      </c>
      <c r="K518" t="s">
        <v>17</v>
      </c>
      <c r="L518" t="s">
        <v>211</v>
      </c>
      <c r="M518">
        <v>1</v>
      </c>
      <c r="N518" s="3">
        <v>494110</v>
      </c>
      <c r="O518" s="3">
        <f>N518/M518</f>
        <v>494110</v>
      </c>
      <c r="P518" s="3">
        <f>O518*((VLOOKUP(H518,'CPI Data'!$A$1:$B$23,2))/(VLOOKUP(2025,'CPI Data'!$A$1:$B$23,2)))</f>
        <v>221497.58620689655</v>
      </c>
      <c r="Q518" s="2">
        <v>40360</v>
      </c>
      <c r="R518" s="12">
        <v>3</v>
      </c>
      <c r="S518">
        <v>2</v>
      </c>
      <c r="T518">
        <v>1</v>
      </c>
      <c r="U518">
        <v>1</v>
      </c>
    </row>
    <row r="519" spans="1:21" x14ac:dyDescent="0.25">
      <c r="A519" t="s">
        <v>17</v>
      </c>
      <c r="B519">
        <f>VLOOKUP(Table1[[#This Row],[LGA]],Sheet1!$H$1:$I$27,2,)</f>
        <v>2437</v>
      </c>
      <c r="C519" t="s">
        <v>104</v>
      </c>
      <c r="D519" t="s">
        <v>111</v>
      </c>
      <c r="E519" s="18" t="s">
        <v>13</v>
      </c>
      <c r="F519" s="18" t="s">
        <v>13</v>
      </c>
      <c r="H519">
        <v>2016</v>
      </c>
      <c r="I519" t="s">
        <v>29</v>
      </c>
      <c r="J519" t="str">
        <f>VLOOKUP(Table1[[#This Row],[Construction]],Sheet1!$A$2:$B$16,2,)</f>
        <v>On Site</v>
      </c>
      <c r="K519" t="s">
        <v>17</v>
      </c>
      <c r="L519" t="s">
        <v>211</v>
      </c>
      <c r="M519">
        <v>1</v>
      </c>
      <c r="N519" s="3">
        <v>445789</v>
      </c>
      <c r="O519" s="3">
        <f>N519/M519</f>
        <v>445789</v>
      </c>
      <c r="P519" s="3">
        <f>O519*((VLOOKUP(H519,'CPI Data'!$A$1:$B$23,2))/(VLOOKUP(2025,'CPI Data'!$A$1:$B$23,2)))</f>
        <v>199836.44827586206</v>
      </c>
      <c r="Q519" s="2">
        <v>40360</v>
      </c>
      <c r="R519" s="12">
        <v>2</v>
      </c>
      <c r="S519">
        <v>1</v>
      </c>
      <c r="T519">
        <v>1</v>
      </c>
      <c r="U519">
        <v>1</v>
      </c>
    </row>
    <row r="520" spans="1:21" x14ac:dyDescent="0.25">
      <c r="A520" t="s">
        <v>20</v>
      </c>
      <c r="B520">
        <f>VLOOKUP(Table1[[#This Row],[LGA]],Sheet1!$H$1:$I$27,2,)</f>
        <v>2669</v>
      </c>
      <c r="C520" t="s">
        <v>104</v>
      </c>
      <c r="D520" t="s">
        <v>112</v>
      </c>
      <c r="E520" s="18" t="s">
        <v>13</v>
      </c>
      <c r="F520" s="18" t="s">
        <v>13</v>
      </c>
      <c r="H520">
        <v>2015</v>
      </c>
      <c r="I520" t="s">
        <v>29</v>
      </c>
      <c r="J520" t="str">
        <f>VLOOKUP(Table1[[#This Row],[Construction]],Sheet1!$A$2:$B$16,2,)</f>
        <v>On Site</v>
      </c>
      <c r="K520" t="s">
        <v>20</v>
      </c>
      <c r="L520" t="s">
        <v>211</v>
      </c>
      <c r="M520">
        <v>1</v>
      </c>
      <c r="N520" s="3">
        <v>374815</v>
      </c>
      <c r="O520" s="3">
        <f>N520/M520</f>
        <v>374815</v>
      </c>
      <c r="P520" s="3">
        <f>O520*((VLOOKUP(H520,'CPI Data'!$A$1:$B$23,2))/(VLOOKUP(2025,'CPI Data'!$A$1:$B$23,2)))</f>
        <v>193869.8275862069</v>
      </c>
      <c r="Q520" s="2">
        <v>40360</v>
      </c>
      <c r="R520" s="12">
        <v>3</v>
      </c>
      <c r="S520">
        <v>1</v>
      </c>
      <c r="T520">
        <v>1</v>
      </c>
      <c r="U520">
        <v>1</v>
      </c>
    </row>
    <row r="521" spans="1:21" x14ac:dyDescent="0.25">
      <c r="A521" t="s">
        <v>20</v>
      </c>
      <c r="B521">
        <f>VLOOKUP(Table1[[#This Row],[LGA]],Sheet1!$H$1:$I$27,2,)</f>
        <v>2669</v>
      </c>
      <c r="C521" t="s">
        <v>104</v>
      </c>
      <c r="D521" t="s">
        <v>112</v>
      </c>
      <c r="E521" s="18" t="s">
        <v>13</v>
      </c>
      <c r="F521" s="18" t="s">
        <v>13</v>
      </c>
      <c r="H521">
        <v>2015</v>
      </c>
      <c r="I521" t="s">
        <v>29</v>
      </c>
      <c r="J521" t="str">
        <f>VLOOKUP(Table1[[#This Row],[Construction]],Sheet1!$A$2:$B$16,2,)</f>
        <v>On Site</v>
      </c>
      <c r="K521" t="s">
        <v>20</v>
      </c>
      <c r="L521" t="s">
        <v>211</v>
      </c>
      <c r="M521">
        <v>1</v>
      </c>
      <c r="N521" s="3">
        <v>375552</v>
      </c>
      <c r="O521" s="3">
        <f>N521/M521</f>
        <v>375552</v>
      </c>
      <c r="P521" s="3">
        <f>O521*((VLOOKUP(H521,'CPI Data'!$A$1:$B$23,2))/(VLOOKUP(2025,'CPI Data'!$A$1:$B$23,2)))</f>
        <v>194251.03448275864</v>
      </c>
      <c r="Q521" s="2">
        <v>42186</v>
      </c>
      <c r="R521" s="12">
        <v>3</v>
      </c>
      <c r="S521">
        <v>2</v>
      </c>
      <c r="T521">
        <v>1</v>
      </c>
      <c r="U521">
        <v>1</v>
      </c>
    </row>
    <row r="522" spans="1:21" x14ac:dyDescent="0.25">
      <c r="A522" t="s">
        <v>20</v>
      </c>
      <c r="B522">
        <f>VLOOKUP(Table1[[#This Row],[LGA]],Sheet1!$H$1:$I$27,2,)</f>
        <v>2669</v>
      </c>
      <c r="C522" t="s">
        <v>104</v>
      </c>
      <c r="D522" t="s">
        <v>114</v>
      </c>
      <c r="E522" s="18" t="s">
        <v>13</v>
      </c>
      <c r="F522" s="18" t="s">
        <v>13</v>
      </c>
      <c r="H522">
        <v>2017</v>
      </c>
      <c r="I522" t="s">
        <v>29</v>
      </c>
      <c r="J522" t="str">
        <f>VLOOKUP(Table1[[#This Row],[Construction]],Sheet1!$A$2:$B$16,2,)</f>
        <v>On Site</v>
      </c>
      <c r="K522" t="s">
        <v>20</v>
      </c>
      <c r="L522" t="s">
        <v>211</v>
      </c>
      <c r="M522">
        <v>1</v>
      </c>
      <c r="N522" s="3">
        <v>538733</v>
      </c>
      <c r="O522" s="3">
        <f>N522/M522</f>
        <v>538733</v>
      </c>
      <c r="P522" s="3">
        <f>O522*((VLOOKUP(H522,'CPI Data'!$A$1:$B$23,2))/(VLOOKUP(2025,'CPI Data'!$A$1:$B$23,2)))</f>
        <v>352963</v>
      </c>
      <c r="Q522" s="2">
        <v>42186</v>
      </c>
      <c r="R522" s="12">
        <v>4</v>
      </c>
      <c r="S522">
        <v>2</v>
      </c>
      <c r="T522">
        <v>1</v>
      </c>
      <c r="U522">
        <v>1</v>
      </c>
    </row>
    <row r="523" spans="1:21" x14ac:dyDescent="0.25">
      <c r="A523" t="s">
        <v>33</v>
      </c>
      <c r="B523">
        <f>VLOOKUP(Table1[[#This Row],[LGA]],Sheet1!$H$1:$I$27,2,)</f>
        <v>2572</v>
      </c>
      <c r="C523" t="s">
        <v>104</v>
      </c>
      <c r="D523" t="s">
        <v>114</v>
      </c>
      <c r="E523" s="18" t="s">
        <v>13</v>
      </c>
      <c r="F523" s="18" t="s">
        <v>13</v>
      </c>
      <c r="H523">
        <v>2017</v>
      </c>
      <c r="I523" t="s">
        <v>29</v>
      </c>
      <c r="J523" t="str">
        <f>VLOOKUP(Table1[[#This Row],[Construction]],Sheet1!$A$2:$B$16,2,)</f>
        <v>On Site</v>
      </c>
      <c r="K523" t="s">
        <v>33</v>
      </c>
      <c r="L523" t="s">
        <v>211</v>
      </c>
      <c r="M523">
        <v>1</v>
      </c>
      <c r="N523" s="3">
        <v>511194</v>
      </c>
      <c r="O523" s="3">
        <f>N523/M523</f>
        <v>511194</v>
      </c>
      <c r="P523" s="3">
        <f>O523*((VLOOKUP(H523,'CPI Data'!$A$1:$B$23,2))/(VLOOKUP(2025,'CPI Data'!$A$1:$B$23,2)))</f>
        <v>334920.20689655171</v>
      </c>
      <c r="Q523" s="2">
        <v>42186</v>
      </c>
      <c r="R523" s="12">
        <v>4</v>
      </c>
      <c r="S523">
        <v>1</v>
      </c>
      <c r="T523">
        <v>1</v>
      </c>
      <c r="U523">
        <v>1</v>
      </c>
    </row>
    <row r="524" spans="1:21" x14ac:dyDescent="0.25">
      <c r="A524" t="s">
        <v>33</v>
      </c>
      <c r="B524">
        <f>VLOOKUP(Table1[[#This Row],[LGA]],Sheet1!$H$1:$I$27,2,)</f>
        <v>2572</v>
      </c>
      <c r="C524" t="s">
        <v>104</v>
      </c>
      <c r="D524" t="s">
        <v>112</v>
      </c>
      <c r="E524" s="18" t="s">
        <v>13</v>
      </c>
      <c r="F524" s="18" t="s">
        <v>13</v>
      </c>
      <c r="H524">
        <v>2017</v>
      </c>
      <c r="I524" t="s">
        <v>29</v>
      </c>
      <c r="J524" t="str">
        <f>VLOOKUP(Table1[[#This Row],[Construction]],Sheet1!$A$2:$B$16,2,)</f>
        <v>On Site</v>
      </c>
      <c r="K524" t="s">
        <v>33</v>
      </c>
      <c r="L524" t="s">
        <v>211</v>
      </c>
      <c r="M524">
        <v>1</v>
      </c>
      <c r="N524" s="3">
        <v>457390</v>
      </c>
      <c r="O524" s="3">
        <f>N524/M524</f>
        <v>457390</v>
      </c>
      <c r="P524" s="3">
        <f>O524*((VLOOKUP(H524,'CPI Data'!$A$1:$B$23,2))/(VLOOKUP(2025,'CPI Data'!$A$1:$B$23,2)))</f>
        <v>299669.31034482759</v>
      </c>
      <c r="Q524" s="2">
        <v>42186</v>
      </c>
      <c r="R524" s="12">
        <v>3</v>
      </c>
      <c r="S524">
        <v>2</v>
      </c>
      <c r="T524">
        <v>1</v>
      </c>
      <c r="U524">
        <v>1</v>
      </c>
    </row>
    <row r="525" spans="1:21" x14ac:dyDescent="0.25">
      <c r="A525" t="s">
        <v>33</v>
      </c>
      <c r="B525">
        <f>VLOOKUP(Table1[[#This Row],[LGA]],Sheet1!$H$1:$I$27,2,)</f>
        <v>2572</v>
      </c>
      <c r="C525" t="s">
        <v>104</v>
      </c>
      <c r="D525" t="s">
        <v>111</v>
      </c>
      <c r="E525" s="18" t="s">
        <v>13</v>
      </c>
      <c r="F525" s="18" t="s">
        <v>13</v>
      </c>
      <c r="H525">
        <v>2017</v>
      </c>
      <c r="I525" t="s">
        <v>29</v>
      </c>
      <c r="J525" t="str">
        <f>VLOOKUP(Table1[[#This Row],[Construction]],Sheet1!$A$2:$B$16,2,)</f>
        <v>On Site</v>
      </c>
      <c r="K525" t="s">
        <v>33</v>
      </c>
      <c r="L525" t="s">
        <v>211</v>
      </c>
      <c r="M525">
        <v>1</v>
      </c>
      <c r="N525" s="3">
        <v>404556</v>
      </c>
      <c r="O525" s="3">
        <f>N525/M525</f>
        <v>404556</v>
      </c>
      <c r="P525" s="3">
        <f>O525*((VLOOKUP(H525,'CPI Data'!$A$1:$B$23,2))/(VLOOKUP(2025,'CPI Data'!$A$1:$B$23,2)))</f>
        <v>265053.93103448272</v>
      </c>
      <c r="Q525" s="2">
        <v>41456</v>
      </c>
      <c r="R525" s="12">
        <v>2</v>
      </c>
      <c r="S525">
        <v>1</v>
      </c>
      <c r="T525">
        <v>1</v>
      </c>
      <c r="U525">
        <v>1</v>
      </c>
    </row>
    <row r="526" spans="1:21" x14ac:dyDescent="0.25">
      <c r="A526" t="s">
        <v>33</v>
      </c>
      <c r="B526">
        <f>VLOOKUP(Table1[[#This Row],[LGA]],Sheet1!$H$1:$I$27,2,)</f>
        <v>2572</v>
      </c>
      <c r="C526" t="s">
        <v>104</v>
      </c>
      <c r="D526" t="s">
        <v>111</v>
      </c>
      <c r="E526" s="18" t="s">
        <v>13</v>
      </c>
      <c r="F526" s="18" t="s">
        <v>13</v>
      </c>
      <c r="H526">
        <v>2017</v>
      </c>
      <c r="I526" t="s">
        <v>29</v>
      </c>
      <c r="J526" t="str">
        <f>VLOOKUP(Table1[[#This Row],[Construction]],Sheet1!$A$2:$B$16,2,)</f>
        <v>On Site</v>
      </c>
      <c r="K526" t="s">
        <v>33</v>
      </c>
      <c r="L526" t="s">
        <v>211</v>
      </c>
      <c r="M526">
        <v>1</v>
      </c>
      <c r="N526" s="3">
        <v>402729</v>
      </c>
      <c r="O526" s="3">
        <f>N526/M526</f>
        <v>402729</v>
      </c>
      <c r="P526" s="3">
        <f>O526*((VLOOKUP(H526,'CPI Data'!$A$1:$B$23,2))/(VLOOKUP(2025,'CPI Data'!$A$1:$B$23,2)))</f>
        <v>263856.93103448272</v>
      </c>
      <c r="Q526" s="2">
        <v>41456</v>
      </c>
      <c r="R526" s="12">
        <v>2</v>
      </c>
      <c r="S526">
        <v>1</v>
      </c>
      <c r="T526">
        <v>1</v>
      </c>
      <c r="U526">
        <v>1</v>
      </c>
    </row>
    <row r="527" spans="1:21" x14ac:dyDescent="0.25">
      <c r="A527" t="s">
        <v>12</v>
      </c>
      <c r="B527">
        <f>VLOOKUP(Table1[[#This Row],[LGA]],Sheet1!$H$1:$I$27,2,)</f>
        <v>700</v>
      </c>
      <c r="C527" t="s">
        <v>103</v>
      </c>
      <c r="D527" t="s">
        <v>111</v>
      </c>
      <c r="E527" s="18" t="s">
        <v>13</v>
      </c>
      <c r="F527" s="18" t="s">
        <v>13</v>
      </c>
      <c r="H527">
        <v>2017</v>
      </c>
      <c r="I527" t="s">
        <v>29</v>
      </c>
      <c r="J527" t="str">
        <f>VLOOKUP(Table1[[#This Row],[Construction]],Sheet1!$A$2:$B$16,2,)</f>
        <v>On Site</v>
      </c>
      <c r="K527" t="s">
        <v>12</v>
      </c>
      <c r="L527" t="s">
        <v>211</v>
      </c>
      <c r="M527">
        <v>1</v>
      </c>
      <c r="N527" s="3">
        <v>340232.04</v>
      </c>
      <c r="O527" s="3">
        <f>N527/M527</f>
        <v>340232.04</v>
      </c>
      <c r="P527" s="3">
        <f>O527*((VLOOKUP(H527,'CPI Data'!$A$1:$B$23,2))/(VLOOKUP(2025,'CPI Data'!$A$1:$B$23,2)))</f>
        <v>222910.64689655171</v>
      </c>
      <c r="Q527" s="2">
        <v>41456</v>
      </c>
      <c r="R527" s="12">
        <v>2</v>
      </c>
      <c r="S527">
        <v>1</v>
      </c>
      <c r="T527">
        <v>1</v>
      </c>
      <c r="U527">
        <v>1</v>
      </c>
    </row>
    <row r="528" spans="1:21" x14ac:dyDescent="0.25">
      <c r="A528" t="s">
        <v>41</v>
      </c>
      <c r="B528">
        <f>VLOOKUP(Table1[[#This Row],[LGA]],Sheet1!$H$1:$I$27,2,)</f>
        <v>2042</v>
      </c>
      <c r="C528" t="s">
        <v>104</v>
      </c>
      <c r="D528" t="s">
        <v>111</v>
      </c>
      <c r="E528" s="18" t="s">
        <v>13</v>
      </c>
      <c r="F528" s="18" t="s">
        <v>13</v>
      </c>
      <c r="H528">
        <v>2017</v>
      </c>
      <c r="I528" t="s">
        <v>29</v>
      </c>
      <c r="J528" t="str">
        <f>VLOOKUP(Table1[[#This Row],[Construction]],Sheet1!$A$2:$B$16,2,)</f>
        <v>On Site</v>
      </c>
      <c r="K528" t="s">
        <v>41</v>
      </c>
      <c r="L528" t="s">
        <v>211</v>
      </c>
      <c r="M528">
        <v>1</v>
      </c>
      <c r="N528" s="3">
        <v>358308.00333333301</v>
      </c>
      <c r="O528" s="3">
        <f>N528/M528</f>
        <v>358308.00333333301</v>
      </c>
      <c r="P528" s="3">
        <f>O528*((VLOOKUP(H528,'CPI Data'!$A$1:$B$23,2))/(VLOOKUP(2025,'CPI Data'!$A$1:$B$23,2)))</f>
        <v>234753.51942528714</v>
      </c>
      <c r="Q528" s="2">
        <v>41456</v>
      </c>
      <c r="R528" s="12">
        <v>2</v>
      </c>
      <c r="T528">
        <v>1</v>
      </c>
      <c r="U528">
        <v>1</v>
      </c>
    </row>
    <row r="529" spans="1:21" x14ac:dyDescent="0.25">
      <c r="A529" t="s">
        <v>41</v>
      </c>
      <c r="B529">
        <f>VLOOKUP(Table1[[#This Row],[LGA]],Sheet1!$H$1:$I$27,2,)</f>
        <v>2042</v>
      </c>
      <c r="C529" t="s">
        <v>104</v>
      </c>
      <c r="D529" t="s">
        <v>111</v>
      </c>
      <c r="E529" s="18" t="s">
        <v>13</v>
      </c>
      <c r="F529" s="18" t="s">
        <v>13</v>
      </c>
      <c r="H529">
        <v>2017</v>
      </c>
      <c r="I529" t="s">
        <v>29</v>
      </c>
      <c r="J529" t="str">
        <f>VLOOKUP(Table1[[#This Row],[Construction]],Sheet1!$A$2:$B$16,2,)</f>
        <v>On Site</v>
      </c>
      <c r="K529" t="s">
        <v>41</v>
      </c>
      <c r="L529" t="s">
        <v>211</v>
      </c>
      <c r="M529">
        <v>1</v>
      </c>
      <c r="N529" s="3">
        <v>357860.998333333</v>
      </c>
      <c r="O529" s="3">
        <f>N529/M529</f>
        <v>357860.998333333</v>
      </c>
      <c r="P529" s="3">
        <f>O529*((VLOOKUP(H529,'CPI Data'!$A$1:$B$23,2))/(VLOOKUP(2025,'CPI Data'!$A$1:$B$23,2)))</f>
        <v>234460.65408045956</v>
      </c>
      <c r="Q529" s="2">
        <v>41456</v>
      </c>
      <c r="R529" s="12">
        <v>2</v>
      </c>
      <c r="S529">
        <v>1</v>
      </c>
      <c r="T529">
        <v>1</v>
      </c>
      <c r="U529">
        <v>1</v>
      </c>
    </row>
    <row r="530" spans="1:21" x14ac:dyDescent="0.25">
      <c r="A530" t="s">
        <v>41</v>
      </c>
      <c r="B530">
        <f>VLOOKUP(Table1[[#This Row],[LGA]],Sheet1!$H$1:$I$27,2,)</f>
        <v>2042</v>
      </c>
      <c r="C530" t="s">
        <v>104</v>
      </c>
      <c r="D530" t="s">
        <v>114</v>
      </c>
      <c r="E530" s="18" t="s">
        <v>13</v>
      </c>
      <c r="F530" s="18" t="s">
        <v>13</v>
      </c>
      <c r="H530">
        <v>2017</v>
      </c>
      <c r="I530" t="s">
        <v>29</v>
      </c>
      <c r="J530" t="str">
        <f>VLOOKUP(Table1[[#This Row],[Construction]],Sheet1!$A$2:$B$16,2,)</f>
        <v>On Site</v>
      </c>
      <c r="K530" t="s">
        <v>41</v>
      </c>
      <c r="L530" t="s">
        <v>211</v>
      </c>
      <c r="M530">
        <v>1</v>
      </c>
      <c r="N530" s="3">
        <v>488367.998333333</v>
      </c>
      <c r="O530" s="3">
        <f>N530/M530</f>
        <v>488367.998333333</v>
      </c>
      <c r="P530" s="3">
        <f>O530*((VLOOKUP(H530,'CPI Data'!$A$1:$B$23,2))/(VLOOKUP(2025,'CPI Data'!$A$1:$B$23,2)))</f>
        <v>319965.24028735608</v>
      </c>
      <c r="Q530" s="2">
        <v>41456</v>
      </c>
      <c r="R530" s="12">
        <v>4</v>
      </c>
      <c r="S530">
        <v>2</v>
      </c>
      <c r="T530">
        <v>1</v>
      </c>
      <c r="U530">
        <v>1</v>
      </c>
    </row>
    <row r="531" spans="1:21" x14ac:dyDescent="0.25">
      <c r="A531" t="s">
        <v>41</v>
      </c>
      <c r="B531">
        <f>VLOOKUP(Table1[[#This Row],[LGA]],Sheet1!$H$1:$I$27,2,)</f>
        <v>2042</v>
      </c>
      <c r="C531" t="s">
        <v>104</v>
      </c>
      <c r="D531" t="s">
        <v>112</v>
      </c>
      <c r="E531" s="18" t="s">
        <v>13</v>
      </c>
      <c r="F531" s="18" t="s">
        <v>13</v>
      </c>
      <c r="H531">
        <v>2017</v>
      </c>
      <c r="I531" t="s">
        <v>29</v>
      </c>
      <c r="J531" t="str">
        <f>VLOOKUP(Table1[[#This Row],[Construction]],Sheet1!$A$2:$B$16,2,)</f>
        <v>On Site</v>
      </c>
      <c r="K531" t="s">
        <v>41</v>
      </c>
      <c r="L531" t="s">
        <v>211</v>
      </c>
      <c r="M531">
        <v>1</v>
      </c>
      <c r="N531" s="3">
        <v>391109.998333333</v>
      </c>
      <c r="O531" s="3">
        <f>N531/M531</f>
        <v>391109.998333333</v>
      </c>
      <c r="P531" s="3">
        <f>O531*((VLOOKUP(H531,'CPI Data'!$A$1:$B$23,2))/(VLOOKUP(2025,'CPI Data'!$A$1:$B$23,2)))</f>
        <v>256244.48166666643</v>
      </c>
      <c r="Q531" s="2">
        <v>41456</v>
      </c>
      <c r="R531" s="12">
        <v>3</v>
      </c>
      <c r="S531">
        <v>1</v>
      </c>
      <c r="T531">
        <v>1</v>
      </c>
      <c r="U531">
        <v>1</v>
      </c>
    </row>
    <row r="532" spans="1:21" x14ac:dyDescent="0.25">
      <c r="A532" t="s">
        <v>41</v>
      </c>
      <c r="B532">
        <f>VLOOKUP(Table1[[#This Row],[LGA]],Sheet1!$H$1:$I$27,2,)</f>
        <v>2042</v>
      </c>
      <c r="C532" t="s">
        <v>104</v>
      </c>
      <c r="D532" t="s">
        <v>112</v>
      </c>
      <c r="E532" s="18" t="s">
        <v>13</v>
      </c>
      <c r="F532" s="18" t="s">
        <v>13</v>
      </c>
      <c r="H532">
        <v>2017</v>
      </c>
      <c r="I532" t="s">
        <v>29</v>
      </c>
      <c r="J532" t="str">
        <f>VLOOKUP(Table1[[#This Row],[Construction]],Sheet1!$A$2:$B$16,2,)</f>
        <v>On Site</v>
      </c>
      <c r="K532" t="s">
        <v>41</v>
      </c>
      <c r="L532" t="s">
        <v>211</v>
      </c>
      <c r="M532">
        <v>1</v>
      </c>
      <c r="N532" s="3">
        <v>391146.998333333</v>
      </c>
      <c r="O532" s="3">
        <f>N532/M532</f>
        <v>391146.998333333</v>
      </c>
      <c r="P532" s="3">
        <f>O532*((VLOOKUP(H532,'CPI Data'!$A$1:$B$23,2))/(VLOOKUP(2025,'CPI Data'!$A$1:$B$23,2)))</f>
        <v>256268.72304597677</v>
      </c>
      <c r="Q532" s="2">
        <v>41456</v>
      </c>
      <c r="R532" s="12">
        <v>3</v>
      </c>
      <c r="S532">
        <v>1</v>
      </c>
      <c r="T532">
        <v>1</v>
      </c>
      <c r="U532">
        <v>1</v>
      </c>
    </row>
    <row r="533" spans="1:21" x14ac:dyDescent="0.25">
      <c r="A533" t="s">
        <v>41</v>
      </c>
      <c r="B533">
        <f>VLOOKUP(Table1[[#This Row],[LGA]],Sheet1!$H$1:$I$27,2,)</f>
        <v>2042</v>
      </c>
      <c r="C533" t="s">
        <v>104</v>
      </c>
      <c r="D533" t="s">
        <v>111</v>
      </c>
      <c r="E533" s="18" t="s">
        <v>13</v>
      </c>
      <c r="F533" s="18" t="s">
        <v>13</v>
      </c>
      <c r="H533">
        <v>2017</v>
      </c>
      <c r="I533" t="s">
        <v>29</v>
      </c>
      <c r="J533" t="str">
        <f>VLOOKUP(Table1[[#This Row],[Construction]],Sheet1!$A$2:$B$16,2,)</f>
        <v>On Site</v>
      </c>
      <c r="K533" t="s">
        <v>41</v>
      </c>
      <c r="L533" t="s">
        <v>211</v>
      </c>
      <c r="M533">
        <v>1</v>
      </c>
      <c r="N533" s="3">
        <v>341996.998333333</v>
      </c>
      <c r="O533" s="3">
        <f>N533/M533</f>
        <v>341996.998333333</v>
      </c>
      <c r="P533" s="3">
        <f>O533*((VLOOKUP(H533,'CPI Data'!$A$1:$B$23,2))/(VLOOKUP(2025,'CPI Data'!$A$1:$B$23,2)))</f>
        <v>224066.99890804576</v>
      </c>
      <c r="Q533" s="2">
        <v>41456</v>
      </c>
      <c r="R533" s="12">
        <v>2</v>
      </c>
      <c r="S533">
        <v>1</v>
      </c>
      <c r="T533">
        <v>1</v>
      </c>
      <c r="U533">
        <v>1</v>
      </c>
    </row>
    <row r="534" spans="1:21" x14ac:dyDescent="0.25">
      <c r="A534" t="s">
        <v>12</v>
      </c>
      <c r="B534">
        <f>VLOOKUP(Table1[[#This Row],[LGA]],Sheet1!$H$1:$I$27,2,)</f>
        <v>700</v>
      </c>
      <c r="C534" t="s">
        <v>103</v>
      </c>
      <c r="D534" t="s">
        <v>111</v>
      </c>
      <c r="E534" s="18" t="s">
        <v>13</v>
      </c>
      <c r="F534" s="18" t="s">
        <v>13</v>
      </c>
      <c r="H534">
        <v>2017</v>
      </c>
      <c r="I534" t="s">
        <v>29</v>
      </c>
      <c r="J534" t="str">
        <f>VLOOKUP(Table1[[#This Row],[Construction]],Sheet1!$A$2:$B$16,2,)</f>
        <v>On Site</v>
      </c>
      <c r="K534" t="s">
        <v>12</v>
      </c>
      <c r="L534" t="s">
        <v>211</v>
      </c>
      <c r="M534">
        <v>1</v>
      </c>
      <c r="N534" s="3">
        <v>339253.49</v>
      </c>
      <c r="O534" s="3">
        <f>N534/M534</f>
        <v>339253.49</v>
      </c>
      <c r="P534" s="3">
        <f>O534*((VLOOKUP(H534,'CPI Data'!$A$1:$B$23,2))/(VLOOKUP(2025,'CPI Data'!$A$1:$B$23,2)))</f>
        <v>222269.52793103448</v>
      </c>
      <c r="Q534" s="2">
        <v>41456</v>
      </c>
      <c r="R534" s="12">
        <v>2</v>
      </c>
      <c r="S534">
        <v>1</v>
      </c>
      <c r="T534">
        <v>1</v>
      </c>
      <c r="U534">
        <v>1</v>
      </c>
    </row>
    <row r="535" spans="1:21" x14ac:dyDescent="0.25">
      <c r="A535" t="s">
        <v>12</v>
      </c>
      <c r="B535">
        <f>VLOOKUP(Table1[[#This Row],[LGA]],Sheet1!$H$1:$I$27,2,)</f>
        <v>700</v>
      </c>
      <c r="C535" t="s">
        <v>103</v>
      </c>
      <c r="D535" t="s">
        <v>111</v>
      </c>
      <c r="E535" s="18" t="s">
        <v>13</v>
      </c>
      <c r="F535" s="18" t="s">
        <v>13</v>
      </c>
      <c r="H535">
        <v>2017</v>
      </c>
      <c r="I535" t="s">
        <v>29</v>
      </c>
      <c r="J535" t="str">
        <f>VLOOKUP(Table1[[#This Row],[Construction]],Sheet1!$A$2:$B$16,2,)</f>
        <v>On Site</v>
      </c>
      <c r="K535" t="s">
        <v>12</v>
      </c>
      <c r="L535" t="s">
        <v>211</v>
      </c>
      <c r="M535">
        <v>1</v>
      </c>
      <c r="N535" s="3">
        <v>339209.87</v>
      </c>
      <c r="O535" s="3">
        <f>N535/M535</f>
        <v>339209.87</v>
      </c>
      <c r="P535" s="3">
        <f>O535*((VLOOKUP(H535,'CPI Data'!$A$1:$B$23,2))/(VLOOKUP(2025,'CPI Data'!$A$1:$B$23,2)))</f>
        <v>222240.94931034482</v>
      </c>
      <c r="Q535" s="2">
        <v>42917</v>
      </c>
      <c r="R535" s="12">
        <v>2</v>
      </c>
      <c r="T535">
        <v>1</v>
      </c>
      <c r="U535">
        <v>1</v>
      </c>
    </row>
    <row r="536" spans="1:21" x14ac:dyDescent="0.25">
      <c r="A536" t="s">
        <v>12</v>
      </c>
      <c r="B536">
        <f>VLOOKUP(Table1[[#This Row],[LGA]],Sheet1!$H$1:$I$27,2,)</f>
        <v>700</v>
      </c>
      <c r="C536" t="s">
        <v>103</v>
      </c>
      <c r="D536" t="s">
        <v>111</v>
      </c>
      <c r="E536" s="18" t="s">
        <v>13</v>
      </c>
      <c r="F536" s="18" t="s">
        <v>13</v>
      </c>
      <c r="H536">
        <v>2017</v>
      </c>
      <c r="I536" t="s">
        <v>29</v>
      </c>
      <c r="J536" t="str">
        <f>VLOOKUP(Table1[[#This Row],[Construction]],Sheet1!$A$2:$B$16,2,)</f>
        <v>On Site</v>
      </c>
      <c r="K536" t="s">
        <v>12</v>
      </c>
      <c r="L536" t="s">
        <v>211</v>
      </c>
      <c r="M536">
        <v>1</v>
      </c>
      <c r="N536" s="3">
        <v>339388.63</v>
      </c>
      <c r="O536" s="3">
        <f>N536/M536</f>
        <v>339388.63</v>
      </c>
      <c r="P536" s="3">
        <f>O536*((VLOOKUP(H536,'CPI Data'!$A$1:$B$23,2))/(VLOOKUP(2025,'CPI Data'!$A$1:$B$23,2)))</f>
        <v>222358.06793103449</v>
      </c>
      <c r="Q536" s="2">
        <v>41456</v>
      </c>
      <c r="R536" s="12">
        <v>2</v>
      </c>
      <c r="T536">
        <v>1</v>
      </c>
      <c r="U536">
        <v>1</v>
      </c>
    </row>
    <row r="537" spans="1:21" x14ac:dyDescent="0.25">
      <c r="A537" t="s">
        <v>12</v>
      </c>
      <c r="B537">
        <f>VLOOKUP(Table1[[#This Row],[LGA]],Sheet1!$H$1:$I$27,2,)</f>
        <v>700</v>
      </c>
      <c r="C537" t="s">
        <v>103</v>
      </c>
      <c r="D537" t="s">
        <v>112</v>
      </c>
      <c r="E537" s="18" t="s">
        <v>13</v>
      </c>
      <c r="F537" s="18" t="s">
        <v>13</v>
      </c>
      <c r="H537">
        <v>2017</v>
      </c>
      <c r="I537" t="s">
        <v>29</v>
      </c>
      <c r="J537" t="str">
        <f>VLOOKUP(Table1[[#This Row],[Construction]],Sheet1!$A$2:$B$16,2,)</f>
        <v>On Site</v>
      </c>
      <c r="K537" t="s">
        <v>12</v>
      </c>
      <c r="L537" t="s">
        <v>211</v>
      </c>
      <c r="M537">
        <v>1</v>
      </c>
      <c r="N537" s="3">
        <v>413119.58</v>
      </c>
      <c r="O537" s="3">
        <f>N537/M537</f>
        <v>413119.58</v>
      </c>
      <c r="P537" s="3">
        <f>O537*((VLOOKUP(H537,'CPI Data'!$A$1:$B$23,2))/(VLOOKUP(2025,'CPI Data'!$A$1:$B$23,2)))</f>
        <v>270664.55241379311</v>
      </c>
      <c r="R537" s="12">
        <v>3</v>
      </c>
      <c r="T537">
        <v>1</v>
      </c>
      <c r="U537">
        <v>1</v>
      </c>
    </row>
    <row r="538" spans="1:21" x14ac:dyDescent="0.25">
      <c r="A538" t="s">
        <v>20</v>
      </c>
      <c r="B538">
        <f>VLOOKUP(Table1[[#This Row],[LGA]],Sheet1!$H$1:$I$27,2,)</f>
        <v>2669</v>
      </c>
      <c r="C538" t="s">
        <v>104</v>
      </c>
      <c r="D538" t="s">
        <v>111</v>
      </c>
      <c r="E538" s="18" t="s">
        <v>13</v>
      </c>
      <c r="F538" s="18" t="s">
        <v>13</v>
      </c>
      <c r="H538">
        <v>2015</v>
      </c>
      <c r="I538" t="s">
        <v>29</v>
      </c>
      <c r="J538" t="str">
        <f>VLOOKUP(Table1[[#This Row],[Construction]],Sheet1!$A$2:$B$16,2,)</f>
        <v>On Site</v>
      </c>
      <c r="K538" t="s">
        <v>20</v>
      </c>
      <c r="L538" t="s">
        <v>211</v>
      </c>
      <c r="M538">
        <v>1</v>
      </c>
      <c r="N538" s="3">
        <v>388129</v>
      </c>
      <c r="O538" s="3">
        <f>N538/M538</f>
        <v>388129</v>
      </c>
      <c r="P538" s="3">
        <f>O538*((VLOOKUP(H538,'CPI Data'!$A$1:$B$23,2))/(VLOOKUP(2025,'CPI Data'!$A$1:$B$23,2)))</f>
        <v>200756.37931034484</v>
      </c>
      <c r="R538" s="12">
        <v>2</v>
      </c>
      <c r="S538">
        <v>1</v>
      </c>
      <c r="T538">
        <v>1</v>
      </c>
      <c r="U538">
        <v>1</v>
      </c>
    </row>
    <row r="539" spans="1:21" x14ac:dyDescent="0.25">
      <c r="A539" t="s">
        <v>22</v>
      </c>
      <c r="B539" s="15" t="str">
        <f>VLOOKUP(Table1[[#This Row],[LGA]],Sheet1!$H$1:$I$27,2,)</f>
        <v>1973 </v>
      </c>
      <c r="C539" t="s">
        <v>104</v>
      </c>
      <c r="D539" t="s">
        <v>34</v>
      </c>
      <c r="E539" s="18" t="s">
        <v>238</v>
      </c>
      <c r="F539" s="18" t="s">
        <v>238</v>
      </c>
      <c r="H539">
        <v>2017</v>
      </c>
      <c r="I539" t="s">
        <v>35</v>
      </c>
      <c r="J539" t="str">
        <f>VLOOKUP(Table1[[#This Row],[Construction]],Sheet1!$A$2:$B$16,2,)</f>
        <v>Demolish</v>
      </c>
      <c r="K539" t="s">
        <v>186</v>
      </c>
      <c r="L539" t="s">
        <v>237</v>
      </c>
      <c r="M539">
        <v>1</v>
      </c>
      <c r="N539" s="3">
        <v>99791.47</v>
      </c>
      <c r="O539" s="3">
        <f>N539/M539</f>
        <v>99791.47</v>
      </c>
      <c r="P539" s="3">
        <f>O539*((VLOOKUP(2025,'CPI Data'!$A$1:$B$23,2)/(VLOOKUP(H539,'CPI Data'!$A$1:$B$23,2))))</f>
        <v>152313.29631578948</v>
      </c>
      <c r="R539" s="12"/>
    </row>
    <row r="540" spans="1:21" x14ac:dyDescent="0.25">
      <c r="A540" t="s">
        <v>22</v>
      </c>
      <c r="B540" t="str">
        <f>VLOOKUP(Table1[[#This Row],[LGA]],Sheet1!$H$1:$I$27,2,)</f>
        <v>1973 </v>
      </c>
      <c r="C540" t="s">
        <v>104</v>
      </c>
      <c r="D540" t="s">
        <v>112</v>
      </c>
      <c r="E540" s="18" t="s">
        <v>13</v>
      </c>
      <c r="F540" s="18" t="s">
        <v>13</v>
      </c>
      <c r="H540">
        <v>2017</v>
      </c>
      <c r="I540" t="s">
        <v>29</v>
      </c>
      <c r="J540" t="str">
        <f>VLOOKUP(Table1[[#This Row],[Construction]],Sheet1!$A$2:$B$16,2,)</f>
        <v>On Site</v>
      </c>
      <c r="K540" t="s">
        <v>186</v>
      </c>
      <c r="L540" t="s">
        <v>237</v>
      </c>
      <c r="M540">
        <v>1</v>
      </c>
      <c r="N540" s="3">
        <v>454722.94</v>
      </c>
      <c r="O540" s="3">
        <f>N540/M540</f>
        <v>454722.94</v>
      </c>
      <c r="P540" s="3">
        <f>O540*((VLOOKUP(H540,'CPI Data'!$A$1:$B$23,2))/(VLOOKUP(2025,'CPI Data'!$A$1:$B$23,2)))</f>
        <v>297921.92620689655</v>
      </c>
      <c r="Q540" s="2">
        <v>42917</v>
      </c>
      <c r="R540" s="12">
        <v>3</v>
      </c>
      <c r="S540">
        <v>1</v>
      </c>
      <c r="T540">
        <v>1</v>
      </c>
      <c r="U540">
        <v>1</v>
      </c>
    </row>
    <row r="541" spans="1:21" x14ac:dyDescent="0.25">
      <c r="A541" t="s">
        <v>22</v>
      </c>
      <c r="B541" t="str">
        <f>VLOOKUP(Table1[[#This Row],[LGA]],Sheet1!$H$1:$I$27,2,)</f>
        <v>1973 </v>
      </c>
      <c r="C541" t="s">
        <v>104</v>
      </c>
      <c r="D541" t="s">
        <v>111</v>
      </c>
      <c r="E541" s="18" t="s">
        <v>13</v>
      </c>
      <c r="F541" s="18" t="s">
        <v>13</v>
      </c>
      <c r="H541">
        <v>2017</v>
      </c>
      <c r="I541" t="s">
        <v>29</v>
      </c>
      <c r="J541" t="str">
        <f>VLOOKUP(Table1[[#This Row],[Construction]],Sheet1!$A$2:$B$16,2,)</f>
        <v>On Site</v>
      </c>
      <c r="K541" t="s">
        <v>186</v>
      </c>
      <c r="L541" t="s">
        <v>237</v>
      </c>
      <c r="M541">
        <v>1</v>
      </c>
      <c r="N541" s="3">
        <v>405238.16</v>
      </c>
      <c r="O541" s="3">
        <f>N541/M541</f>
        <v>405238.16</v>
      </c>
      <c r="P541" s="3">
        <f>O541*((VLOOKUP(H541,'CPI Data'!$A$1:$B$23,2))/(VLOOKUP(2025,'CPI Data'!$A$1:$B$23,2)))</f>
        <v>265500.86344827584</v>
      </c>
      <c r="Q541" s="2">
        <v>40360</v>
      </c>
      <c r="R541" s="12">
        <v>2</v>
      </c>
      <c r="S541">
        <v>2</v>
      </c>
      <c r="T541">
        <v>1</v>
      </c>
      <c r="U541">
        <v>1</v>
      </c>
    </row>
    <row r="542" spans="1:21" x14ac:dyDescent="0.25">
      <c r="A542" t="s">
        <v>22</v>
      </c>
      <c r="B542" t="str">
        <f>VLOOKUP(Table1[[#This Row],[LGA]],Sheet1!$H$1:$I$27,2,)</f>
        <v>1973 </v>
      </c>
      <c r="C542" t="s">
        <v>104</v>
      </c>
      <c r="D542" t="s">
        <v>111</v>
      </c>
      <c r="E542" s="18" t="s">
        <v>13</v>
      </c>
      <c r="F542" s="18" t="s">
        <v>13</v>
      </c>
      <c r="H542">
        <v>2017</v>
      </c>
      <c r="I542" t="s">
        <v>29</v>
      </c>
      <c r="J542" t="str">
        <f>VLOOKUP(Table1[[#This Row],[Construction]],Sheet1!$A$2:$B$16,2,)</f>
        <v>On Site</v>
      </c>
      <c r="K542" t="s">
        <v>186</v>
      </c>
      <c r="L542" t="s">
        <v>237</v>
      </c>
      <c r="M542">
        <v>1</v>
      </c>
      <c r="N542" s="3">
        <v>405094.43</v>
      </c>
      <c r="O542" s="3">
        <f>N542/M542</f>
        <v>405094.43</v>
      </c>
      <c r="P542" s="3">
        <f>O542*((VLOOKUP(H542,'CPI Data'!$A$1:$B$23,2))/(VLOOKUP(2025,'CPI Data'!$A$1:$B$23,2)))</f>
        <v>265406.69551724137</v>
      </c>
      <c r="Q542" s="2">
        <v>42917</v>
      </c>
      <c r="R542" s="12">
        <v>2</v>
      </c>
      <c r="S542">
        <v>1</v>
      </c>
      <c r="T542">
        <v>1</v>
      </c>
      <c r="U542">
        <v>1</v>
      </c>
    </row>
    <row r="543" spans="1:21" x14ac:dyDescent="0.25">
      <c r="A543" t="s">
        <v>22</v>
      </c>
      <c r="B543" t="str">
        <f>VLOOKUP(Table1[[#This Row],[LGA]],Sheet1!$H$1:$I$27,2,)</f>
        <v>1973 </v>
      </c>
      <c r="C543" t="s">
        <v>104</v>
      </c>
      <c r="D543" t="s">
        <v>112</v>
      </c>
      <c r="E543" s="18" t="s">
        <v>13</v>
      </c>
      <c r="F543" s="18" t="s">
        <v>13</v>
      </c>
      <c r="H543">
        <v>2017</v>
      </c>
      <c r="I543" t="s">
        <v>29</v>
      </c>
      <c r="J543" t="str">
        <f>VLOOKUP(Table1[[#This Row],[Construction]],Sheet1!$A$2:$B$16,2,)</f>
        <v>On Site</v>
      </c>
      <c r="K543" t="s">
        <v>186</v>
      </c>
      <c r="L543" t="s">
        <v>237</v>
      </c>
      <c r="M543">
        <v>1</v>
      </c>
      <c r="N543" s="3">
        <v>452423.74</v>
      </c>
      <c r="O543" s="3">
        <f>N543/M543</f>
        <v>452423.74</v>
      </c>
      <c r="P543" s="3">
        <f>O543*((VLOOKUP(H543,'CPI Data'!$A$1:$B$23,2))/(VLOOKUP(2025,'CPI Data'!$A$1:$B$23,2)))</f>
        <v>296415.55379310343</v>
      </c>
      <c r="Q543" s="2">
        <v>42917</v>
      </c>
      <c r="R543" s="12">
        <v>3</v>
      </c>
      <c r="S543">
        <v>2</v>
      </c>
      <c r="T543">
        <v>1</v>
      </c>
      <c r="U543">
        <v>1</v>
      </c>
    </row>
    <row r="544" spans="1:21" x14ac:dyDescent="0.25">
      <c r="A544" t="s">
        <v>30</v>
      </c>
      <c r="B544">
        <f>VLOOKUP(Table1[[#This Row],[LGA]],Sheet1!$H$1:$I$27,2,)</f>
        <v>2600</v>
      </c>
      <c r="C544" t="s">
        <v>241</v>
      </c>
      <c r="D544" t="s">
        <v>114</v>
      </c>
      <c r="E544" s="18" t="s">
        <v>13</v>
      </c>
      <c r="F544" s="18" t="s">
        <v>13</v>
      </c>
      <c r="H544">
        <v>2016</v>
      </c>
      <c r="I544" t="s">
        <v>29</v>
      </c>
      <c r="J544" t="str">
        <f>VLOOKUP(Table1[[#This Row],[Construction]],Sheet1!$A$2:$B$16,2,)</f>
        <v>On Site</v>
      </c>
      <c r="K544" t="s">
        <v>30</v>
      </c>
      <c r="L544" t="s">
        <v>211</v>
      </c>
      <c r="M544">
        <v>1</v>
      </c>
      <c r="N544" s="3">
        <v>859956</v>
      </c>
      <c r="O544" s="3">
        <f>N544/M544</f>
        <v>859956</v>
      </c>
      <c r="P544" s="3">
        <f>O544*((VLOOKUP(H544,'CPI Data'!$A$1:$B$23,2))/(VLOOKUP(2025,'CPI Data'!$A$1:$B$23,2)))</f>
        <v>385497.5172413793</v>
      </c>
      <c r="Q544" s="2">
        <v>42917</v>
      </c>
      <c r="R544" s="12">
        <v>4</v>
      </c>
      <c r="S544">
        <v>2</v>
      </c>
      <c r="T544">
        <v>1</v>
      </c>
      <c r="U544">
        <v>1</v>
      </c>
    </row>
    <row r="545" spans="1:21" x14ac:dyDescent="0.25">
      <c r="A545" t="s">
        <v>30</v>
      </c>
      <c r="B545">
        <f>VLOOKUP(Table1[[#This Row],[LGA]],Sheet1!$H$1:$I$27,2,)</f>
        <v>2600</v>
      </c>
      <c r="C545" t="s">
        <v>241</v>
      </c>
      <c r="D545" t="s">
        <v>114</v>
      </c>
      <c r="E545" s="18" t="s">
        <v>13</v>
      </c>
      <c r="F545" s="18" t="s">
        <v>13</v>
      </c>
      <c r="H545">
        <v>2016</v>
      </c>
      <c r="I545" t="s">
        <v>29</v>
      </c>
      <c r="J545" t="str">
        <f>VLOOKUP(Table1[[#This Row],[Construction]],Sheet1!$A$2:$B$16,2,)</f>
        <v>On Site</v>
      </c>
      <c r="K545" t="s">
        <v>30</v>
      </c>
      <c r="L545" t="s">
        <v>211</v>
      </c>
      <c r="M545">
        <v>1</v>
      </c>
      <c r="N545" s="3">
        <v>1085866</v>
      </c>
      <c r="O545" s="3">
        <f>N545/M545</f>
        <v>1085866</v>
      </c>
      <c r="P545" s="3">
        <f>O545*((VLOOKUP(H545,'CPI Data'!$A$1:$B$23,2))/(VLOOKUP(2025,'CPI Data'!$A$1:$B$23,2)))</f>
        <v>486767.5172413793</v>
      </c>
      <c r="Q545" s="2">
        <v>42917</v>
      </c>
      <c r="R545" s="12">
        <v>4</v>
      </c>
      <c r="S545">
        <v>2</v>
      </c>
      <c r="T545">
        <v>1</v>
      </c>
      <c r="U545">
        <v>1</v>
      </c>
    </row>
    <row r="546" spans="1:21" x14ac:dyDescent="0.25">
      <c r="A546" t="s">
        <v>30</v>
      </c>
      <c r="B546">
        <f>VLOOKUP(Table1[[#This Row],[LGA]],Sheet1!$H$1:$I$27,2,)</f>
        <v>2600</v>
      </c>
      <c r="C546" t="s">
        <v>241</v>
      </c>
      <c r="D546" t="s">
        <v>113</v>
      </c>
      <c r="E546" s="18" t="s">
        <v>13</v>
      </c>
      <c r="F546" s="18" t="s">
        <v>13</v>
      </c>
      <c r="G546" t="s">
        <v>243</v>
      </c>
      <c r="H546">
        <v>2016</v>
      </c>
      <c r="I546" t="s">
        <v>29</v>
      </c>
      <c r="J546" t="str">
        <f>VLOOKUP(Table1[[#This Row],[Construction]],Sheet1!$A$2:$B$16,2,)</f>
        <v>On Site</v>
      </c>
      <c r="K546" t="s">
        <v>30</v>
      </c>
      <c r="L546" t="s">
        <v>211</v>
      </c>
      <c r="M546">
        <v>1</v>
      </c>
      <c r="N546" s="3">
        <v>563582</v>
      </c>
      <c r="O546" s="3">
        <f>N546/M546</f>
        <v>563582</v>
      </c>
      <c r="P546" s="3">
        <f>O546*((VLOOKUP(H546,'CPI Data'!$A$1:$B$23,2))/(VLOOKUP(2025,'CPI Data'!$A$1:$B$23,2)))</f>
        <v>252640.20689655174</v>
      </c>
      <c r="Q546" s="2">
        <v>40360</v>
      </c>
      <c r="R546" s="12">
        <v>3</v>
      </c>
      <c r="S546">
        <v>1</v>
      </c>
      <c r="T546">
        <v>1</v>
      </c>
      <c r="U546">
        <v>1</v>
      </c>
    </row>
    <row r="547" spans="1:21" x14ac:dyDescent="0.25">
      <c r="A547" t="s">
        <v>30</v>
      </c>
      <c r="B547">
        <f>VLOOKUP(Table1[[#This Row],[LGA]],Sheet1!$H$1:$I$27,2,)</f>
        <v>2600</v>
      </c>
      <c r="C547" t="s">
        <v>241</v>
      </c>
      <c r="D547" t="s">
        <v>115</v>
      </c>
      <c r="E547" s="18" t="s">
        <v>13</v>
      </c>
      <c r="F547" s="18" t="s">
        <v>13</v>
      </c>
      <c r="G547" t="s">
        <v>243</v>
      </c>
      <c r="H547">
        <v>2016</v>
      </c>
      <c r="I547" t="s">
        <v>29</v>
      </c>
      <c r="J547" t="str">
        <f>VLOOKUP(Table1[[#This Row],[Construction]],Sheet1!$A$2:$B$16,2,)</f>
        <v>On Site</v>
      </c>
      <c r="K547" t="s">
        <v>30</v>
      </c>
      <c r="L547" t="s">
        <v>211</v>
      </c>
      <c r="M547">
        <v>1</v>
      </c>
      <c r="N547" s="3">
        <v>671571.26</v>
      </c>
      <c r="O547" s="3">
        <f>N547/M547</f>
        <v>671571.26</v>
      </c>
      <c r="P547" s="3">
        <f>O547*((VLOOKUP(H547,'CPI Data'!$A$1:$B$23,2))/(VLOOKUP(2025,'CPI Data'!$A$1:$B$23,2)))</f>
        <v>301049.18551724136</v>
      </c>
      <c r="Q547" s="2">
        <v>40360</v>
      </c>
      <c r="R547" s="12">
        <v>4</v>
      </c>
      <c r="S547">
        <v>2</v>
      </c>
      <c r="T547">
        <v>1</v>
      </c>
      <c r="U547">
        <v>1</v>
      </c>
    </row>
    <row r="548" spans="1:21" x14ac:dyDescent="0.25">
      <c r="A548" t="s">
        <v>30</v>
      </c>
      <c r="B548">
        <f>VLOOKUP(Table1[[#This Row],[LGA]],Sheet1!$H$1:$I$27,2,)</f>
        <v>2600</v>
      </c>
      <c r="C548" t="s">
        <v>241</v>
      </c>
      <c r="D548" t="s">
        <v>122</v>
      </c>
      <c r="E548" s="18" t="s">
        <v>13</v>
      </c>
      <c r="F548" s="18" t="s">
        <v>13</v>
      </c>
      <c r="H548">
        <v>2016</v>
      </c>
      <c r="I548" t="s">
        <v>29</v>
      </c>
      <c r="J548" t="str">
        <f>VLOOKUP(Table1[[#This Row],[Construction]],Sheet1!$A$2:$B$16,2,)</f>
        <v>On Site</v>
      </c>
      <c r="K548" t="s">
        <v>30</v>
      </c>
      <c r="L548" t="s">
        <v>211</v>
      </c>
      <c r="M548">
        <v>1</v>
      </c>
      <c r="N548" s="3">
        <v>471743.5</v>
      </c>
      <c r="O548" s="3">
        <f>N548/M548</f>
        <v>471743.5</v>
      </c>
      <c r="P548" s="3">
        <f>O548*((VLOOKUP(H548,'CPI Data'!$A$1:$B$23,2))/(VLOOKUP(2025,'CPI Data'!$A$1:$B$23,2)))</f>
        <v>211471.22413793104</v>
      </c>
      <c r="Q548" s="2">
        <v>42917</v>
      </c>
      <c r="R548" s="12">
        <v>3</v>
      </c>
      <c r="T548">
        <v>1</v>
      </c>
      <c r="U548">
        <v>1</v>
      </c>
    </row>
    <row r="549" spans="1:21" x14ac:dyDescent="0.25">
      <c r="A549" t="s">
        <v>30</v>
      </c>
      <c r="B549">
        <f>VLOOKUP(Table1[[#This Row],[LGA]],Sheet1!$H$1:$I$27,2,)</f>
        <v>2600</v>
      </c>
      <c r="C549" t="s">
        <v>241</v>
      </c>
      <c r="D549" t="s">
        <v>122</v>
      </c>
      <c r="E549" s="18" t="s">
        <v>13</v>
      </c>
      <c r="F549" s="18" t="s">
        <v>13</v>
      </c>
      <c r="H549">
        <v>2016</v>
      </c>
      <c r="I549" t="s">
        <v>29</v>
      </c>
      <c r="J549" t="str">
        <f>VLOOKUP(Table1[[#This Row],[Construction]],Sheet1!$A$2:$B$16,2,)</f>
        <v>On Site</v>
      </c>
      <c r="K549" t="s">
        <v>30</v>
      </c>
      <c r="L549" t="s">
        <v>211</v>
      </c>
      <c r="M549">
        <v>1</v>
      </c>
      <c r="N549" s="3">
        <v>470896</v>
      </c>
      <c r="O549" s="3">
        <f>N549/M549</f>
        <v>470896</v>
      </c>
      <c r="P549" s="3">
        <f>O549*((VLOOKUP(H549,'CPI Data'!$A$1:$B$23,2))/(VLOOKUP(2025,'CPI Data'!$A$1:$B$23,2)))</f>
        <v>211091.31034482759</v>
      </c>
      <c r="Q549" s="2">
        <v>42917</v>
      </c>
      <c r="R549" s="12">
        <v>3</v>
      </c>
      <c r="T549">
        <v>1</v>
      </c>
      <c r="U549">
        <v>1</v>
      </c>
    </row>
    <row r="550" spans="1:21" x14ac:dyDescent="0.25">
      <c r="A550" t="s">
        <v>30</v>
      </c>
      <c r="B550">
        <f>VLOOKUP(Table1[[#This Row],[LGA]],Sheet1!$H$1:$I$27,2,)</f>
        <v>2600</v>
      </c>
      <c r="C550" t="s">
        <v>241</v>
      </c>
      <c r="D550" t="s">
        <v>113</v>
      </c>
      <c r="E550" s="18" t="s">
        <v>13</v>
      </c>
      <c r="F550" s="18" t="s">
        <v>13</v>
      </c>
      <c r="G550" t="s">
        <v>243</v>
      </c>
      <c r="H550">
        <v>2016</v>
      </c>
      <c r="I550" t="s">
        <v>29</v>
      </c>
      <c r="J550" t="str">
        <f>VLOOKUP(Table1[[#This Row],[Construction]],Sheet1!$A$2:$B$16,2,)</f>
        <v>On Site</v>
      </c>
      <c r="K550" t="s">
        <v>30</v>
      </c>
      <c r="L550" t="s">
        <v>211</v>
      </c>
      <c r="M550">
        <v>1</v>
      </c>
      <c r="N550" s="3">
        <v>472594</v>
      </c>
      <c r="O550" s="3">
        <f>N550/M550</f>
        <v>472594</v>
      </c>
      <c r="P550" s="3">
        <f>O550*((VLOOKUP(H550,'CPI Data'!$A$1:$B$23,2))/(VLOOKUP(2025,'CPI Data'!$A$1:$B$23,2)))</f>
        <v>211852.4827586207</v>
      </c>
      <c r="Q550" s="2">
        <v>42917</v>
      </c>
      <c r="R550" s="12">
        <v>3</v>
      </c>
      <c r="S550">
        <v>1</v>
      </c>
      <c r="T550">
        <v>1</v>
      </c>
      <c r="U550">
        <v>1</v>
      </c>
    </row>
    <row r="551" spans="1:21" x14ac:dyDescent="0.25">
      <c r="A551" t="s">
        <v>30</v>
      </c>
      <c r="B551">
        <f>VLOOKUP(Table1[[#This Row],[LGA]],Sheet1!$H$1:$I$27,2,)</f>
        <v>2600</v>
      </c>
      <c r="C551" t="s">
        <v>241</v>
      </c>
      <c r="D551" t="s">
        <v>120</v>
      </c>
      <c r="E551" s="18" t="s">
        <v>13</v>
      </c>
      <c r="F551" s="18" t="s">
        <v>13</v>
      </c>
      <c r="G551" t="s">
        <v>243</v>
      </c>
      <c r="H551">
        <v>2016</v>
      </c>
      <c r="I551" t="s">
        <v>29</v>
      </c>
      <c r="J551" t="str">
        <f>VLOOKUP(Table1[[#This Row],[Construction]],Sheet1!$A$2:$B$16,2,)</f>
        <v>On Site</v>
      </c>
      <c r="K551" t="s">
        <v>30</v>
      </c>
      <c r="L551" t="s">
        <v>211</v>
      </c>
      <c r="M551">
        <v>1</v>
      </c>
      <c r="N551" s="3">
        <v>764748.69</v>
      </c>
      <c r="O551" s="3">
        <f>N551/M551</f>
        <v>764748.69</v>
      </c>
      <c r="P551" s="3">
        <f>O551*((VLOOKUP(H551,'CPI Data'!$A$1:$B$23,2))/(VLOOKUP(2025,'CPI Data'!$A$1:$B$23,2)))</f>
        <v>342818.37827586202</v>
      </c>
      <c r="Q551" s="2">
        <v>42552</v>
      </c>
      <c r="R551" s="12">
        <v>5</v>
      </c>
      <c r="S551">
        <v>2</v>
      </c>
      <c r="T551">
        <v>1</v>
      </c>
      <c r="U551">
        <v>1</v>
      </c>
    </row>
    <row r="552" spans="1:21" x14ac:dyDescent="0.25">
      <c r="A552" t="s">
        <v>30</v>
      </c>
      <c r="B552">
        <f>VLOOKUP(Table1[[#This Row],[LGA]],Sheet1!$H$1:$I$27,2,)</f>
        <v>2600</v>
      </c>
      <c r="C552" t="s">
        <v>241</v>
      </c>
      <c r="D552" t="s">
        <v>115</v>
      </c>
      <c r="E552" s="18" t="s">
        <v>13</v>
      </c>
      <c r="F552" s="18" t="s">
        <v>13</v>
      </c>
      <c r="G552" t="s">
        <v>243</v>
      </c>
      <c r="H552">
        <v>2016</v>
      </c>
      <c r="I552" t="s">
        <v>29</v>
      </c>
      <c r="J552" t="str">
        <f>VLOOKUP(Table1[[#This Row],[Construction]],Sheet1!$A$2:$B$16,2,)</f>
        <v>On Site</v>
      </c>
      <c r="K552" t="s">
        <v>30</v>
      </c>
      <c r="L552" t="s">
        <v>211</v>
      </c>
      <c r="M552">
        <v>1</v>
      </c>
      <c r="N552" s="3">
        <v>668685</v>
      </c>
      <c r="O552" s="3">
        <f>N552/M552</f>
        <v>668685</v>
      </c>
      <c r="P552" s="3">
        <f>O552*((VLOOKUP(H552,'CPI Data'!$A$1:$B$23,2))/(VLOOKUP(2025,'CPI Data'!$A$1:$B$23,2)))</f>
        <v>299755.3448275862</v>
      </c>
      <c r="Q552" s="2">
        <v>42552</v>
      </c>
      <c r="R552" s="12">
        <v>4</v>
      </c>
      <c r="S552">
        <v>2</v>
      </c>
      <c r="T552">
        <v>1</v>
      </c>
      <c r="U552">
        <v>1</v>
      </c>
    </row>
    <row r="553" spans="1:21" x14ac:dyDescent="0.25">
      <c r="A553" t="s">
        <v>30</v>
      </c>
      <c r="B553">
        <f>VLOOKUP(Table1[[#This Row],[LGA]],Sheet1!$H$1:$I$27,2,)</f>
        <v>2600</v>
      </c>
      <c r="C553" t="s">
        <v>241</v>
      </c>
      <c r="D553" t="s">
        <v>122</v>
      </c>
      <c r="E553" s="18" t="s">
        <v>13</v>
      </c>
      <c r="F553" s="18" t="s">
        <v>13</v>
      </c>
      <c r="H553">
        <v>2016</v>
      </c>
      <c r="I553" t="s">
        <v>29</v>
      </c>
      <c r="J553" t="str">
        <f>VLOOKUP(Table1[[#This Row],[Construction]],Sheet1!$A$2:$B$16,2,)</f>
        <v>On Site</v>
      </c>
      <c r="K553" t="s">
        <v>30</v>
      </c>
      <c r="L553" t="s">
        <v>211</v>
      </c>
      <c r="M553">
        <v>1</v>
      </c>
      <c r="N553" s="3">
        <v>473132</v>
      </c>
      <c r="O553" s="3">
        <f>N553/M553</f>
        <v>473132</v>
      </c>
      <c r="P553" s="3">
        <f>O553*((VLOOKUP(H553,'CPI Data'!$A$1:$B$23,2))/(VLOOKUP(2025,'CPI Data'!$A$1:$B$23,2)))</f>
        <v>212093.6551724138</v>
      </c>
      <c r="Q553" s="2">
        <v>42552</v>
      </c>
      <c r="R553" s="12">
        <v>3</v>
      </c>
      <c r="S553">
        <v>2</v>
      </c>
      <c r="T553">
        <v>1</v>
      </c>
      <c r="U553">
        <v>1</v>
      </c>
    </row>
    <row r="554" spans="1:21" x14ac:dyDescent="0.25">
      <c r="A554" t="s">
        <v>30</v>
      </c>
      <c r="B554">
        <f>VLOOKUP(Table1[[#This Row],[LGA]],Sheet1!$H$1:$I$27,2,)</f>
        <v>2600</v>
      </c>
      <c r="C554" t="s">
        <v>241</v>
      </c>
      <c r="D554" t="s">
        <v>120</v>
      </c>
      <c r="E554" s="18" t="s">
        <v>13</v>
      </c>
      <c r="F554" s="18" t="s">
        <v>13</v>
      </c>
      <c r="G554" t="s">
        <v>243</v>
      </c>
      <c r="H554">
        <v>2016</v>
      </c>
      <c r="I554" t="s">
        <v>29</v>
      </c>
      <c r="J554" t="str">
        <f>VLOOKUP(Table1[[#This Row],[Construction]],Sheet1!$A$2:$B$16,2,)</f>
        <v>On Site</v>
      </c>
      <c r="K554" t="s">
        <v>30</v>
      </c>
      <c r="L554" t="s">
        <v>211</v>
      </c>
      <c r="M554">
        <v>1</v>
      </c>
      <c r="N554" s="3">
        <v>765599</v>
      </c>
      <c r="O554" s="3">
        <f>N554/M554</f>
        <v>765599</v>
      </c>
      <c r="P554" s="3">
        <f>O554*((VLOOKUP(H554,'CPI Data'!$A$1:$B$23,2))/(VLOOKUP(2025,'CPI Data'!$A$1:$B$23,2)))</f>
        <v>343199.55172413791</v>
      </c>
      <c r="Q554" s="2">
        <v>42552</v>
      </c>
      <c r="R554" s="12">
        <v>5</v>
      </c>
      <c r="S554">
        <v>1</v>
      </c>
      <c r="T554">
        <v>1</v>
      </c>
      <c r="U554">
        <v>1</v>
      </c>
    </row>
    <row r="555" spans="1:21" x14ac:dyDescent="0.25">
      <c r="A555" t="s">
        <v>30</v>
      </c>
      <c r="B555">
        <f>VLOOKUP(Table1[[#This Row],[LGA]],Sheet1!$H$1:$I$27,2,)</f>
        <v>2600</v>
      </c>
      <c r="C555" t="s">
        <v>241</v>
      </c>
      <c r="D555" t="s">
        <v>114</v>
      </c>
      <c r="E555" s="18" t="s">
        <v>13</v>
      </c>
      <c r="F555" s="18" t="s">
        <v>13</v>
      </c>
      <c r="H555">
        <v>2016</v>
      </c>
      <c r="I555" t="s">
        <v>29</v>
      </c>
      <c r="J555" t="str">
        <f>VLOOKUP(Table1[[#This Row],[Construction]],Sheet1!$A$2:$B$16,2,)</f>
        <v>On Site</v>
      </c>
      <c r="K555" t="s">
        <v>30</v>
      </c>
      <c r="L555" t="s">
        <v>211</v>
      </c>
      <c r="M555">
        <v>1</v>
      </c>
      <c r="N555" s="3">
        <v>563783</v>
      </c>
      <c r="O555" s="3">
        <f>N555/M555</f>
        <v>563783</v>
      </c>
      <c r="P555" s="3">
        <f>O555*((VLOOKUP(H555,'CPI Data'!$A$1:$B$23,2))/(VLOOKUP(2025,'CPI Data'!$A$1:$B$23,2)))</f>
        <v>252730.31034482759</v>
      </c>
      <c r="Q555" s="2">
        <v>42186</v>
      </c>
      <c r="R555" s="12">
        <v>4</v>
      </c>
      <c r="S555">
        <v>1</v>
      </c>
      <c r="T555">
        <v>1</v>
      </c>
      <c r="U555">
        <v>1</v>
      </c>
    </row>
    <row r="556" spans="1:21" x14ac:dyDescent="0.25">
      <c r="A556" t="s">
        <v>30</v>
      </c>
      <c r="B556">
        <f>VLOOKUP(Table1[[#This Row],[LGA]],Sheet1!$H$1:$I$27,2,)</f>
        <v>2600</v>
      </c>
      <c r="C556" t="s">
        <v>241</v>
      </c>
      <c r="D556" t="s">
        <v>115</v>
      </c>
      <c r="E556" s="18" t="s">
        <v>13</v>
      </c>
      <c r="F556" s="18" t="s">
        <v>13</v>
      </c>
      <c r="G556" t="s">
        <v>243</v>
      </c>
      <c r="H556">
        <v>2016</v>
      </c>
      <c r="I556" t="s">
        <v>29</v>
      </c>
      <c r="J556" t="str">
        <f>VLOOKUP(Table1[[#This Row],[Construction]],Sheet1!$A$2:$B$16,2,)</f>
        <v>On Site</v>
      </c>
      <c r="K556" t="s">
        <v>30</v>
      </c>
      <c r="L556" t="s">
        <v>211</v>
      </c>
      <c r="M556">
        <v>1</v>
      </c>
      <c r="N556" s="3">
        <v>860800</v>
      </c>
      <c r="O556" s="3">
        <f>N556/M556</f>
        <v>860800</v>
      </c>
      <c r="P556" s="3">
        <f>O556*((VLOOKUP(H556,'CPI Data'!$A$1:$B$23,2))/(VLOOKUP(2025,'CPI Data'!$A$1:$B$23,2)))</f>
        <v>385875.86206896551</v>
      </c>
      <c r="Q556" s="2">
        <v>41821</v>
      </c>
      <c r="R556" s="12">
        <v>4</v>
      </c>
      <c r="S556">
        <v>2</v>
      </c>
      <c r="T556">
        <v>1</v>
      </c>
      <c r="U556">
        <v>1</v>
      </c>
    </row>
    <row r="557" spans="1:21" x14ac:dyDescent="0.25">
      <c r="A557" t="s">
        <v>30</v>
      </c>
      <c r="B557">
        <f>VLOOKUP(Table1[[#This Row],[LGA]],Sheet1!$H$1:$I$27,2,)</f>
        <v>2600</v>
      </c>
      <c r="C557" t="s">
        <v>241</v>
      </c>
      <c r="D557" t="s">
        <v>113</v>
      </c>
      <c r="E557" s="18" t="s">
        <v>13</v>
      </c>
      <c r="F557" s="18" t="s">
        <v>13</v>
      </c>
      <c r="G557" t="s">
        <v>243</v>
      </c>
      <c r="H557">
        <v>2016</v>
      </c>
      <c r="I557" t="s">
        <v>29</v>
      </c>
      <c r="J557" t="str">
        <f>VLOOKUP(Table1[[#This Row],[Construction]],Sheet1!$A$2:$B$16,2,)</f>
        <v>On Site</v>
      </c>
      <c r="K557" t="s">
        <v>30</v>
      </c>
      <c r="L557" t="s">
        <v>211</v>
      </c>
      <c r="M557">
        <v>1</v>
      </c>
      <c r="N557" s="3">
        <v>717948</v>
      </c>
      <c r="O557" s="3">
        <f>N557/M557</f>
        <v>717948</v>
      </c>
      <c r="P557" s="3">
        <f>O557*((VLOOKUP(H557,'CPI Data'!$A$1:$B$23,2))/(VLOOKUP(2025,'CPI Data'!$A$1:$B$23,2)))</f>
        <v>321838.75862068968</v>
      </c>
      <c r="Q557" s="2">
        <v>41821</v>
      </c>
      <c r="R557" s="12">
        <v>3</v>
      </c>
      <c r="S557">
        <v>1</v>
      </c>
      <c r="T557">
        <v>1</v>
      </c>
      <c r="U557">
        <v>1</v>
      </c>
    </row>
    <row r="558" spans="1:21" x14ac:dyDescent="0.25">
      <c r="A558" t="s">
        <v>30</v>
      </c>
      <c r="B558">
        <f>VLOOKUP(Table1[[#This Row],[LGA]],Sheet1!$H$1:$I$27,2,)</f>
        <v>2600</v>
      </c>
      <c r="C558" t="s">
        <v>241</v>
      </c>
      <c r="D558" t="s">
        <v>113</v>
      </c>
      <c r="E558" s="18" t="s">
        <v>13</v>
      </c>
      <c r="F558" s="18" t="s">
        <v>13</v>
      </c>
      <c r="G558" t="s">
        <v>243</v>
      </c>
      <c r="H558">
        <v>2016</v>
      </c>
      <c r="I558" t="s">
        <v>29</v>
      </c>
      <c r="J558" t="str">
        <f>VLOOKUP(Table1[[#This Row],[Construction]],Sheet1!$A$2:$B$16,2,)</f>
        <v>On Site</v>
      </c>
      <c r="K558" t="s">
        <v>202</v>
      </c>
      <c r="L558" t="s">
        <v>237</v>
      </c>
      <c r="M558">
        <v>1</v>
      </c>
      <c r="N558" s="3">
        <v>555660.07999999996</v>
      </c>
      <c r="O558" s="3">
        <f>N558/M558</f>
        <v>555660.07999999996</v>
      </c>
      <c r="P558" s="3">
        <f>O558*((VLOOKUP(H558,'CPI Data'!$A$1:$B$23,2))/(VLOOKUP(2025,'CPI Data'!$A$1:$B$23,2)))</f>
        <v>249089.00137931033</v>
      </c>
      <c r="Q558" s="2">
        <v>42186</v>
      </c>
      <c r="R558" s="12">
        <v>3</v>
      </c>
      <c r="S558">
        <v>2</v>
      </c>
      <c r="T558">
        <v>1</v>
      </c>
      <c r="U558">
        <v>1</v>
      </c>
    </row>
    <row r="559" spans="1:21" x14ac:dyDescent="0.25">
      <c r="A559" t="s">
        <v>30</v>
      </c>
      <c r="B559">
        <f>VLOOKUP(Table1[[#This Row],[LGA]],Sheet1!$H$1:$I$27,2,)</f>
        <v>2600</v>
      </c>
      <c r="C559" t="s">
        <v>241</v>
      </c>
      <c r="D559" t="s">
        <v>113</v>
      </c>
      <c r="E559" s="18" t="s">
        <v>13</v>
      </c>
      <c r="F559" s="18" t="s">
        <v>13</v>
      </c>
      <c r="G559" t="s">
        <v>243</v>
      </c>
      <c r="H559">
        <v>2016</v>
      </c>
      <c r="I559" t="s">
        <v>29</v>
      </c>
      <c r="J559" t="str">
        <f>VLOOKUP(Table1[[#This Row],[Construction]],Sheet1!$A$2:$B$16,2,)</f>
        <v>On Site</v>
      </c>
      <c r="K559" t="s">
        <v>202</v>
      </c>
      <c r="L559" t="s">
        <v>237</v>
      </c>
      <c r="M559">
        <v>1</v>
      </c>
      <c r="N559" s="3">
        <v>557472.07999999996</v>
      </c>
      <c r="O559" s="3">
        <f>N559/M559</f>
        <v>557472.07999999996</v>
      </c>
      <c r="P559" s="3">
        <f>O559*((VLOOKUP(H559,'CPI Data'!$A$1:$B$23,2))/(VLOOKUP(2025,'CPI Data'!$A$1:$B$23,2)))</f>
        <v>249901.27724137928</v>
      </c>
      <c r="Q559" s="2">
        <v>41821</v>
      </c>
      <c r="R559" s="12">
        <v>3</v>
      </c>
      <c r="S559">
        <v>1</v>
      </c>
      <c r="T559">
        <v>1</v>
      </c>
      <c r="U559">
        <v>1</v>
      </c>
    </row>
    <row r="560" spans="1:21" x14ac:dyDescent="0.25">
      <c r="A560" t="s">
        <v>20</v>
      </c>
      <c r="B560">
        <f>VLOOKUP(Table1[[#This Row],[LGA]],Sheet1!$H$1:$I$27,2,)</f>
        <v>2669</v>
      </c>
      <c r="C560" t="s">
        <v>104</v>
      </c>
      <c r="D560" t="s">
        <v>148</v>
      </c>
      <c r="E560" s="18" t="s">
        <v>246</v>
      </c>
      <c r="F560" s="18" t="s">
        <v>90</v>
      </c>
      <c r="H560">
        <v>2022</v>
      </c>
      <c r="I560" t="s">
        <v>29</v>
      </c>
      <c r="J560" t="str">
        <f>VLOOKUP(Table1[[#This Row],[Construction]],Sheet1!$A$2:$B$16,2,)</f>
        <v>On Site</v>
      </c>
      <c r="K560" t="s">
        <v>20</v>
      </c>
      <c r="L560" t="s">
        <v>211</v>
      </c>
      <c r="M560">
        <v>2</v>
      </c>
      <c r="N560" s="3">
        <v>706941</v>
      </c>
      <c r="O560" s="3">
        <f>N560/M560</f>
        <v>353470.5</v>
      </c>
      <c r="P560" s="3">
        <f>O560*((VLOOKUP(H560,'CPI Data'!$A$1:$B$23,2))/(VLOOKUP(2025,'CPI Data'!$A$1:$B$23,2)))</f>
        <v>353470.5</v>
      </c>
      <c r="Q560" s="2">
        <v>42917</v>
      </c>
      <c r="R560" s="12">
        <v>3</v>
      </c>
    </row>
    <row r="561" spans="1:21" x14ac:dyDescent="0.25">
      <c r="A561" t="s">
        <v>30</v>
      </c>
      <c r="B561">
        <f>VLOOKUP(Table1[[#This Row],[LGA]],Sheet1!$H$1:$I$27,2,)</f>
        <v>2600</v>
      </c>
      <c r="C561" t="s">
        <v>241</v>
      </c>
      <c r="D561" t="s">
        <v>37</v>
      </c>
      <c r="E561" s="18" t="s">
        <v>36</v>
      </c>
      <c r="F561" s="18" t="s">
        <v>36</v>
      </c>
      <c r="H561">
        <v>2016</v>
      </c>
      <c r="I561" t="s">
        <v>29</v>
      </c>
      <c r="J561" t="str">
        <f>VLOOKUP(Table1[[#This Row],[Construction]],Sheet1!$A$2:$B$16,2,)</f>
        <v>On Site</v>
      </c>
      <c r="K561" t="s">
        <v>30</v>
      </c>
      <c r="L561" t="s">
        <v>211</v>
      </c>
      <c r="M561">
        <v>1</v>
      </c>
      <c r="N561" s="3">
        <v>303252.3</v>
      </c>
      <c r="O561" s="3">
        <f>N561/M561</f>
        <v>303252.3</v>
      </c>
      <c r="P561" s="3">
        <f>O561*((VLOOKUP(H561,'CPI Data'!$A$1:$B$23,2))/(VLOOKUP(2025,'CPI Data'!$A$1:$B$23,2)))</f>
        <v>135940.68620689656</v>
      </c>
      <c r="Q561" s="2">
        <v>41821</v>
      </c>
      <c r="R561" s="12">
        <v>2</v>
      </c>
      <c r="S561">
        <v>1</v>
      </c>
      <c r="T561">
        <v>1</v>
      </c>
      <c r="U561">
        <v>1</v>
      </c>
    </row>
    <row r="562" spans="1:21" x14ac:dyDescent="0.25">
      <c r="A562" t="s">
        <v>30</v>
      </c>
      <c r="B562">
        <f>VLOOKUP(Table1[[#This Row],[LGA]],Sheet1!$H$1:$I$27,2,)</f>
        <v>2600</v>
      </c>
      <c r="C562" t="s">
        <v>241</v>
      </c>
      <c r="D562" t="s">
        <v>37</v>
      </c>
      <c r="E562" s="18" t="s">
        <v>36</v>
      </c>
      <c r="F562" s="18" t="s">
        <v>36</v>
      </c>
      <c r="H562">
        <v>2016</v>
      </c>
      <c r="I562" t="s">
        <v>29</v>
      </c>
      <c r="J562" t="str">
        <f>VLOOKUP(Table1[[#This Row],[Construction]],Sheet1!$A$2:$B$16,2,)</f>
        <v>On Site</v>
      </c>
      <c r="K562" t="s">
        <v>30</v>
      </c>
      <c r="L562" t="s">
        <v>211</v>
      </c>
      <c r="M562">
        <v>1</v>
      </c>
      <c r="N562" s="3">
        <v>291448.02</v>
      </c>
      <c r="O562" s="3">
        <f>N562/M562</f>
        <v>291448.02</v>
      </c>
      <c r="P562" s="3">
        <f>O562*((VLOOKUP(H562,'CPI Data'!$A$1:$B$23,2))/(VLOOKUP(2025,'CPI Data'!$A$1:$B$23,2)))</f>
        <v>130649.11241379312</v>
      </c>
      <c r="Q562" s="2">
        <v>41821</v>
      </c>
      <c r="R562" s="12">
        <v>2</v>
      </c>
      <c r="S562">
        <v>1</v>
      </c>
      <c r="T562">
        <v>1</v>
      </c>
      <c r="U562">
        <v>1</v>
      </c>
    </row>
    <row r="563" spans="1:21" x14ac:dyDescent="0.25">
      <c r="A563" t="s">
        <v>30</v>
      </c>
      <c r="B563">
        <f>VLOOKUP(Table1[[#This Row],[LGA]],Sheet1!$H$1:$I$27,2,)</f>
        <v>2600</v>
      </c>
      <c r="C563" t="s">
        <v>241</v>
      </c>
      <c r="D563" t="s">
        <v>37</v>
      </c>
      <c r="E563" s="18" t="s">
        <v>36</v>
      </c>
      <c r="F563" s="18" t="s">
        <v>36</v>
      </c>
      <c r="H563">
        <v>2016</v>
      </c>
      <c r="I563" t="s">
        <v>29</v>
      </c>
      <c r="J563" t="str">
        <f>VLOOKUP(Table1[[#This Row],[Construction]],Sheet1!$A$2:$B$16,2,)</f>
        <v>On Site</v>
      </c>
      <c r="K563" t="s">
        <v>30</v>
      </c>
      <c r="L563" t="s">
        <v>211</v>
      </c>
      <c r="M563">
        <v>1</v>
      </c>
      <c r="N563" s="3">
        <v>249321.9853</v>
      </c>
      <c r="O563" s="3">
        <f>N563/M563</f>
        <v>249321.9853</v>
      </c>
      <c r="P563" s="3">
        <f>O563*((VLOOKUP(H563,'CPI Data'!$A$1:$B$23,2))/(VLOOKUP(2025,'CPI Data'!$A$1:$B$23,2)))</f>
        <v>111765.02789310346</v>
      </c>
      <c r="Q563" s="2">
        <v>41821</v>
      </c>
      <c r="R563" s="12">
        <v>2</v>
      </c>
      <c r="S563">
        <v>1</v>
      </c>
    </row>
    <row r="564" spans="1:21" x14ac:dyDescent="0.25">
      <c r="A564" t="s">
        <v>32</v>
      </c>
      <c r="B564">
        <f>VLOOKUP(Table1[[#This Row],[LGA]],Sheet1!$H$1:$I$27,2,)</f>
        <v>1710</v>
      </c>
      <c r="C564" t="s">
        <v>105</v>
      </c>
      <c r="D564" t="s">
        <v>110</v>
      </c>
      <c r="E564" s="18" t="s">
        <v>13</v>
      </c>
      <c r="F564" s="18" t="s">
        <v>13</v>
      </c>
      <c r="H564">
        <v>2015</v>
      </c>
      <c r="I564" t="s">
        <v>29</v>
      </c>
      <c r="J564" t="str">
        <f>VLOOKUP(Table1[[#This Row],[Construction]],Sheet1!$A$2:$B$16,2,)</f>
        <v>On Site</v>
      </c>
      <c r="K564" t="s">
        <v>32</v>
      </c>
      <c r="L564" t="s">
        <v>211</v>
      </c>
      <c r="M564">
        <v>1</v>
      </c>
      <c r="N564" s="3">
        <v>413449.81</v>
      </c>
      <c r="O564" s="3">
        <f>N564/M564</f>
        <v>413449.81</v>
      </c>
      <c r="P564" s="3">
        <f>O564*((VLOOKUP(H564,'CPI Data'!$A$1:$B$23,2))/(VLOOKUP(2025,'CPI Data'!$A$1:$B$23,2)))</f>
        <v>213853.35</v>
      </c>
      <c r="Q564" s="2">
        <v>41821</v>
      </c>
      <c r="R564" s="12">
        <v>5</v>
      </c>
      <c r="S564">
        <v>2</v>
      </c>
      <c r="T564">
        <v>1</v>
      </c>
      <c r="U564">
        <v>1</v>
      </c>
    </row>
    <row r="565" spans="1:21" x14ac:dyDescent="0.25">
      <c r="A565" t="s">
        <v>30</v>
      </c>
      <c r="B565">
        <f>VLOOKUP(Table1[[#This Row],[LGA]],Sheet1!$H$1:$I$27,2,)</f>
        <v>2600</v>
      </c>
      <c r="C565" t="s">
        <v>241</v>
      </c>
      <c r="D565" t="s">
        <v>120</v>
      </c>
      <c r="E565" s="18" t="s">
        <v>13</v>
      </c>
      <c r="F565" s="18" t="s">
        <v>13</v>
      </c>
      <c r="G565" t="s">
        <v>243</v>
      </c>
      <c r="H565">
        <v>2016</v>
      </c>
      <c r="I565" t="s">
        <v>29</v>
      </c>
      <c r="J565" t="str">
        <f>VLOOKUP(Table1[[#This Row],[Construction]],Sheet1!$A$2:$B$16,2,)</f>
        <v>On Site</v>
      </c>
      <c r="K565" t="s">
        <v>191</v>
      </c>
      <c r="L565" t="s">
        <v>237</v>
      </c>
      <c r="M565">
        <v>1</v>
      </c>
      <c r="N565" s="3">
        <v>847863.99</v>
      </c>
      <c r="O565" s="3">
        <f>N565/M565</f>
        <v>847863.99</v>
      </c>
      <c r="P565" s="3">
        <f>O565*((VLOOKUP(H565,'CPI Data'!$A$1:$B$23,2))/(VLOOKUP(2025,'CPI Data'!$A$1:$B$23,2)))</f>
        <v>380076.96103448275</v>
      </c>
      <c r="Q565" s="2">
        <v>41821</v>
      </c>
      <c r="R565" s="12">
        <v>5</v>
      </c>
      <c r="S565">
        <v>2</v>
      </c>
      <c r="T565">
        <v>1</v>
      </c>
      <c r="U565">
        <v>1</v>
      </c>
    </row>
    <row r="566" spans="1:21" x14ac:dyDescent="0.25">
      <c r="A566" t="s">
        <v>30</v>
      </c>
      <c r="B566">
        <f>VLOOKUP(Table1[[#This Row],[LGA]],Sheet1!$H$1:$I$27,2,)</f>
        <v>2600</v>
      </c>
      <c r="C566" t="s">
        <v>241</v>
      </c>
      <c r="D566" t="s">
        <v>126</v>
      </c>
      <c r="E566" s="18" t="s">
        <v>13</v>
      </c>
      <c r="F566" s="18" t="s">
        <v>13</v>
      </c>
      <c r="G566" t="s">
        <v>243</v>
      </c>
      <c r="H566">
        <v>2016</v>
      </c>
      <c r="I566" t="s">
        <v>29</v>
      </c>
      <c r="J566" t="str">
        <f>VLOOKUP(Table1[[#This Row],[Construction]],Sheet1!$A$2:$B$16,2,)</f>
        <v>On Site</v>
      </c>
      <c r="K566" t="s">
        <v>191</v>
      </c>
      <c r="L566" t="s">
        <v>237</v>
      </c>
      <c r="M566">
        <v>1</v>
      </c>
      <c r="N566" s="3">
        <v>906890.99</v>
      </c>
      <c r="O566" s="3">
        <f>N566/M566</f>
        <v>906890.99</v>
      </c>
      <c r="P566" s="3">
        <f>O566*((VLOOKUP(H566,'CPI Data'!$A$1:$B$23,2))/(VLOOKUP(2025,'CPI Data'!$A$1:$B$23,2)))</f>
        <v>406537.34034482756</v>
      </c>
      <c r="Q566" s="2">
        <v>41821</v>
      </c>
      <c r="R566" s="12">
        <v>6</v>
      </c>
      <c r="S566">
        <v>2</v>
      </c>
      <c r="T566">
        <v>1</v>
      </c>
      <c r="U566">
        <v>1</v>
      </c>
    </row>
    <row r="567" spans="1:21" x14ac:dyDescent="0.25">
      <c r="A567" t="s">
        <v>42</v>
      </c>
      <c r="B567">
        <f>VLOOKUP(Table1[[#This Row],[LGA]],Sheet1!$H$1:$I$27,2,)</f>
        <v>362</v>
      </c>
      <c r="C567" t="s">
        <v>107</v>
      </c>
      <c r="D567" t="s">
        <v>112</v>
      </c>
      <c r="E567" s="18" t="s">
        <v>13</v>
      </c>
      <c r="F567" s="18" t="s">
        <v>13</v>
      </c>
      <c r="H567">
        <v>2016</v>
      </c>
      <c r="I567" t="s">
        <v>29</v>
      </c>
      <c r="J567" t="str">
        <f>VLOOKUP(Table1[[#This Row],[Construction]],Sheet1!$A$2:$B$16,2,)</f>
        <v>On Site</v>
      </c>
      <c r="K567" t="s">
        <v>42</v>
      </c>
      <c r="L567" t="s">
        <v>211</v>
      </c>
      <c r="M567">
        <v>1</v>
      </c>
      <c r="N567" s="3">
        <v>340113</v>
      </c>
      <c r="O567" s="3">
        <f>N567/M567</f>
        <v>340113</v>
      </c>
      <c r="P567" s="3">
        <f>O567*((VLOOKUP(H567,'CPI Data'!$A$1:$B$23,2))/(VLOOKUP(2025,'CPI Data'!$A$1:$B$23,2)))</f>
        <v>152464.44827586206</v>
      </c>
      <c r="Q567" s="2">
        <v>42186</v>
      </c>
      <c r="R567" s="12">
        <v>3</v>
      </c>
      <c r="S567">
        <v>2</v>
      </c>
      <c r="T567">
        <v>1</v>
      </c>
      <c r="U567">
        <v>1</v>
      </c>
    </row>
    <row r="568" spans="1:21" x14ac:dyDescent="0.25">
      <c r="A568" t="s">
        <v>42</v>
      </c>
      <c r="B568">
        <f>VLOOKUP(Table1[[#This Row],[LGA]],Sheet1!$H$1:$I$27,2,)</f>
        <v>362</v>
      </c>
      <c r="C568" t="s">
        <v>107</v>
      </c>
      <c r="D568" t="s">
        <v>112</v>
      </c>
      <c r="E568" s="18" t="s">
        <v>13</v>
      </c>
      <c r="F568" s="18" t="s">
        <v>13</v>
      </c>
      <c r="H568">
        <v>2016</v>
      </c>
      <c r="I568" t="s">
        <v>29</v>
      </c>
      <c r="J568" t="str">
        <f>VLOOKUP(Table1[[#This Row],[Construction]],Sheet1!$A$2:$B$16,2,)</f>
        <v>On Site</v>
      </c>
      <c r="K568" t="s">
        <v>42</v>
      </c>
      <c r="L568" t="s">
        <v>211</v>
      </c>
      <c r="M568">
        <v>1</v>
      </c>
      <c r="N568" s="3">
        <v>322837</v>
      </c>
      <c r="O568" s="3">
        <f>N568/M568</f>
        <v>322837</v>
      </c>
      <c r="P568" s="3">
        <f>O568*((VLOOKUP(H568,'CPI Data'!$A$1:$B$23,2))/(VLOOKUP(2025,'CPI Data'!$A$1:$B$23,2)))</f>
        <v>144720.03448275861</v>
      </c>
      <c r="Q568" s="2">
        <v>42186</v>
      </c>
      <c r="R568" s="12">
        <v>3</v>
      </c>
      <c r="S568">
        <v>1</v>
      </c>
      <c r="T568">
        <v>1</v>
      </c>
      <c r="U568">
        <v>1</v>
      </c>
    </row>
    <row r="569" spans="1:21" x14ac:dyDescent="0.25">
      <c r="A569" t="s">
        <v>42</v>
      </c>
      <c r="B569">
        <f>VLOOKUP(Table1[[#This Row],[LGA]],Sheet1!$H$1:$I$27,2,)</f>
        <v>362</v>
      </c>
      <c r="C569" t="s">
        <v>107</v>
      </c>
      <c r="D569" t="s">
        <v>114</v>
      </c>
      <c r="E569" s="18" t="s">
        <v>13</v>
      </c>
      <c r="F569" s="18" t="s">
        <v>13</v>
      </c>
      <c r="H569">
        <v>2016</v>
      </c>
      <c r="I569" t="s">
        <v>29</v>
      </c>
      <c r="J569" t="str">
        <f>VLOOKUP(Table1[[#This Row],[Construction]],Sheet1!$A$2:$B$16,2,)</f>
        <v>On Site</v>
      </c>
      <c r="K569" t="s">
        <v>42</v>
      </c>
      <c r="L569" t="s">
        <v>211</v>
      </c>
      <c r="M569">
        <v>1</v>
      </c>
      <c r="N569" s="3">
        <v>363408</v>
      </c>
      <c r="O569" s="3">
        <f>N569/M569</f>
        <v>363408</v>
      </c>
      <c r="P569" s="3">
        <f>O569*((VLOOKUP(H569,'CPI Data'!$A$1:$B$23,2))/(VLOOKUP(2025,'CPI Data'!$A$1:$B$23,2)))</f>
        <v>162907.03448275864</v>
      </c>
      <c r="Q569" s="2">
        <v>41821</v>
      </c>
      <c r="R569" s="12">
        <v>4</v>
      </c>
      <c r="S569">
        <v>1</v>
      </c>
      <c r="T569">
        <v>1</v>
      </c>
      <c r="U569">
        <v>1</v>
      </c>
    </row>
    <row r="570" spans="1:21" x14ac:dyDescent="0.25">
      <c r="A570" t="s">
        <v>42</v>
      </c>
      <c r="B570">
        <f>VLOOKUP(Table1[[#This Row],[LGA]],Sheet1!$H$1:$I$27,2,)</f>
        <v>362</v>
      </c>
      <c r="C570" t="s">
        <v>107</v>
      </c>
      <c r="D570" t="s">
        <v>112</v>
      </c>
      <c r="E570" s="18" t="s">
        <v>13</v>
      </c>
      <c r="F570" s="18" t="s">
        <v>13</v>
      </c>
      <c r="H570">
        <v>2016</v>
      </c>
      <c r="I570" t="s">
        <v>29</v>
      </c>
      <c r="J570" t="str">
        <f>VLOOKUP(Table1[[#This Row],[Construction]],Sheet1!$A$2:$B$16,2,)</f>
        <v>On Site</v>
      </c>
      <c r="K570" t="s">
        <v>42</v>
      </c>
      <c r="L570" t="s">
        <v>211</v>
      </c>
      <c r="M570">
        <v>1</v>
      </c>
      <c r="N570" s="3">
        <v>328907</v>
      </c>
      <c r="O570" s="3">
        <f>N570/M570</f>
        <v>328907</v>
      </c>
      <c r="P570" s="3">
        <f>O570*((VLOOKUP(H570,'CPI Data'!$A$1:$B$23,2))/(VLOOKUP(2025,'CPI Data'!$A$1:$B$23,2)))</f>
        <v>147441.06896551725</v>
      </c>
      <c r="Q570" s="2">
        <v>42186</v>
      </c>
      <c r="R570" s="12">
        <v>3</v>
      </c>
      <c r="S570">
        <v>1</v>
      </c>
      <c r="T570">
        <v>1</v>
      </c>
      <c r="U570">
        <v>1</v>
      </c>
    </row>
    <row r="571" spans="1:21" x14ac:dyDescent="0.25">
      <c r="A571" t="s">
        <v>42</v>
      </c>
      <c r="B571">
        <f>VLOOKUP(Table1[[#This Row],[LGA]],Sheet1!$H$1:$I$27,2,)</f>
        <v>362</v>
      </c>
      <c r="C571" t="s">
        <v>107</v>
      </c>
      <c r="D571" t="s">
        <v>112</v>
      </c>
      <c r="E571" s="18" t="s">
        <v>13</v>
      </c>
      <c r="F571" s="18" t="s">
        <v>13</v>
      </c>
      <c r="H571">
        <v>2016</v>
      </c>
      <c r="I571" t="s">
        <v>29</v>
      </c>
      <c r="J571" t="str">
        <f>VLOOKUP(Table1[[#This Row],[Construction]],Sheet1!$A$2:$B$16,2,)</f>
        <v>On Site</v>
      </c>
      <c r="K571" t="s">
        <v>42</v>
      </c>
      <c r="L571" t="s">
        <v>211</v>
      </c>
      <c r="M571">
        <v>1</v>
      </c>
      <c r="N571" s="3">
        <v>319262</v>
      </c>
      <c r="O571" s="3">
        <f>N571/M571</f>
        <v>319262</v>
      </c>
      <c r="P571" s="3">
        <f>O571*((VLOOKUP(H571,'CPI Data'!$A$1:$B$23,2))/(VLOOKUP(2025,'CPI Data'!$A$1:$B$23,2)))</f>
        <v>143117.44827586206</v>
      </c>
      <c r="Q571" s="2">
        <v>42186</v>
      </c>
      <c r="R571" s="12">
        <v>3</v>
      </c>
      <c r="S571">
        <v>1</v>
      </c>
      <c r="T571">
        <v>1</v>
      </c>
      <c r="U571">
        <v>1</v>
      </c>
    </row>
    <row r="572" spans="1:21" x14ac:dyDescent="0.25">
      <c r="A572" t="s">
        <v>30</v>
      </c>
      <c r="B572">
        <f>VLOOKUP(Table1[[#This Row],[LGA]],Sheet1!$H$1:$I$27,2,)</f>
        <v>2600</v>
      </c>
      <c r="C572" t="s">
        <v>241</v>
      </c>
      <c r="D572" t="s">
        <v>122</v>
      </c>
      <c r="E572" s="18" t="s">
        <v>13</v>
      </c>
      <c r="F572" s="18" t="s">
        <v>13</v>
      </c>
      <c r="H572">
        <v>2016</v>
      </c>
      <c r="I572" t="s">
        <v>29</v>
      </c>
      <c r="J572" t="str">
        <f>VLOOKUP(Table1[[#This Row],[Construction]],Sheet1!$A$2:$B$16,2,)</f>
        <v>On Site</v>
      </c>
      <c r="K572" t="s">
        <v>194</v>
      </c>
      <c r="L572" t="s">
        <v>237</v>
      </c>
      <c r="M572">
        <v>1</v>
      </c>
      <c r="N572" s="3">
        <v>564112</v>
      </c>
      <c r="O572" s="3">
        <f>N572/M572</f>
        <v>564112</v>
      </c>
      <c r="P572" s="3">
        <f>O572*((VLOOKUP(H572,'CPI Data'!$A$1:$B$23,2))/(VLOOKUP(2025,'CPI Data'!$A$1:$B$23,2)))</f>
        <v>252877.79310344829</v>
      </c>
      <c r="Q572" s="2">
        <v>40725</v>
      </c>
      <c r="R572" s="12">
        <v>3</v>
      </c>
      <c r="S572">
        <v>1</v>
      </c>
      <c r="T572">
        <v>1</v>
      </c>
      <c r="U572">
        <v>1</v>
      </c>
    </row>
    <row r="573" spans="1:21" x14ac:dyDescent="0.25">
      <c r="A573" t="s">
        <v>30</v>
      </c>
      <c r="B573">
        <f>VLOOKUP(Table1[[#This Row],[LGA]],Sheet1!$H$1:$I$27,2,)</f>
        <v>2600</v>
      </c>
      <c r="C573" t="s">
        <v>241</v>
      </c>
      <c r="D573" t="s">
        <v>126</v>
      </c>
      <c r="E573" s="18" t="s">
        <v>13</v>
      </c>
      <c r="F573" s="18" t="s">
        <v>13</v>
      </c>
      <c r="G573" t="s">
        <v>243</v>
      </c>
      <c r="H573">
        <v>2016</v>
      </c>
      <c r="I573" t="s">
        <v>29</v>
      </c>
      <c r="J573" t="str">
        <f>VLOOKUP(Table1[[#This Row],[Construction]],Sheet1!$A$2:$B$16,2,)</f>
        <v>On Site</v>
      </c>
      <c r="K573" t="s">
        <v>194</v>
      </c>
      <c r="L573" t="s">
        <v>237</v>
      </c>
      <c r="M573">
        <v>1</v>
      </c>
      <c r="N573" s="3">
        <v>717968</v>
      </c>
      <c r="O573" s="3">
        <f>N573/M573</f>
        <v>717968</v>
      </c>
      <c r="P573" s="3">
        <f>O573*((VLOOKUP(H573,'CPI Data'!$A$1:$B$23,2))/(VLOOKUP(2025,'CPI Data'!$A$1:$B$23,2)))</f>
        <v>321847.72413793101</v>
      </c>
      <c r="Q573" s="2">
        <v>42186</v>
      </c>
      <c r="R573" s="12">
        <v>6</v>
      </c>
      <c r="S573">
        <v>2</v>
      </c>
      <c r="T573">
        <v>1</v>
      </c>
      <c r="U573">
        <v>1</v>
      </c>
    </row>
    <row r="574" spans="1:21" x14ac:dyDescent="0.25">
      <c r="A574" t="s">
        <v>30</v>
      </c>
      <c r="B574">
        <f>VLOOKUP(Table1[[#This Row],[LGA]],Sheet1!$H$1:$I$27,2,)</f>
        <v>2600</v>
      </c>
      <c r="C574" t="s">
        <v>241</v>
      </c>
      <c r="D574" t="s">
        <v>120</v>
      </c>
      <c r="E574" s="18" t="s">
        <v>13</v>
      </c>
      <c r="F574" s="18" t="s">
        <v>13</v>
      </c>
      <c r="G574" t="s">
        <v>243</v>
      </c>
      <c r="H574">
        <v>2016</v>
      </c>
      <c r="I574" t="s">
        <v>29</v>
      </c>
      <c r="J574" t="str">
        <f>VLOOKUP(Table1[[#This Row],[Construction]],Sheet1!$A$2:$B$16,2,)</f>
        <v>On Site</v>
      </c>
      <c r="K574" t="s">
        <v>194</v>
      </c>
      <c r="L574" t="s">
        <v>237</v>
      </c>
      <c r="M574">
        <v>1</v>
      </c>
      <c r="N574" s="3">
        <v>691898</v>
      </c>
      <c r="O574" s="3">
        <f>N574/M574</f>
        <v>691898</v>
      </c>
      <c r="P574" s="3">
        <f>O574*((VLOOKUP(H574,'CPI Data'!$A$1:$B$23,2))/(VLOOKUP(2025,'CPI Data'!$A$1:$B$23,2)))</f>
        <v>310161.1724137931</v>
      </c>
      <c r="Q574" s="2">
        <v>42186</v>
      </c>
      <c r="R574" s="12">
        <v>5</v>
      </c>
      <c r="S574">
        <v>2</v>
      </c>
      <c r="T574">
        <v>1</v>
      </c>
      <c r="U574">
        <v>1</v>
      </c>
    </row>
    <row r="575" spans="1:21" x14ac:dyDescent="0.25">
      <c r="A575" t="s">
        <v>30</v>
      </c>
      <c r="B575">
        <f>VLOOKUP(Table1[[#This Row],[LGA]],Sheet1!$H$1:$I$27,2,)</f>
        <v>2600</v>
      </c>
      <c r="C575" t="s">
        <v>241</v>
      </c>
      <c r="D575" t="s">
        <v>117</v>
      </c>
      <c r="E575" s="18" t="s">
        <v>36</v>
      </c>
      <c r="F575" s="18" t="s">
        <v>36</v>
      </c>
      <c r="H575">
        <v>2016</v>
      </c>
      <c r="I575" t="s">
        <v>29</v>
      </c>
      <c r="J575" t="str">
        <f>VLOOKUP(Table1[[#This Row],[Construction]],Sheet1!$A$2:$B$16,2,)</f>
        <v>On Site</v>
      </c>
      <c r="K575" t="s">
        <v>188</v>
      </c>
      <c r="L575" t="s">
        <v>237</v>
      </c>
      <c r="M575">
        <v>1</v>
      </c>
      <c r="N575" s="3">
        <v>190225.15</v>
      </c>
      <c r="O575" s="3">
        <f>N575/M575</f>
        <v>190225.15</v>
      </c>
      <c r="P575" s="3">
        <f>O575*((VLOOKUP(H575,'CPI Data'!$A$1:$B$23,2))/(VLOOKUP(2025,'CPI Data'!$A$1:$B$23,2)))</f>
        <v>85273.343103448278</v>
      </c>
      <c r="Q575" s="2">
        <v>41456</v>
      </c>
      <c r="R575" s="12">
        <v>2</v>
      </c>
      <c r="S575">
        <v>1</v>
      </c>
      <c r="T575">
        <v>1</v>
      </c>
      <c r="U575">
        <v>1</v>
      </c>
    </row>
    <row r="576" spans="1:21" x14ac:dyDescent="0.25">
      <c r="A576" t="s">
        <v>30</v>
      </c>
      <c r="B576" s="15">
        <f>VLOOKUP(Table1[[#This Row],[LGA]],Sheet1!$H$1:$I$27,2,)</f>
        <v>2600</v>
      </c>
      <c r="C576" t="s">
        <v>241</v>
      </c>
      <c r="D576" t="s">
        <v>34</v>
      </c>
      <c r="E576" s="18" t="s">
        <v>238</v>
      </c>
      <c r="F576" s="18" t="s">
        <v>238</v>
      </c>
      <c r="H576">
        <v>2016</v>
      </c>
      <c r="I576" t="s">
        <v>35</v>
      </c>
      <c r="J576" t="str">
        <f>VLOOKUP(Table1[[#This Row],[Construction]],Sheet1!$A$2:$B$16,2,)</f>
        <v>Demolish</v>
      </c>
      <c r="K576" t="s">
        <v>30</v>
      </c>
      <c r="L576" t="s">
        <v>211</v>
      </c>
      <c r="M576">
        <v>1</v>
      </c>
      <c r="N576" s="3">
        <v>552786</v>
      </c>
      <c r="O576" s="3">
        <f>N576/M576</f>
        <v>552786</v>
      </c>
      <c r="P576" s="3">
        <f>O576*((VLOOKUP(2025,'CPI Data'!$A$1:$B$23,2)/(VLOOKUP(H576,'CPI Data'!$A$1:$B$23,2))))</f>
        <v>1233138</v>
      </c>
      <c r="Q576" s="2">
        <v>42552</v>
      </c>
      <c r="R576" s="12"/>
    </row>
    <row r="577" spans="1:21" x14ac:dyDescent="0.25">
      <c r="A577" t="s">
        <v>30</v>
      </c>
      <c r="B577">
        <f>VLOOKUP(Table1[[#This Row],[LGA]],Sheet1!$H$1:$I$27,2,)</f>
        <v>2600</v>
      </c>
      <c r="C577" t="s">
        <v>241</v>
      </c>
      <c r="D577" t="s">
        <v>122</v>
      </c>
      <c r="E577" s="18" t="s">
        <v>13</v>
      </c>
      <c r="F577" s="18" t="s">
        <v>13</v>
      </c>
      <c r="H577">
        <v>2016</v>
      </c>
      <c r="I577" t="s">
        <v>29</v>
      </c>
      <c r="J577" t="str">
        <f>VLOOKUP(Table1[[#This Row],[Construction]],Sheet1!$A$2:$B$16,2,)</f>
        <v>On Site</v>
      </c>
      <c r="K577" t="s">
        <v>30</v>
      </c>
      <c r="L577" t="s">
        <v>211</v>
      </c>
      <c r="M577">
        <v>1</v>
      </c>
      <c r="N577" s="3">
        <v>471963.45</v>
      </c>
      <c r="O577" s="3">
        <f>N577/M577</f>
        <v>471963.45</v>
      </c>
      <c r="P577" s="3">
        <f>O577*((VLOOKUP(H577,'CPI Data'!$A$1:$B$23,2))/(VLOOKUP(2025,'CPI Data'!$A$1:$B$23,2)))</f>
        <v>211569.82241379312</v>
      </c>
      <c r="Q577" s="2">
        <v>40725</v>
      </c>
      <c r="R577" s="12">
        <v>3</v>
      </c>
      <c r="S577">
        <v>1</v>
      </c>
      <c r="T577">
        <v>1</v>
      </c>
      <c r="U577">
        <v>1</v>
      </c>
    </row>
    <row r="578" spans="1:21" x14ac:dyDescent="0.25">
      <c r="A578" t="s">
        <v>30</v>
      </c>
      <c r="B578">
        <f>VLOOKUP(Table1[[#This Row],[LGA]],Sheet1!$H$1:$I$27,2,)</f>
        <v>2600</v>
      </c>
      <c r="C578" t="s">
        <v>241</v>
      </c>
      <c r="D578" t="s">
        <v>114</v>
      </c>
      <c r="E578" s="18" t="s">
        <v>13</v>
      </c>
      <c r="F578" s="18" t="s">
        <v>13</v>
      </c>
      <c r="H578">
        <v>2016</v>
      </c>
      <c r="I578" t="s">
        <v>29</v>
      </c>
      <c r="J578" t="str">
        <f>VLOOKUP(Table1[[#This Row],[Construction]],Sheet1!$A$2:$B$16,2,)</f>
        <v>On Site</v>
      </c>
      <c r="K578" t="s">
        <v>30</v>
      </c>
      <c r="L578" t="s">
        <v>211</v>
      </c>
      <c r="M578">
        <v>1</v>
      </c>
      <c r="N578" s="3">
        <v>563009</v>
      </c>
      <c r="O578" s="3">
        <f>N578/M578</f>
        <v>563009</v>
      </c>
      <c r="P578" s="3">
        <f>O578*((VLOOKUP(H578,'CPI Data'!$A$1:$B$23,2))/(VLOOKUP(2025,'CPI Data'!$A$1:$B$23,2)))</f>
        <v>252383.3448275862</v>
      </c>
      <c r="Q578" s="2">
        <v>43282</v>
      </c>
      <c r="R578" s="12">
        <v>4</v>
      </c>
      <c r="S578">
        <v>2</v>
      </c>
      <c r="T578">
        <v>1</v>
      </c>
      <c r="U578">
        <v>1</v>
      </c>
    </row>
    <row r="579" spans="1:21" x14ac:dyDescent="0.25">
      <c r="A579" t="s">
        <v>30</v>
      </c>
      <c r="B579">
        <f>VLOOKUP(Table1[[#This Row],[LGA]],Sheet1!$H$1:$I$27,2,)</f>
        <v>2600</v>
      </c>
      <c r="C579" t="s">
        <v>241</v>
      </c>
      <c r="D579" t="s">
        <v>127</v>
      </c>
      <c r="E579" s="18" t="s">
        <v>13</v>
      </c>
      <c r="F579" s="18" t="s">
        <v>13</v>
      </c>
      <c r="H579">
        <v>2016</v>
      </c>
      <c r="I579" t="s">
        <v>29</v>
      </c>
      <c r="J579" t="str">
        <f>VLOOKUP(Table1[[#This Row],[Construction]],Sheet1!$A$2:$B$16,2,)</f>
        <v>On Site</v>
      </c>
      <c r="K579" t="s">
        <v>30</v>
      </c>
      <c r="L579" t="s">
        <v>211</v>
      </c>
      <c r="M579">
        <v>1</v>
      </c>
      <c r="N579" s="3">
        <v>419492.22</v>
      </c>
      <c r="O579" s="3">
        <f>N579/M579</f>
        <v>419492.22</v>
      </c>
      <c r="P579" s="3">
        <f>O579*((VLOOKUP(H579,'CPI Data'!$A$1:$B$23,2))/(VLOOKUP(2025,'CPI Data'!$A$1:$B$23,2)))</f>
        <v>188048.23655172414</v>
      </c>
      <c r="Q579" s="2">
        <v>43282</v>
      </c>
      <c r="R579" s="12">
        <v>2</v>
      </c>
      <c r="S579">
        <v>2</v>
      </c>
      <c r="T579">
        <v>1</v>
      </c>
      <c r="U579">
        <v>1</v>
      </c>
    </row>
    <row r="580" spans="1:21" x14ac:dyDescent="0.25">
      <c r="A580" t="s">
        <v>20</v>
      </c>
      <c r="B580">
        <f>VLOOKUP(Table1[[#This Row],[LGA]],Sheet1!$H$1:$I$27,2,)</f>
        <v>2669</v>
      </c>
      <c r="C580" t="s">
        <v>104</v>
      </c>
      <c r="D580" t="s">
        <v>112</v>
      </c>
      <c r="E580" s="18" t="s">
        <v>13</v>
      </c>
      <c r="F580" s="18" t="s">
        <v>13</v>
      </c>
      <c r="H580">
        <v>2015</v>
      </c>
      <c r="I580" t="s">
        <v>29</v>
      </c>
      <c r="J580" t="str">
        <f>VLOOKUP(Table1[[#This Row],[Construction]],Sheet1!$A$2:$B$16,2,)</f>
        <v>On Site</v>
      </c>
      <c r="K580" t="s">
        <v>20</v>
      </c>
      <c r="L580" t="s">
        <v>211</v>
      </c>
      <c r="M580">
        <v>1</v>
      </c>
      <c r="N580" s="3">
        <v>442603</v>
      </c>
      <c r="O580" s="3">
        <f>N580/M580</f>
        <v>442603</v>
      </c>
      <c r="P580" s="3">
        <f>O580*((VLOOKUP(H580,'CPI Data'!$A$1:$B$23,2))/(VLOOKUP(2025,'CPI Data'!$A$1:$B$23,2)))</f>
        <v>228932.58620689658</v>
      </c>
      <c r="Q580" s="2">
        <v>43282</v>
      </c>
      <c r="R580" s="12">
        <v>3</v>
      </c>
      <c r="S580">
        <v>1</v>
      </c>
      <c r="T580">
        <v>1</v>
      </c>
      <c r="U580">
        <v>1</v>
      </c>
    </row>
    <row r="581" spans="1:21" x14ac:dyDescent="0.25">
      <c r="A581" t="s">
        <v>20</v>
      </c>
      <c r="B581">
        <f>VLOOKUP(Table1[[#This Row],[LGA]],Sheet1!$H$1:$I$27,2,)</f>
        <v>2669</v>
      </c>
      <c r="C581" t="s">
        <v>104</v>
      </c>
      <c r="D581" t="s">
        <v>111</v>
      </c>
      <c r="E581" s="18" t="s">
        <v>13</v>
      </c>
      <c r="F581" s="18" t="s">
        <v>13</v>
      </c>
      <c r="H581">
        <v>2015</v>
      </c>
      <c r="I581" t="s">
        <v>29</v>
      </c>
      <c r="J581" t="str">
        <f>VLOOKUP(Table1[[#This Row],[Construction]],Sheet1!$A$2:$B$16,2,)</f>
        <v>On Site</v>
      </c>
      <c r="K581" t="s">
        <v>20</v>
      </c>
      <c r="L581" t="s">
        <v>211</v>
      </c>
      <c r="M581">
        <v>1</v>
      </c>
      <c r="N581" s="3">
        <v>385631.85</v>
      </c>
      <c r="O581" s="3">
        <f>N581/M581</f>
        <v>385631.85</v>
      </c>
      <c r="P581" s="3">
        <f>O581*((VLOOKUP(H581,'CPI Data'!$A$1:$B$23,2))/(VLOOKUP(2025,'CPI Data'!$A$1:$B$23,2)))</f>
        <v>199464.75</v>
      </c>
      <c r="Q581" s="2">
        <v>40360</v>
      </c>
      <c r="R581" s="12">
        <v>2</v>
      </c>
      <c r="S581">
        <v>1</v>
      </c>
      <c r="T581">
        <v>1</v>
      </c>
      <c r="U581">
        <v>1</v>
      </c>
    </row>
    <row r="582" spans="1:21" x14ac:dyDescent="0.25">
      <c r="A582" t="s">
        <v>30</v>
      </c>
      <c r="B582">
        <f>VLOOKUP(Table1[[#This Row],[LGA]],Sheet1!$H$1:$I$27,2,)</f>
        <v>2600</v>
      </c>
      <c r="C582" t="s">
        <v>241</v>
      </c>
      <c r="D582" t="s">
        <v>114</v>
      </c>
      <c r="E582" s="18" t="s">
        <v>13</v>
      </c>
      <c r="F582" s="18" t="s">
        <v>13</v>
      </c>
      <c r="H582">
        <v>2015</v>
      </c>
      <c r="I582" t="s">
        <v>29</v>
      </c>
      <c r="J582" t="str">
        <f>VLOOKUP(Table1[[#This Row],[Construction]],Sheet1!$A$2:$B$16,2,)</f>
        <v>On Site</v>
      </c>
      <c r="K582" t="s">
        <v>30</v>
      </c>
      <c r="L582" t="s">
        <v>211</v>
      </c>
      <c r="M582">
        <v>1</v>
      </c>
      <c r="N582" s="3">
        <v>959976.53</v>
      </c>
      <c r="O582" s="3">
        <f>N582/M582</f>
        <v>959976.53</v>
      </c>
      <c r="P582" s="3">
        <f>O582*((VLOOKUP(H582,'CPI Data'!$A$1:$B$23,2))/(VLOOKUP(2025,'CPI Data'!$A$1:$B$23,2)))</f>
        <v>496539.58448275866</v>
      </c>
      <c r="R582" s="12">
        <v>4</v>
      </c>
      <c r="S582">
        <v>1</v>
      </c>
      <c r="T582">
        <v>1</v>
      </c>
      <c r="U582">
        <v>1</v>
      </c>
    </row>
    <row r="583" spans="1:21" x14ac:dyDescent="0.25">
      <c r="A583" t="s">
        <v>30</v>
      </c>
      <c r="B583">
        <f>VLOOKUP(Table1[[#This Row],[LGA]],Sheet1!$H$1:$I$27,2,)</f>
        <v>2600</v>
      </c>
      <c r="C583" t="s">
        <v>241</v>
      </c>
      <c r="D583" t="s">
        <v>126</v>
      </c>
      <c r="E583" s="18" t="s">
        <v>13</v>
      </c>
      <c r="F583" s="18" t="s">
        <v>13</v>
      </c>
      <c r="G583" t="s">
        <v>243</v>
      </c>
      <c r="H583">
        <v>2016</v>
      </c>
      <c r="I583" t="s">
        <v>29</v>
      </c>
      <c r="J583" t="str">
        <f>VLOOKUP(Table1[[#This Row],[Construction]],Sheet1!$A$2:$B$16,2,)</f>
        <v>On Site</v>
      </c>
      <c r="K583" t="s">
        <v>194</v>
      </c>
      <c r="L583" t="s">
        <v>237</v>
      </c>
      <c r="M583">
        <v>1</v>
      </c>
      <c r="N583" s="3">
        <v>725150</v>
      </c>
      <c r="O583" s="3">
        <f>N583/M583</f>
        <v>725150</v>
      </c>
      <c r="P583" s="3">
        <f>O583*((VLOOKUP(H583,'CPI Data'!$A$1:$B$23,2))/(VLOOKUP(2025,'CPI Data'!$A$1:$B$23,2)))</f>
        <v>325067.24137931038</v>
      </c>
      <c r="R583" s="12">
        <v>6</v>
      </c>
      <c r="S583">
        <v>2</v>
      </c>
      <c r="T583">
        <v>1</v>
      </c>
      <c r="U583">
        <v>1</v>
      </c>
    </row>
    <row r="584" spans="1:21" x14ac:dyDescent="0.25">
      <c r="A584" t="s">
        <v>30</v>
      </c>
      <c r="B584">
        <f>VLOOKUP(Table1[[#This Row],[LGA]],Sheet1!$H$1:$I$27,2,)</f>
        <v>2600</v>
      </c>
      <c r="C584" t="s">
        <v>241</v>
      </c>
      <c r="D584" t="s">
        <v>121</v>
      </c>
      <c r="E584" s="18" t="s">
        <v>13</v>
      </c>
      <c r="F584" s="18" t="s">
        <v>13</v>
      </c>
      <c r="H584">
        <v>2016</v>
      </c>
      <c r="I584" t="s">
        <v>29</v>
      </c>
      <c r="J584" t="str">
        <f>VLOOKUP(Table1[[#This Row],[Construction]],Sheet1!$A$2:$B$16,2,)</f>
        <v>On Site</v>
      </c>
      <c r="K584" t="s">
        <v>194</v>
      </c>
      <c r="L584" t="s">
        <v>237</v>
      </c>
      <c r="M584">
        <v>1</v>
      </c>
      <c r="N584" s="3">
        <v>602404</v>
      </c>
      <c r="O584" s="3">
        <f>N584/M584</f>
        <v>602404</v>
      </c>
      <c r="P584" s="3">
        <f>O584*((VLOOKUP(H584,'CPI Data'!$A$1:$B$23,2))/(VLOOKUP(2025,'CPI Data'!$A$1:$B$23,2)))</f>
        <v>270043.1724137931</v>
      </c>
      <c r="R584" s="12">
        <v>4</v>
      </c>
      <c r="S584">
        <v>2</v>
      </c>
      <c r="T584">
        <v>1</v>
      </c>
      <c r="U584">
        <v>1</v>
      </c>
    </row>
    <row r="585" spans="1:21" x14ac:dyDescent="0.25">
      <c r="A585" t="s">
        <v>30</v>
      </c>
      <c r="B585">
        <f>VLOOKUP(Table1[[#This Row],[LGA]],Sheet1!$H$1:$I$27,2,)</f>
        <v>2600</v>
      </c>
      <c r="C585" t="s">
        <v>241</v>
      </c>
      <c r="D585" t="s">
        <v>121</v>
      </c>
      <c r="E585" s="18" t="s">
        <v>13</v>
      </c>
      <c r="F585" s="18" t="s">
        <v>13</v>
      </c>
      <c r="H585">
        <v>2016</v>
      </c>
      <c r="I585" t="s">
        <v>29</v>
      </c>
      <c r="J585" t="str">
        <f>VLOOKUP(Table1[[#This Row],[Construction]],Sheet1!$A$2:$B$16,2,)</f>
        <v>On Site</v>
      </c>
      <c r="K585" t="s">
        <v>194</v>
      </c>
      <c r="L585" t="s">
        <v>237</v>
      </c>
      <c r="M585">
        <v>1</v>
      </c>
      <c r="N585" s="3">
        <v>602234</v>
      </c>
      <c r="O585" s="3">
        <f>N585/M585</f>
        <v>602234</v>
      </c>
      <c r="P585" s="3">
        <f>O585*((VLOOKUP(H585,'CPI Data'!$A$1:$B$23,2))/(VLOOKUP(2025,'CPI Data'!$A$1:$B$23,2)))</f>
        <v>269966.96551724139</v>
      </c>
      <c r="R585" s="12">
        <v>4</v>
      </c>
      <c r="S585">
        <v>2</v>
      </c>
      <c r="T585">
        <v>1</v>
      </c>
      <c r="U585">
        <v>1</v>
      </c>
    </row>
    <row r="586" spans="1:21" x14ac:dyDescent="0.25">
      <c r="A586" t="s">
        <v>30</v>
      </c>
      <c r="B586">
        <f>VLOOKUP(Table1[[#This Row],[LGA]],Sheet1!$H$1:$I$27,2,)</f>
        <v>2600</v>
      </c>
      <c r="C586" t="s">
        <v>241</v>
      </c>
      <c r="D586" t="s">
        <v>113</v>
      </c>
      <c r="E586" s="18" t="s">
        <v>13</v>
      </c>
      <c r="F586" s="18" t="s">
        <v>13</v>
      </c>
      <c r="G586" t="s">
        <v>243</v>
      </c>
      <c r="H586">
        <v>2016</v>
      </c>
      <c r="I586" t="s">
        <v>29</v>
      </c>
      <c r="J586" t="str">
        <f>VLOOKUP(Table1[[#This Row],[Construction]],Sheet1!$A$2:$B$16,2,)</f>
        <v>On Site</v>
      </c>
      <c r="K586" t="s">
        <v>188</v>
      </c>
      <c r="L586" t="s">
        <v>237</v>
      </c>
      <c r="M586">
        <v>1</v>
      </c>
      <c r="N586" s="3">
        <v>689325</v>
      </c>
      <c r="O586" s="3">
        <f>N586/M586</f>
        <v>689325</v>
      </c>
      <c r="P586" s="3">
        <f>O586*((VLOOKUP(H586,'CPI Data'!$A$1:$B$23,2))/(VLOOKUP(2025,'CPI Data'!$A$1:$B$23,2)))</f>
        <v>309007.75862068968</v>
      </c>
      <c r="R586" s="12">
        <v>3</v>
      </c>
      <c r="S586">
        <v>2</v>
      </c>
      <c r="T586">
        <v>1</v>
      </c>
      <c r="U586">
        <v>1</v>
      </c>
    </row>
    <row r="587" spans="1:21" x14ac:dyDescent="0.25">
      <c r="A587" t="s">
        <v>21</v>
      </c>
      <c r="B587">
        <f>VLOOKUP(Table1[[#This Row],[LGA]],Sheet1!$H$1:$I$27,2,)</f>
        <v>2203</v>
      </c>
      <c r="C587" t="s">
        <v>104</v>
      </c>
      <c r="D587" t="s">
        <v>111</v>
      </c>
      <c r="E587" s="18" t="s">
        <v>13</v>
      </c>
      <c r="F587" s="18" t="s">
        <v>13</v>
      </c>
      <c r="H587">
        <v>2016</v>
      </c>
      <c r="I587" t="s">
        <v>29</v>
      </c>
      <c r="J587" t="str">
        <f>VLOOKUP(Table1[[#This Row],[Construction]],Sheet1!$A$2:$B$16,2,)</f>
        <v>On Site</v>
      </c>
      <c r="K587" t="s">
        <v>21</v>
      </c>
      <c r="L587" t="s">
        <v>211</v>
      </c>
      <c r="M587">
        <v>1</v>
      </c>
      <c r="N587" s="3">
        <v>370806.29</v>
      </c>
      <c r="O587" s="3">
        <f>N587/M587</f>
        <v>370806.29</v>
      </c>
      <c r="P587" s="3">
        <f>O587*((VLOOKUP(H587,'CPI Data'!$A$1:$B$23,2))/(VLOOKUP(2025,'CPI Data'!$A$1:$B$23,2)))</f>
        <v>166223.50931034482</v>
      </c>
      <c r="R587" s="12">
        <v>2</v>
      </c>
      <c r="S587">
        <v>2</v>
      </c>
      <c r="T587">
        <v>1</v>
      </c>
      <c r="U587">
        <v>1</v>
      </c>
    </row>
    <row r="588" spans="1:21" x14ac:dyDescent="0.25">
      <c r="A588" t="s">
        <v>21</v>
      </c>
      <c r="B588">
        <f>VLOOKUP(Table1[[#This Row],[LGA]],Sheet1!$H$1:$I$27,2,)</f>
        <v>2203</v>
      </c>
      <c r="C588" t="s">
        <v>104</v>
      </c>
      <c r="D588" t="s">
        <v>111</v>
      </c>
      <c r="E588" s="18" t="s">
        <v>13</v>
      </c>
      <c r="F588" s="18" t="s">
        <v>13</v>
      </c>
      <c r="H588">
        <v>2016</v>
      </c>
      <c r="I588" t="s">
        <v>29</v>
      </c>
      <c r="J588" t="str">
        <f>VLOOKUP(Table1[[#This Row],[Construction]],Sheet1!$A$2:$B$16,2,)</f>
        <v>On Site</v>
      </c>
      <c r="K588" t="s">
        <v>21</v>
      </c>
      <c r="L588" t="s">
        <v>211</v>
      </c>
      <c r="M588">
        <v>1</v>
      </c>
      <c r="N588" s="3">
        <v>370327.86</v>
      </c>
      <c r="O588" s="3">
        <f>N588/M588</f>
        <v>370327.86</v>
      </c>
      <c r="P588" s="3">
        <f>O588*((VLOOKUP(H588,'CPI Data'!$A$1:$B$23,2))/(VLOOKUP(2025,'CPI Data'!$A$1:$B$23,2)))</f>
        <v>166009.04068965517</v>
      </c>
      <c r="Q588" s="2">
        <v>42552</v>
      </c>
      <c r="R588" s="12">
        <v>2</v>
      </c>
      <c r="S588">
        <v>2</v>
      </c>
      <c r="T588">
        <v>1</v>
      </c>
      <c r="U588">
        <v>1</v>
      </c>
    </row>
    <row r="589" spans="1:21" x14ac:dyDescent="0.25">
      <c r="A589" t="s">
        <v>21</v>
      </c>
      <c r="B589">
        <f>VLOOKUP(Table1[[#This Row],[LGA]],Sheet1!$H$1:$I$27,2,)</f>
        <v>2203</v>
      </c>
      <c r="C589" t="s">
        <v>104</v>
      </c>
      <c r="D589" t="s">
        <v>111</v>
      </c>
      <c r="E589" s="18" t="s">
        <v>13</v>
      </c>
      <c r="F589" s="18" t="s">
        <v>13</v>
      </c>
      <c r="H589">
        <v>2016</v>
      </c>
      <c r="I589" t="s">
        <v>29</v>
      </c>
      <c r="J589" t="str">
        <f>VLOOKUP(Table1[[#This Row],[Construction]],Sheet1!$A$2:$B$16,2,)</f>
        <v>On Site</v>
      </c>
      <c r="K589" t="s">
        <v>21</v>
      </c>
      <c r="L589" t="s">
        <v>211</v>
      </c>
      <c r="M589">
        <v>1</v>
      </c>
      <c r="N589" s="3">
        <v>371452.3</v>
      </c>
      <c r="O589" s="3">
        <f>N589/M589</f>
        <v>371452.3</v>
      </c>
      <c r="P589" s="3">
        <f>O589*((VLOOKUP(H589,'CPI Data'!$A$1:$B$23,2))/(VLOOKUP(2025,'CPI Data'!$A$1:$B$23,2)))</f>
        <v>166513.1</v>
      </c>
      <c r="R589" s="12">
        <v>2</v>
      </c>
      <c r="S589">
        <v>2</v>
      </c>
      <c r="T589">
        <v>1</v>
      </c>
      <c r="U589">
        <v>1</v>
      </c>
    </row>
    <row r="590" spans="1:21" x14ac:dyDescent="0.25">
      <c r="A590" t="s">
        <v>21</v>
      </c>
      <c r="B590">
        <f>VLOOKUP(Table1[[#This Row],[LGA]],Sheet1!$H$1:$I$27,2,)</f>
        <v>2203</v>
      </c>
      <c r="C590" t="s">
        <v>104</v>
      </c>
      <c r="D590" t="s">
        <v>111</v>
      </c>
      <c r="E590" s="18" t="s">
        <v>13</v>
      </c>
      <c r="F590" s="18" t="s">
        <v>13</v>
      </c>
      <c r="H590">
        <v>2016</v>
      </c>
      <c r="I590" t="s">
        <v>29</v>
      </c>
      <c r="J590" t="str">
        <f>VLOOKUP(Table1[[#This Row],[Construction]],Sheet1!$A$2:$B$16,2,)</f>
        <v>On Site</v>
      </c>
      <c r="K590" t="s">
        <v>21</v>
      </c>
      <c r="L590" t="s">
        <v>211</v>
      </c>
      <c r="M590">
        <v>1</v>
      </c>
      <c r="N590" s="3">
        <v>371404.9</v>
      </c>
      <c r="O590" s="3">
        <f>N590/M590</f>
        <v>371404.9</v>
      </c>
      <c r="P590" s="3">
        <f>O590*((VLOOKUP(H590,'CPI Data'!$A$1:$B$23,2))/(VLOOKUP(2025,'CPI Data'!$A$1:$B$23,2)))</f>
        <v>166491.85172413793</v>
      </c>
      <c r="Q590" s="2">
        <v>39995</v>
      </c>
      <c r="R590" s="12">
        <v>2</v>
      </c>
      <c r="S590">
        <v>1</v>
      </c>
      <c r="T590">
        <v>1</v>
      </c>
      <c r="U590">
        <v>1</v>
      </c>
    </row>
    <row r="591" spans="1:21" x14ac:dyDescent="0.25">
      <c r="A591" t="s">
        <v>30</v>
      </c>
      <c r="B591">
        <f>VLOOKUP(Table1[[#This Row],[LGA]],Sheet1!$H$1:$I$27,2,)</f>
        <v>2600</v>
      </c>
      <c r="C591" t="s">
        <v>241</v>
      </c>
      <c r="D591" t="s">
        <v>111</v>
      </c>
      <c r="E591" s="18" t="s">
        <v>13</v>
      </c>
      <c r="F591" s="18" t="s">
        <v>13</v>
      </c>
      <c r="H591">
        <v>2016</v>
      </c>
      <c r="I591" t="s">
        <v>29</v>
      </c>
      <c r="J591" t="str">
        <f>VLOOKUP(Table1[[#This Row],[Construction]],Sheet1!$A$2:$B$16,2,)</f>
        <v>On Site</v>
      </c>
      <c r="K591" t="s">
        <v>30</v>
      </c>
      <c r="L591" t="s">
        <v>211</v>
      </c>
      <c r="M591">
        <v>1</v>
      </c>
      <c r="N591" s="3">
        <v>557096</v>
      </c>
      <c r="O591" s="3">
        <f>N591/M591</f>
        <v>557096</v>
      </c>
      <c r="P591" s="3">
        <f>O591*((VLOOKUP(H591,'CPI Data'!$A$1:$B$23,2))/(VLOOKUP(2025,'CPI Data'!$A$1:$B$23,2)))</f>
        <v>249732.68965517241</v>
      </c>
      <c r="R591" s="12">
        <v>2</v>
      </c>
      <c r="T591">
        <v>1</v>
      </c>
      <c r="U591">
        <v>1</v>
      </c>
    </row>
    <row r="592" spans="1:21" x14ac:dyDescent="0.25">
      <c r="A592" t="s">
        <v>30</v>
      </c>
      <c r="B592">
        <f>VLOOKUP(Table1[[#This Row],[LGA]],Sheet1!$H$1:$I$27,2,)</f>
        <v>2600</v>
      </c>
      <c r="C592" t="s">
        <v>241</v>
      </c>
      <c r="D592" t="s">
        <v>111</v>
      </c>
      <c r="E592" s="18" t="s">
        <v>13</v>
      </c>
      <c r="F592" s="18" t="s">
        <v>13</v>
      </c>
      <c r="H592">
        <v>2016</v>
      </c>
      <c r="I592" t="s">
        <v>29</v>
      </c>
      <c r="J592" t="str">
        <f>VLOOKUP(Table1[[#This Row],[Construction]],Sheet1!$A$2:$B$16,2,)</f>
        <v>On Site</v>
      </c>
      <c r="K592" t="s">
        <v>30</v>
      </c>
      <c r="L592" t="s">
        <v>211</v>
      </c>
      <c r="M592">
        <v>1</v>
      </c>
      <c r="N592" s="3">
        <v>617055</v>
      </c>
      <c r="O592" s="3">
        <f>N592/M592</f>
        <v>617055</v>
      </c>
      <c r="P592" s="3">
        <f>O592*((VLOOKUP(H592,'CPI Data'!$A$1:$B$23,2))/(VLOOKUP(2025,'CPI Data'!$A$1:$B$23,2)))</f>
        <v>276610.86206896551</v>
      </c>
      <c r="R592" s="12">
        <v>2</v>
      </c>
      <c r="S592">
        <v>1</v>
      </c>
      <c r="T592">
        <v>1</v>
      </c>
      <c r="U592">
        <v>1</v>
      </c>
    </row>
    <row r="593" spans="1:21" x14ac:dyDescent="0.25">
      <c r="A593" t="s">
        <v>30</v>
      </c>
      <c r="B593">
        <f>VLOOKUP(Table1[[#This Row],[LGA]],Sheet1!$H$1:$I$27,2,)</f>
        <v>2600</v>
      </c>
      <c r="C593" t="s">
        <v>241</v>
      </c>
      <c r="D593" t="s">
        <v>114</v>
      </c>
      <c r="E593" s="18" t="s">
        <v>13</v>
      </c>
      <c r="F593" s="18" t="s">
        <v>13</v>
      </c>
      <c r="H593">
        <v>2015</v>
      </c>
      <c r="I593" t="s">
        <v>29</v>
      </c>
      <c r="J593" t="str">
        <f>VLOOKUP(Table1[[#This Row],[Construction]],Sheet1!$A$2:$B$16,2,)</f>
        <v>On Site</v>
      </c>
      <c r="K593" t="s">
        <v>30</v>
      </c>
      <c r="L593" t="s">
        <v>211</v>
      </c>
      <c r="M593">
        <v>1</v>
      </c>
      <c r="N593" s="3">
        <v>804544.52</v>
      </c>
      <c r="O593" s="3">
        <f>N593/M593</f>
        <v>804544.52</v>
      </c>
      <c r="P593" s="3">
        <f>O593*((VLOOKUP(H593,'CPI Data'!$A$1:$B$23,2))/(VLOOKUP(2025,'CPI Data'!$A$1:$B$23,2)))</f>
        <v>416143.71724137937</v>
      </c>
      <c r="Q593" s="2">
        <v>43282</v>
      </c>
      <c r="R593" s="12">
        <v>4</v>
      </c>
      <c r="S593">
        <v>2</v>
      </c>
      <c r="T593">
        <v>1</v>
      </c>
      <c r="U593">
        <v>1</v>
      </c>
    </row>
    <row r="594" spans="1:21" x14ac:dyDescent="0.25">
      <c r="A594" t="s">
        <v>30</v>
      </c>
      <c r="B594" s="15">
        <f>VLOOKUP(Table1[[#This Row],[LGA]],Sheet1!$H$1:$I$27,2,)</f>
        <v>2600</v>
      </c>
      <c r="C594" t="s">
        <v>241</v>
      </c>
      <c r="D594" t="s">
        <v>34</v>
      </c>
      <c r="E594" s="18" t="s">
        <v>238</v>
      </c>
      <c r="F594" s="18" t="s">
        <v>238</v>
      </c>
      <c r="H594">
        <v>2016</v>
      </c>
      <c r="I594" t="s">
        <v>35</v>
      </c>
      <c r="J594" t="str">
        <f>VLOOKUP(Table1[[#This Row],[Construction]],Sheet1!$A$2:$B$16,2,)</f>
        <v>Demolish</v>
      </c>
      <c r="K594" t="s">
        <v>189</v>
      </c>
      <c r="L594" t="s">
        <v>237</v>
      </c>
      <c r="M594">
        <v>1</v>
      </c>
      <c r="N594" s="3">
        <v>112577</v>
      </c>
      <c r="O594" s="3">
        <f>N594/M594</f>
        <v>112577</v>
      </c>
      <c r="P594" s="3">
        <f>O594*((VLOOKUP(2025,'CPI Data'!$A$1:$B$23,2)/(VLOOKUP(H594,'CPI Data'!$A$1:$B$23,2))))</f>
        <v>251133.30769230769</v>
      </c>
      <c r="Q594" s="2">
        <v>43282</v>
      </c>
      <c r="R594" s="12"/>
    </row>
    <row r="595" spans="1:21" x14ac:dyDescent="0.25">
      <c r="A595" t="s">
        <v>30</v>
      </c>
      <c r="B595" s="15">
        <f>VLOOKUP(Table1[[#This Row],[LGA]],Sheet1!$H$1:$I$27,2,)</f>
        <v>2600</v>
      </c>
      <c r="C595" t="s">
        <v>241</v>
      </c>
      <c r="D595" t="s">
        <v>34</v>
      </c>
      <c r="E595" s="18" t="s">
        <v>238</v>
      </c>
      <c r="F595" s="18" t="s">
        <v>238</v>
      </c>
      <c r="H595">
        <v>2016</v>
      </c>
      <c r="I595" t="s">
        <v>35</v>
      </c>
      <c r="J595" t="str">
        <f>VLOOKUP(Table1[[#This Row],[Construction]],Sheet1!$A$2:$B$16,2,)</f>
        <v>Demolish</v>
      </c>
      <c r="K595" t="s">
        <v>191</v>
      </c>
      <c r="L595" t="s">
        <v>237</v>
      </c>
      <c r="M595">
        <v>1</v>
      </c>
      <c r="N595" s="3">
        <v>139940.99</v>
      </c>
      <c r="O595" s="3">
        <f>N595/M595</f>
        <v>139940.99</v>
      </c>
      <c r="P595" s="3">
        <f>O595*((VLOOKUP(2025,'CPI Data'!$A$1:$B$23,2)/(VLOOKUP(H595,'CPI Data'!$A$1:$B$23,2))))</f>
        <v>312176.05461538461</v>
      </c>
      <c r="R595" s="12"/>
    </row>
    <row r="596" spans="1:21" x14ac:dyDescent="0.25">
      <c r="A596" t="s">
        <v>20</v>
      </c>
      <c r="B596">
        <f>VLOOKUP(Table1[[#This Row],[LGA]],Sheet1!$H$1:$I$27,2,)</f>
        <v>2669</v>
      </c>
      <c r="C596" t="s">
        <v>104</v>
      </c>
      <c r="D596" t="s">
        <v>112</v>
      </c>
      <c r="E596" s="18" t="s">
        <v>13</v>
      </c>
      <c r="F596" s="18" t="s">
        <v>13</v>
      </c>
      <c r="H596">
        <v>2015</v>
      </c>
      <c r="I596" t="s">
        <v>29</v>
      </c>
      <c r="J596" t="str">
        <f>VLOOKUP(Table1[[#This Row],[Construction]],Sheet1!$A$2:$B$16,2,)</f>
        <v>On Site</v>
      </c>
      <c r="K596" t="s">
        <v>20</v>
      </c>
      <c r="L596" t="s">
        <v>211</v>
      </c>
      <c r="M596">
        <v>1</v>
      </c>
      <c r="N596" s="3">
        <v>434707</v>
      </c>
      <c r="O596" s="3">
        <f>N596/M596</f>
        <v>434707</v>
      </c>
      <c r="P596" s="3">
        <f>O596*((VLOOKUP(H596,'CPI Data'!$A$1:$B$23,2))/(VLOOKUP(2025,'CPI Data'!$A$1:$B$23,2)))</f>
        <v>224848.44827586209</v>
      </c>
      <c r="R596" s="12">
        <v>3</v>
      </c>
      <c r="S596">
        <v>2</v>
      </c>
      <c r="T596">
        <v>1</v>
      </c>
      <c r="U596">
        <v>1</v>
      </c>
    </row>
    <row r="597" spans="1:21" x14ac:dyDescent="0.25">
      <c r="A597" t="s">
        <v>20</v>
      </c>
      <c r="B597">
        <f>VLOOKUP(Table1[[#This Row],[LGA]],Sheet1!$H$1:$I$27,2,)</f>
        <v>2669</v>
      </c>
      <c r="C597" t="s">
        <v>104</v>
      </c>
      <c r="D597" t="s">
        <v>112</v>
      </c>
      <c r="E597" s="18" t="s">
        <v>13</v>
      </c>
      <c r="F597" s="18" t="s">
        <v>13</v>
      </c>
      <c r="H597">
        <v>2015</v>
      </c>
      <c r="I597" t="s">
        <v>29</v>
      </c>
      <c r="J597" t="str">
        <f>VLOOKUP(Table1[[#This Row],[Construction]],Sheet1!$A$2:$B$16,2,)</f>
        <v>On Site</v>
      </c>
      <c r="K597" t="s">
        <v>20</v>
      </c>
      <c r="L597" t="s">
        <v>211</v>
      </c>
      <c r="M597">
        <v>1</v>
      </c>
      <c r="N597" s="3">
        <v>435738</v>
      </c>
      <c r="O597" s="3">
        <f>N597/M597</f>
        <v>435738</v>
      </c>
      <c r="P597" s="3">
        <f>O597*((VLOOKUP(H597,'CPI Data'!$A$1:$B$23,2))/(VLOOKUP(2025,'CPI Data'!$A$1:$B$23,2)))</f>
        <v>225381.72413793104</v>
      </c>
      <c r="Q597" s="2">
        <v>43282</v>
      </c>
      <c r="R597" s="12">
        <v>3</v>
      </c>
      <c r="S597">
        <v>1</v>
      </c>
      <c r="T597">
        <v>1</v>
      </c>
      <c r="U597">
        <v>1</v>
      </c>
    </row>
    <row r="598" spans="1:21" x14ac:dyDescent="0.25">
      <c r="A598" t="s">
        <v>27</v>
      </c>
      <c r="B598">
        <f>VLOOKUP(Table1[[#This Row],[LGA]],Sheet1!$H$1:$I$27,2,)</f>
        <v>2000</v>
      </c>
      <c r="C598" t="s">
        <v>104</v>
      </c>
      <c r="D598" t="s">
        <v>111</v>
      </c>
      <c r="E598" s="18" t="s">
        <v>13</v>
      </c>
      <c r="F598" s="18" t="s">
        <v>13</v>
      </c>
      <c r="H598">
        <v>2016</v>
      </c>
      <c r="I598" t="s">
        <v>29</v>
      </c>
      <c r="J598" t="str">
        <f>VLOOKUP(Table1[[#This Row],[Construction]],Sheet1!$A$2:$B$16,2,)</f>
        <v>On Site</v>
      </c>
      <c r="K598" t="s">
        <v>27</v>
      </c>
      <c r="L598" t="s">
        <v>211</v>
      </c>
      <c r="M598">
        <v>1</v>
      </c>
      <c r="N598" s="3">
        <v>303581.82</v>
      </c>
      <c r="O598" s="3">
        <f>N598/M598</f>
        <v>303581.82</v>
      </c>
      <c r="P598" s="3">
        <f>O598*((VLOOKUP(H598,'CPI Data'!$A$1:$B$23,2))/(VLOOKUP(2025,'CPI Data'!$A$1:$B$23,2)))</f>
        <v>136088.40206896552</v>
      </c>
      <c r="Q598" s="2">
        <v>43282</v>
      </c>
      <c r="R598" s="12">
        <v>2</v>
      </c>
      <c r="S598">
        <v>1</v>
      </c>
      <c r="T598">
        <v>1</v>
      </c>
      <c r="U598">
        <v>1</v>
      </c>
    </row>
    <row r="599" spans="1:21" x14ac:dyDescent="0.25">
      <c r="A599" t="s">
        <v>27</v>
      </c>
      <c r="B599">
        <f>VLOOKUP(Table1[[#This Row],[LGA]],Sheet1!$H$1:$I$27,2,)</f>
        <v>2000</v>
      </c>
      <c r="C599" t="s">
        <v>104</v>
      </c>
      <c r="D599" t="s">
        <v>112</v>
      </c>
      <c r="E599" s="18" t="s">
        <v>13</v>
      </c>
      <c r="F599" s="18" t="s">
        <v>13</v>
      </c>
      <c r="H599">
        <v>2016</v>
      </c>
      <c r="I599" t="s">
        <v>29</v>
      </c>
      <c r="J599" t="str">
        <f>VLOOKUP(Table1[[#This Row],[Construction]],Sheet1!$A$2:$B$16,2,)</f>
        <v>On Site</v>
      </c>
      <c r="K599" t="s">
        <v>27</v>
      </c>
      <c r="L599" t="s">
        <v>211</v>
      </c>
      <c r="M599">
        <v>1</v>
      </c>
      <c r="N599" s="3">
        <v>339554.23</v>
      </c>
      <c r="O599" s="3">
        <f>N599/M599</f>
        <v>339554.23</v>
      </c>
      <c r="P599" s="3">
        <f>O599*((VLOOKUP(H599,'CPI Data'!$A$1:$B$23,2))/(VLOOKUP(2025,'CPI Data'!$A$1:$B$23,2)))</f>
        <v>152213.96517241379</v>
      </c>
      <c r="R599" s="12">
        <v>3</v>
      </c>
      <c r="S599">
        <v>1</v>
      </c>
      <c r="T599">
        <v>1</v>
      </c>
      <c r="U599">
        <v>1</v>
      </c>
    </row>
    <row r="600" spans="1:21" x14ac:dyDescent="0.25">
      <c r="A600" t="s">
        <v>27</v>
      </c>
      <c r="B600">
        <f>VLOOKUP(Table1[[#This Row],[LGA]],Sheet1!$H$1:$I$27,2,)</f>
        <v>2000</v>
      </c>
      <c r="C600" t="s">
        <v>104</v>
      </c>
      <c r="D600" t="s">
        <v>111</v>
      </c>
      <c r="E600" s="18" t="s">
        <v>13</v>
      </c>
      <c r="F600" s="18" t="s">
        <v>13</v>
      </c>
      <c r="H600">
        <v>2016</v>
      </c>
      <c r="I600" t="s">
        <v>29</v>
      </c>
      <c r="J600" t="str">
        <f>VLOOKUP(Table1[[#This Row],[Construction]],Sheet1!$A$2:$B$16,2,)</f>
        <v>On Site</v>
      </c>
      <c r="K600" t="s">
        <v>27</v>
      </c>
      <c r="L600" t="s">
        <v>211</v>
      </c>
      <c r="M600">
        <v>1</v>
      </c>
      <c r="N600" s="3">
        <v>299428.25</v>
      </c>
      <c r="O600" s="3">
        <f>N600/M600</f>
        <v>299428.25</v>
      </c>
      <c r="P600" s="3">
        <f>O600*((VLOOKUP(H600,'CPI Data'!$A$1:$B$23,2))/(VLOOKUP(2025,'CPI Data'!$A$1:$B$23,2)))</f>
        <v>134226.45689655174</v>
      </c>
      <c r="R600" s="12">
        <v>2</v>
      </c>
      <c r="S600">
        <v>1</v>
      </c>
      <c r="T600">
        <v>1</v>
      </c>
      <c r="U600">
        <v>1</v>
      </c>
    </row>
    <row r="601" spans="1:21" x14ac:dyDescent="0.25">
      <c r="A601" t="s">
        <v>20</v>
      </c>
      <c r="B601">
        <f>VLOOKUP(Table1[[#This Row],[LGA]],Sheet1!$H$1:$I$27,2,)</f>
        <v>2669</v>
      </c>
      <c r="C601" t="s">
        <v>104</v>
      </c>
      <c r="D601" t="s">
        <v>111</v>
      </c>
      <c r="E601" s="18" t="s">
        <v>13</v>
      </c>
      <c r="F601" s="18" t="s">
        <v>13</v>
      </c>
      <c r="H601">
        <v>2015</v>
      </c>
      <c r="I601" t="s">
        <v>29</v>
      </c>
      <c r="J601" t="str">
        <f>VLOOKUP(Table1[[#This Row],[Construction]],Sheet1!$A$2:$B$16,2,)</f>
        <v>On Site</v>
      </c>
      <c r="K601" t="s">
        <v>20</v>
      </c>
      <c r="L601" t="s">
        <v>211</v>
      </c>
      <c r="M601">
        <v>1</v>
      </c>
      <c r="N601" s="3">
        <v>391299</v>
      </c>
      <c r="O601" s="3">
        <f>N601/M601</f>
        <v>391299</v>
      </c>
      <c r="P601" s="3">
        <f>O601*((VLOOKUP(H601,'CPI Data'!$A$1:$B$23,2))/(VLOOKUP(2025,'CPI Data'!$A$1:$B$23,2)))</f>
        <v>202396.03448275864</v>
      </c>
      <c r="R601" s="12">
        <v>2</v>
      </c>
      <c r="S601">
        <v>1</v>
      </c>
      <c r="T601">
        <v>1</v>
      </c>
      <c r="U601">
        <v>1</v>
      </c>
    </row>
    <row r="602" spans="1:21" x14ac:dyDescent="0.25">
      <c r="A602" t="s">
        <v>20</v>
      </c>
      <c r="B602">
        <f>VLOOKUP(Table1[[#This Row],[LGA]],Sheet1!$H$1:$I$27,2,)</f>
        <v>2669</v>
      </c>
      <c r="C602" t="s">
        <v>104</v>
      </c>
      <c r="D602" t="s">
        <v>111</v>
      </c>
      <c r="E602" s="18" t="s">
        <v>13</v>
      </c>
      <c r="F602" s="18" t="s">
        <v>13</v>
      </c>
      <c r="H602">
        <v>2015</v>
      </c>
      <c r="I602" t="s">
        <v>29</v>
      </c>
      <c r="J602" t="str">
        <f>VLOOKUP(Table1[[#This Row],[Construction]],Sheet1!$A$2:$B$16,2,)</f>
        <v>On Site</v>
      </c>
      <c r="K602" t="s">
        <v>20</v>
      </c>
      <c r="L602" t="s">
        <v>211</v>
      </c>
      <c r="M602">
        <v>1</v>
      </c>
      <c r="N602" s="3">
        <v>390507</v>
      </c>
      <c r="O602" s="3">
        <f>N602/M602</f>
        <v>390507</v>
      </c>
      <c r="P602" s="3">
        <f>O602*((VLOOKUP(H602,'CPI Data'!$A$1:$B$23,2))/(VLOOKUP(2025,'CPI Data'!$A$1:$B$23,2)))</f>
        <v>201986.37931034484</v>
      </c>
      <c r="R602" s="12">
        <v>2</v>
      </c>
      <c r="S602">
        <v>1</v>
      </c>
      <c r="T602">
        <v>1</v>
      </c>
      <c r="U602">
        <v>1</v>
      </c>
    </row>
    <row r="603" spans="1:21" x14ac:dyDescent="0.25">
      <c r="A603" t="s">
        <v>30</v>
      </c>
      <c r="B603">
        <f>VLOOKUP(Table1[[#This Row],[LGA]],Sheet1!$H$1:$I$27,2,)</f>
        <v>2600</v>
      </c>
      <c r="C603" t="s">
        <v>241</v>
      </c>
      <c r="D603" t="s">
        <v>115</v>
      </c>
      <c r="E603" s="18" t="s">
        <v>13</v>
      </c>
      <c r="F603" s="18" t="s">
        <v>13</v>
      </c>
      <c r="G603" t="s">
        <v>243</v>
      </c>
      <c r="H603">
        <v>2016</v>
      </c>
      <c r="I603" t="s">
        <v>29</v>
      </c>
      <c r="J603" t="str">
        <f>VLOOKUP(Table1[[#This Row],[Construction]],Sheet1!$A$2:$B$16,2,)</f>
        <v>On Site</v>
      </c>
      <c r="K603" t="s">
        <v>188</v>
      </c>
      <c r="L603" t="s">
        <v>237</v>
      </c>
      <c r="M603">
        <v>1</v>
      </c>
      <c r="N603" s="3">
        <v>698780.19</v>
      </c>
      <c r="O603" s="3">
        <f>N603/M603</f>
        <v>698780.19</v>
      </c>
      <c r="P603" s="3">
        <f>O603*((VLOOKUP(H603,'CPI Data'!$A$1:$B$23,2))/(VLOOKUP(2025,'CPI Data'!$A$1:$B$23,2)))</f>
        <v>313246.2920689655</v>
      </c>
      <c r="R603" s="12">
        <v>4</v>
      </c>
      <c r="S603">
        <v>1</v>
      </c>
      <c r="T603">
        <v>1</v>
      </c>
      <c r="U603">
        <v>1</v>
      </c>
    </row>
    <row r="604" spans="1:21" x14ac:dyDescent="0.25">
      <c r="A604" t="s">
        <v>30</v>
      </c>
      <c r="B604">
        <f>VLOOKUP(Table1[[#This Row],[LGA]],Sheet1!$H$1:$I$27,2,)</f>
        <v>2600</v>
      </c>
      <c r="C604" t="s">
        <v>241</v>
      </c>
      <c r="D604" t="s">
        <v>126</v>
      </c>
      <c r="E604" s="18" t="s">
        <v>13</v>
      </c>
      <c r="F604" s="18" t="s">
        <v>13</v>
      </c>
      <c r="G604" t="s">
        <v>243</v>
      </c>
      <c r="H604">
        <v>2016</v>
      </c>
      <c r="I604" t="s">
        <v>29</v>
      </c>
      <c r="J604" t="str">
        <f>VLOOKUP(Table1[[#This Row],[Construction]],Sheet1!$A$2:$B$16,2,)</f>
        <v>On Site</v>
      </c>
      <c r="K604" t="s">
        <v>188</v>
      </c>
      <c r="L604" t="s">
        <v>237</v>
      </c>
      <c r="M604">
        <v>1</v>
      </c>
      <c r="N604" s="3">
        <v>822962.41</v>
      </c>
      <c r="O604" s="3">
        <f>N604/M604</f>
        <v>822962.41</v>
      </c>
      <c r="P604" s="3">
        <f>O604*((VLOOKUP(H604,'CPI Data'!$A$1:$B$23,2))/(VLOOKUP(2025,'CPI Data'!$A$1:$B$23,2)))</f>
        <v>368914.1837931035</v>
      </c>
      <c r="R604" s="12">
        <v>6</v>
      </c>
      <c r="S604">
        <v>2</v>
      </c>
      <c r="T604">
        <v>1</v>
      </c>
      <c r="U604">
        <v>1</v>
      </c>
    </row>
    <row r="605" spans="1:21" x14ac:dyDescent="0.25">
      <c r="A605" t="s">
        <v>30</v>
      </c>
      <c r="B605">
        <f>VLOOKUP(Table1[[#This Row],[LGA]],Sheet1!$H$1:$I$27,2,)</f>
        <v>2600</v>
      </c>
      <c r="C605" t="s">
        <v>241</v>
      </c>
      <c r="D605" t="s">
        <v>113</v>
      </c>
      <c r="E605" s="18" t="s">
        <v>13</v>
      </c>
      <c r="F605" s="18" t="s">
        <v>13</v>
      </c>
      <c r="G605" t="s">
        <v>243</v>
      </c>
      <c r="H605">
        <v>2016</v>
      </c>
      <c r="I605" t="s">
        <v>29</v>
      </c>
      <c r="J605" t="str">
        <f>VLOOKUP(Table1[[#This Row],[Construction]],Sheet1!$A$2:$B$16,2,)</f>
        <v>On Site</v>
      </c>
      <c r="K605" t="s">
        <v>30</v>
      </c>
      <c r="L605" t="s">
        <v>211</v>
      </c>
      <c r="M605">
        <v>1</v>
      </c>
      <c r="N605" s="3">
        <v>605474</v>
      </c>
      <c r="O605" s="3">
        <f>N605/M605</f>
        <v>605474</v>
      </c>
      <c r="P605" s="3">
        <f>O605*((VLOOKUP(H605,'CPI Data'!$A$1:$B$23,2))/(VLOOKUP(2025,'CPI Data'!$A$1:$B$23,2)))</f>
        <v>271419.37931034481</v>
      </c>
      <c r="R605" s="12">
        <v>3</v>
      </c>
      <c r="S605">
        <v>2</v>
      </c>
      <c r="T605">
        <v>1</v>
      </c>
      <c r="U605">
        <v>1</v>
      </c>
    </row>
    <row r="606" spans="1:21" x14ac:dyDescent="0.25">
      <c r="A606" t="s">
        <v>30</v>
      </c>
      <c r="B606">
        <f>VLOOKUP(Table1[[#This Row],[LGA]],Sheet1!$H$1:$I$27,2,)</f>
        <v>2600</v>
      </c>
      <c r="C606" t="s">
        <v>241</v>
      </c>
      <c r="D606" t="s">
        <v>115</v>
      </c>
      <c r="E606" s="18" t="s">
        <v>13</v>
      </c>
      <c r="F606" s="18" t="s">
        <v>13</v>
      </c>
      <c r="G606" t="s">
        <v>243</v>
      </c>
      <c r="H606">
        <v>2015</v>
      </c>
      <c r="I606" t="s">
        <v>29</v>
      </c>
      <c r="J606" t="str">
        <f>VLOOKUP(Table1[[#This Row],[Construction]],Sheet1!$A$2:$B$16,2,)</f>
        <v>On Site</v>
      </c>
      <c r="K606" t="s">
        <v>30</v>
      </c>
      <c r="L606" t="s">
        <v>211</v>
      </c>
      <c r="M606">
        <v>1</v>
      </c>
      <c r="N606" s="3">
        <v>757623.63</v>
      </c>
      <c r="O606" s="3">
        <f>N606/M606</f>
        <v>757623.63</v>
      </c>
      <c r="P606" s="3">
        <f>O606*((VLOOKUP(H606,'CPI Data'!$A$1:$B$23,2))/(VLOOKUP(2025,'CPI Data'!$A$1:$B$23,2)))</f>
        <v>391874.29137931037</v>
      </c>
      <c r="R606" s="12">
        <v>4</v>
      </c>
      <c r="S606">
        <v>2</v>
      </c>
      <c r="T606">
        <v>1</v>
      </c>
      <c r="U606">
        <v>1</v>
      </c>
    </row>
    <row r="607" spans="1:21" x14ac:dyDescent="0.25">
      <c r="A607" t="s">
        <v>30</v>
      </c>
      <c r="B607">
        <f>VLOOKUP(Table1[[#This Row],[LGA]],Sheet1!$H$1:$I$27,2,)</f>
        <v>2600</v>
      </c>
      <c r="C607" t="s">
        <v>241</v>
      </c>
      <c r="D607" t="s">
        <v>113</v>
      </c>
      <c r="E607" s="18" t="s">
        <v>13</v>
      </c>
      <c r="F607" s="18" t="s">
        <v>13</v>
      </c>
      <c r="G607" t="s">
        <v>243</v>
      </c>
      <c r="H607">
        <v>2015</v>
      </c>
      <c r="I607" t="s">
        <v>29</v>
      </c>
      <c r="J607" t="str">
        <f>VLOOKUP(Table1[[#This Row],[Construction]],Sheet1!$A$2:$B$16,2,)</f>
        <v>On Site</v>
      </c>
      <c r="K607" t="s">
        <v>30</v>
      </c>
      <c r="L607" t="s">
        <v>211</v>
      </c>
      <c r="M607">
        <v>1</v>
      </c>
      <c r="N607" s="3">
        <v>655161.42000000004</v>
      </c>
      <c r="O607" s="3">
        <f>N607/M607</f>
        <v>655161.42000000004</v>
      </c>
      <c r="P607" s="3">
        <f>O607*((VLOOKUP(H607,'CPI Data'!$A$1:$B$23,2))/(VLOOKUP(2025,'CPI Data'!$A$1:$B$23,2)))</f>
        <v>338876.59655172419</v>
      </c>
      <c r="R607" s="12">
        <v>3</v>
      </c>
      <c r="S607">
        <v>1</v>
      </c>
      <c r="T607">
        <v>1</v>
      </c>
      <c r="U607">
        <v>1</v>
      </c>
    </row>
    <row r="608" spans="1:21" x14ac:dyDescent="0.25">
      <c r="A608" t="s">
        <v>41</v>
      </c>
      <c r="B608">
        <f>VLOOKUP(Table1[[#This Row],[LGA]],Sheet1!$H$1:$I$27,2,)</f>
        <v>2042</v>
      </c>
      <c r="C608" t="s">
        <v>104</v>
      </c>
      <c r="D608" t="s">
        <v>111</v>
      </c>
      <c r="E608" s="18" t="s">
        <v>13</v>
      </c>
      <c r="F608" s="18" t="s">
        <v>13</v>
      </c>
      <c r="H608">
        <v>2016</v>
      </c>
      <c r="I608" t="s">
        <v>29</v>
      </c>
      <c r="J608" t="str">
        <f>VLOOKUP(Table1[[#This Row],[Construction]],Sheet1!$A$2:$B$16,2,)</f>
        <v>On Site</v>
      </c>
      <c r="K608" t="s">
        <v>41</v>
      </c>
      <c r="L608" t="s">
        <v>211</v>
      </c>
      <c r="M608">
        <v>1</v>
      </c>
      <c r="N608" s="3">
        <v>298686.17</v>
      </c>
      <c r="O608" s="3">
        <f>N608/M608</f>
        <v>298686.17</v>
      </c>
      <c r="P608" s="3">
        <f>O608*((VLOOKUP(H608,'CPI Data'!$A$1:$B$23,2))/(VLOOKUP(2025,'CPI Data'!$A$1:$B$23,2)))</f>
        <v>133893.80034482758</v>
      </c>
      <c r="Q608" s="2">
        <v>42552</v>
      </c>
      <c r="R608" s="12">
        <v>2</v>
      </c>
      <c r="S608">
        <v>1</v>
      </c>
      <c r="T608">
        <v>1</v>
      </c>
      <c r="U608">
        <v>1</v>
      </c>
    </row>
    <row r="609" spans="1:21" x14ac:dyDescent="0.25">
      <c r="A609" t="s">
        <v>41</v>
      </c>
      <c r="B609">
        <f>VLOOKUP(Table1[[#This Row],[LGA]],Sheet1!$H$1:$I$27,2,)</f>
        <v>2042</v>
      </c>
      <c r="C609" t="s">
        <v>104</v>
      </c>
      <c r="D609" t="s">
        <v>111</v>
      </c>
      <c r="E609" s="18" t="s">
        <v>13</v>
      </c>
      <c r="F609" s="18" t="s">
        <v>13</v>
      </c>
      <c r="H609">
        <v>2016</v>
      </c>
      <c r="I609" t="s">
        <v>29</v>
      </c>
      <c r="J609" t="str">
        <f>VLOOKUP(Table1[[#This Row],[Construction]],Sheet1!$A$2:$B$16,2,)</f>
        <v>On Site</v>
      </c>
      <c r="K609" t="s">
        <v>41</v>
      </c>
      <c r="L609" t="s">
        <v>211</v>
      </c>
      <c r="M609">
        <v>1</v>
      </c>
      <c r="N609" s="3">
        <v>301066.03000000003</v>
      </c>
      <c r="O609" s="3">
        <f>N609/M609</f>
        <v>301066.03000000003</v>
      </c>
      <c r="P609" s="3">
        <f>O609*((VLOOKUP(H609,'CPI Data'!$A$1:$B$23,2))/(VLOOKUP(2025,'CPI Data'!$A$1:$B$23,2)))</f>
        <v>134960.63413793105</v>
      </c>
      <c r="R609" s="12">
        <v>2</v>
      </c>
      <c r="S609">
        <v>1</v>
      </c>
      <c r="T609">
        <v>1</v>
      </c>
      <c r="U609">
        <v>1</v>
      </c>
    </row>
    <row r="610" spans="1:21" x14ac:dyDescent="0.25">
      <c r="A610" t="s">
        <v>41</v>
      </c>
      <c r="B610">
        <f>VLOOKUP(Table1[[#This Row],[LGA]],Sheet1!$H$1:$I$27,2,)</f>
        <v>2042</v>
      </c>
      <c r="C610" t="s">
        <v>104</v>
      </c>
      <c r="D610" t="s">
        <v>111</v>
      </c>
      <c r="E610" s="18" t="s">
        <v>13</v>
      </c>
      <c r="F610" s="18" t="s">
        <v>13</v>
      </c>
      <c r="H610">
        <v>2016</v>
      </c>
      <c r="I610" t="s">
        <v>29</v>
      </c>
      <c r="J610" t="str">
        <f>VLOOKUP(Table1[[#This Row],[Construction]],Sheet1!$A$2:$B$16,2,)</f>
        <v>On Site</v>
      </c>
      <c r="K610" t="s">
        <v>41</v>
      </c>
      <c r="L610" t="s">
        <v>211</v>
      </c>
      <c r="M610">
        <v>1</v>
      </c>
      <c r="N610" s="3">
        <v>301076.24</v>
      </c>
      <c r="O610" s="3">
        <f>N610/M610</f>
        <v>301076.24</v>
      </c>
      <c r="P610" s="3">
        <f>O610*((VLOOKUP(H610,'CPI Data'!$A$1:$B$23,2))/(VLOOKUP(2025,'CPI Data'!$A$1:$B$23,2)))</f>
        <v>134965.21103448275</v>
      </c>
      <c r="Q610" s="2">
        <v>42552</v>
      </c>
      <c r="R610" s="12">
        <v>2</v>
      </c>
      <c r="S610">
        <v>1</v>
      </c>
      <c r="T610">
        <v>1</v>
      </c>
      <c r="U610">
        <v>1</v>
      </c>
    </row>
    <row r="611" spans="1:21" x14ac:dyDescent="0.25">
      <c r="A611" t="s">
        <v>41</v>
      </c>
      <c r="B611">
        <f>VLOOKUP(Table1[[#This Row],[LGA]],Sheet1!$H$1:$I$27,2,)</f>
        <v>2042</v>
      </c>
      <c r="C611" t="s">
        <v>104</v>
      </c>
      <c r="D611" t="s">
        <v>111</v>
      </c>
      <c r="E611" s="18" t="s">
        <v>13</v>
      </c>
      <c r="F611" s="18" t="s">
        <v>13</v>
      </c>
      <c r="H611">
        <v>2016</v>
      </c>
      <c r="I611" t="s">
        <v>29</v>
      </c>
      <c r="J611" t="str">
        <f>VLOOKUP(Table1[[#This Row],[Construction]],Sheet1!$A$2:$B$16,2,)</f>
        <v>On Site</v>
      </c>
      <c r="K611" t="s">
        <v>41</v>
      </c>
      <c r="L611" t="s">
        <v>211</v>
      </c>
      <c r="M611">
        <v>1</v>
      </c>
      <c r="N611" s="3">
        <v>300036.74</v>
      </c>
      <c r="O611" s="3">
        <f>N611/M611</f>
        <v>300036.74</v>
      </c>
      <c r="P611" s="3">
        <f>O611*((VLOOKUP(H611,'CPI Data'!$A$1:$B$23,2))/(VLOOKUP(2025,'CPI Data'!$A$1:$B$23,2)))</f>
        <v>134499.22827586206</v>
      </c>
      <c r="Q611" s="2">
        <v>42552</v>
      </c>
      <c r="R611" s="12">
        <v>2</v>
      </c>
      <c r="S611">
        <v>1</v>
      </c>
      <c r="T611">
        <v>1</v>
      </c>
      <c r="U611">
        <v>1</v>
      </c>
    </row>
    <row r="612" spans="1:21" x14ac:dyDescent="0.25">
      <c r="A612" t="s">
        <v>41</v>
      </c>
      <c r="B612" s="15">
        <f>VLOOKUP(Table1[[#This Row],[LGA]],Sheet1!$H$1:$I$27,2,)</f>
        <v>2042</v>
      </c>
      <c r="C612" t="s">
        <v>104</v>
      </c>
      <c r="D612" t="s">
        <v>34</v>
      </c>
      <c r="E612" s="18" t="s">
        <v>238</v>
      </c>
      <c r="F612" s="18" t="s">
        <v>238</v>
      </c>
      <c r="H612">
        <v>2017</v>
      </c>
      <c r="I612" t="s">
        <v>35</v>
      </c>
      <c r="J612" t="str">
        <f>VLOOKUP(Table1[[#This Row],[Construction]],Sheet1!$A$2:$B$16,2,)</f>
        <v>Demolish</v>
      </c>
      <c r="K612" t="s">
        <v>41</v>
      </c>
      <c r="L612" t="s">
        <v>211</v>
      </c>
      <c r="M612">
        <v>1</v>
      </c>
      <c r="N612" s="3">
        <v>108211.91</v>
      </c>
      <c r="O612" s="3">
        <f>N612/M612</f>
        <v>108211.91</v>
      </c>
      <c r="P612" s="3">
        <f>O612*((VLOOKUP(2025,'CPI Data'!$A$1:$B$23,2)/(VLOOKUP(H612,'CPI Data'!$A$1:$B$23,2))))</f>
        <v>165165.54684210528</v>
      </c>
      <c r="R612" s="12"/>
    </row>
    <row r="613" spans="1:21" x14ac:dyDescent="0.25">
      <c r="A613" t="s">
        <v>30</v>
      </c>
      <c r="B613">
        <f>VLOOKUP(Table1[[#This Row],[LGA]],Sheet1!$H$1:$I$27,2,)</f>
        <v>2600</v>
      </c>
      <c r="C613" t="s">
        <v>241</v>
      </c>
      <c r="D613" t="s">
        <v>40</v>
      </c>
      <c r="E613" s="18" t="s">
        <v>36</v>
      </c>
      <c r="F613" s="18" t="s">
        <v>36</v>
      </c>
      <c r="H613">
        <v>2016</v>
      </c>
      <c r="I613" t="s">
        <v>29</v>
      </c>
      <c r="J613" t="str">
        <f>VLOOKUP(Table1[[#This Row],[Construction]],Sheet1!$A$2:$B$16,2,)</f>
        <v>On Site</v>
      </c>
      <c r="K613" t="s">
        <v>190</v>
      </c>
      <c r="L613" t="s">
        <v>237</v>
      </c>
      <c r="M613">
        <v>1</v>
      </c>
      <c r="N613" s="3">
        <v>260523.34</v>
      </c>
      <c r="O613" s="3">
        <f>N613/M613</f>
        <v>260523.34</v>
      </c>
      <c r="P613" s="3">
        <f>O613*((VLOOKUP(H613,'CPI Data'!$A$1:$B$23,2))/(VLOOKUP(2025,'CPI Data'!$A$1:$B$23,2)))</f>
        <v>116786.32482758621</v>
      </c>
      <c r="R613" s="12">
        <v>2</v>
      </c>
      <c r="S613">
        <v>1</v>
      </c>
    </row>
    <row r="614" spans="1:21" x14ac:dyDescent="0.25">
      <c r="A614" t="s">
        <v>30</v>
      </c>
      <c r="B614">
        <f>VLOOKUP(Table1[[#This Row],[LGA]],Sheet1!$H$1:$I$27,2,)</f>
        <v>2600</v>
      </c>
      <c r="C614" t="s">
        <v>241</v>
      </c>
      <c r="D614" t="s">
        <v>40</v>
      </c>
      <c r="E614" s="18" t="s">
        <v>36</v>
      </c>
      <c r="F614" s="18" t="s">
        <v>36</v>
      </c>
      <c r="H614">
        <v>2016</v>
      </c>
      <c r="I614" t="s">
        <v>29</v>
      </c>
      <c r="J614" t="str">
        <f>VLOOKUP(Table1[[#This Row],[Construction]],Sheet1!$A$2:$B$16,2,)</f>
        <v>On Site</v>
      </c>
      <c r="K614" t="s">
        <v>190</v>
      </c>
      <c r="L614" t="s">
        <v>237</v>
      </c>
      <c r="M614">
        <v>1</v>
      </c>
      <c r="N614" s="3">
        <v>253495.87</v>
      </c>
      <c r="O614" s="3">
        <f>N614/M614</f>
        <v>253495.87</v>
      </c>
      <c r="P614" s="3">
        <f>O614*((VLOOKUP(H614,'CPI Data'!$A$1:$B$23,2))/(VLOOKUP(2025,'CPI Data'!$A$1:$B$23,2)))</f>
        <v>113636.07965517242</v>
      </c>
      <c r="R614" s="12">
        <v>2</v>
      </c>
      <c r="S614">
        <v>1</v>
      </c>
    </row>
    <row r="615" spans="1:21" x14ac:dyDescent="0.25">
      <c r="A615" t="s">
        <v>30</v>
      </c>
      <c r="B615">
        <f>VLOOKUP(Table1[[#This Row],[LGA]],Sheet1!$H$1:$I$27,2,)</f>
        <v>2600</v>
      </c>
      <c r="C615" t="s">
        <v>241</v>
      </c>
      <c r="D615" t="s">
        <v>37</v>
      </c>
      <c r="E615" s="18" t="s">
        <v>36</v>
      </c>
      <c r="F615" s="18" t="s">
        <v>36</v>
      </c>
      <c r="H615">
        <v>2016</v>
      </c>
      <c r="I615" t="s">
        <v>29</v>
      </c>
      <c r="J615" t="str">
        <f>VLOOKUP(Table1[[#This Row],[Construction]],Sheet1!$A$2:$B$16,2,)</f>
        <v>On Site</v>
      </c>
      <c r="K615" t="s">
        <v>190</v>
      </c>
      <c r="L615" t="s">
        <v>237</v>
      </c>
      <c r="M615">
        <v>1</v>
      </c>
      <c r="N615" s="3">
        <v>189788.73</v>
      </c>
      <c r="O615" s="3">
        <f>N615/M615</f>
        <v>189788.73</v>
      </c>
      <c r="P615" s="3">
        <f>O615*((VLOOKUP(H615,'CPI Data'!$A$1:$B$23,2))/(VLOOKUP(2025,'CPI Data'!$A$1:$B$23,2)))</f>
        <v>85077.706551724143</v>
      </c>
      <c r="Q615" s="2">
        <v>39995</v>
      </c>
      <c r="R615" s="12">
        <v>2</v>
      </c>
      <c r="S615">
        <v>1</v>
      </c>
    </row>
    <row r="616" spans="1:21" x14ac:dyDescent="0.25">
      <c r="A616" t="s">
        <v>30</v>
      </c>
      <c r="B616">
        <f>VLOOKUP(Table1[[#This Row],[LGA]],Sheet1!$H$1:$I$27,2,)</f>
        <v>2600</v>
      </c>
      <c r="C616" t="s">
        <v>241</v>
      </c>
      <c r="D616" t="s">
        <v>37</v>
      </c>
      <c r="E616" s="18" t="s">
        <v>36</v>
      </c>
      <c r="F616" s="18" t="s">
        <v>36</v>
      </c>
      <c r="H616">
        <v>2016</v>
      </c>
      <c r="I616" t="s">
        <v>29</v>
      </c>
      <c r="J616" t="str">
        <f>VLOOKUP(Table1[[#This Row],[Construction]],Sheet1!$A$2:$B$16,2,)</f>
        <v>On Site</v>
      </c>
      <c r="K616" t="s">
        <v>190</v>
      </c>
      <c r="L616" t="s">
        <v>237</v>
      </c>
      <c r="M616">
        <v>1</v>
      </c>
      <c r="N616" s="3">
        <v>184971.58</v>
      </c>
      <c r="O616" s="3">
        <f>N616/M616</f>
        <v>184971.58</v>
      </c>
      <c r="P616" s="3">
        <f>O616*((VLOOKUP(H616,'CPI Data'!$A$1:$B$23,2))/(VLOOKUP(2025,'CPI Data'!$A$1:$B$23,2)))</f>
        <v>82918.294482758618</v>
      </c>
      <c r="Q616" s="2">
        <v>41091</v>
      </c>
      <c r="R616" s="12">
        <v>2</v>
      </c>
      <c r="S616">
        <v>1</v>
      </c>
    </row>
    <row r="617" spans="1:21" x14ac:dyDescent="0.25">
      <c r="A617" t="s">
        <v>27</v>
      </c>
      <c r="B617">
        <f>VLOOKUP(Table1[[#This Row],[LGA]],Sheet1!$H$1:$I$27,2,)</f>
        <v>2000</v>
      </c>
      <c r="C617" t="s">
        <v>104</v>
      </c>
      <c r="D617" t="s">
        <v>111</v>
      </c>
      <c r="E617" s="18" t="s">
        <v>13</v>
      </c>
      <c r="F617" s="18" t="s">
        <v>13</v>
      </c>
      <c r="H617">
        <v>2016</v>
      </c>
      <c r="I617" t="s">
        <v>29</v>
      </c>
      <c r="J617" t="str">
        <f>VLOOKUP(Table1[[#This Row],[Construction]],Sheet1!$A$2:$B$16,2,)</f>
        <v>On Site</v>
      </c>
      <c r="K617" t="s">
        <v>27</v>
      </c>
      <c r="L617" t="s">
        <v>211</v>
      </c>
      <c r="M617">
        <v>1</v>
      </c>
      <c r="N617" s="3">
        <v>302182.19</v>
      </c>
      <c r="O617" s="3">
        <f>N617/M617</f>
        <v>302182.19</v>
      </c>
      <c r="P617" s="3">
        <f>O617*((VLOOKUP(H617,'CPI Data'!$A$1:$B$23,2))/(VLOOKUP(2025,'CPI Data'!$A$1:$B$23,2)))</f>
        <v>135460.98172413794</v>
      </c>
      <c r="Q617" s="2">
        <v>41091</v>
      </c>
      <c r="R617" s="12">
        <v>2</v>
      </c>
      <c r="S617">
        <v>1</v>
      </c>
      <c r="T617">
        <v>1</v>
      </c>
      <c r="U617">
        <v>1</v>
      </c>
    </row>
    <row r="618" spans="1:21" x14ac:dyDescent="0.25">
      <c r="A618" t="s">
        <v>42</v>
      </c>
      <c r="B618">
        <f>VLOOKUP(Table1[[#This Row],[LGA]],Sheet1!$H$1:$I$27,2,)</f>
        <v>362</v>
      </c>
      <c r="C618" t="s">
        <v>107</v>
      </c>
      <c r="D618" t="s">
        <v>114</v>
      </c>
      <c r="E618" s="18" t="s">
        <v>13</v>
      </c>
      <c r="F618" s="18" t="s">
        <v>13</v>
      </c>
      <c r="H618">
        <v>2016</v>
      </c>
      <c r="I618" t="s">
        <v>29</v>
      </c>
      <c r="J618" t="str">
        <f>VLOOKUP(Table1[[#This Row],[Construction]],Sheet1!$A$2:$B$16,2,)</f>
        <v>On Site</v>
      </c>
      <c r="K618" t="s">
        <v>42</v>
      </c>
      <c r="L618" t="s">
        <v>211</v>
      </c>
      <c r="M618">
        <v>1</v>
      </c>
      <c r="N618" s="3">
        <v>371673</v>
      </c>
      <c r="O618" s="3">
        <f>N618/M618</f>
        <v>371673</v>
      </c>
      <c r="P618" s="3">
        <f>O618*((VLOOKUP(H618,'CPI Data'!$A$1:$B$23,2))/(VLOOKUP(2025,'CPI Data'!$A$1:$B$23,2)))</f>
        <v>166612.03448275864</v>
      </c>
      <c r="R618" s="12">
        <v>4</v>
      </c>
      <c r="S618">
        <v>2</v>
      </c>
      <c r="T618">
        <v>1</v>
      </c>
      <c r="U618">
        <v>1</v>
      </c>
    </row>
    <row r="619" spans="1:21" x14ac:dyDescent="0.25">
      <c r="A619" t="s">
        <v>42</v>
      </c>
      <c r="B619">
        <f>VLOOKUP(Table1[[#This Row],[LGA]],Sheet1!$H$1:$I$27,2,)</f>
        <v>362</v>
      </c>
      <c r="C619" t="s">
        <v>107</v>
      </c>
      <c r="D619" t="s">
        <v>112</v>
      </c>
      <c r="E619" s="18" t="s">
        <v>13</v>
      </c>
      <c r="F619" s="18" t="s">
        <v>13</v>
      </c>
      <c r="H619">
        <v>2016</v>
      </c>
      <c r="I619" t="s">
        <v>29</v>
      </c>
      <c r="J619" t="str">
        <f>VLOOKUP(Table1[[#This Row],[Construction]],Sheet1!$A$2:$B$16,2,)</f>
        <v>On Site</v>
      </c>
      <c r="K619" t="s">
        <v>42</v>
      </c>
      <c r="L619" t="s">
        <v>211</v>
      </c>
      <c r="M619">
        <v>1</v>
      </c>
      <c r="N619" s="3">
        <v>335804</v>
      </c>
      <c r="O619" s="3">
        <f>N619/M619</f>
        <v>335804</v>
      </c>
      <c r="P619" s="3">
        <f>O619*((VLOOKUP(H619,'CPI Data'!$A$1:$B$23,2))/(VLOOKUP(2025,'CPI Data'!$A$1:$B$23,2)))</f>
        <v>150532.8275862069</v>
      </c>
      <c r="R619" s="12">
        <v>3</v>
      </c>
      <c r="S619">
        <v>2</v>
      </c>
      <c r="T619">
        <v>1</v>
      </c>
      <c r="U619">
        <v>1</v>
      </c>
    </row>
    <row r="620" spans="1:21" x14ac:dyDescent="0.25">
      <c r="A620" t="s">
        <v>42</v>
      </c>
      <c r="B620">
        <f>VLOOKUP(Table1[[#This Row],[LGA]],Sheet1!$H$1:$I$27,2,)</f>
        <v>362</v>
      </c>
      <c r="C620" t="s">
        <v>107</v>
      </c>
      <c r="D620" t="s">
        <v>110</v>
      </c>
      <c r="E620" s="18" t="s">
        <v>13</v>
      </c>
      <c r="F620" s="18" t="s">
        <v>13</v>
      </c>
      <c r="H620">
        <v>2016</v>
      </c>
      <c r="I620" t="s">
        <v>29</v>
      </c>
      <c r="J620" t="str">
        <f>VLOOKUP(Table1[[#This Row],[Construction]],Sheet1!$A$2:$B$16,2,)</f>
        <v>On Site</v>
      </c>
      <c r="K620" t="s">
        <v>42</v>
      </c>
      <c r="L620" t="s">
        <v>211</v>
      </c>
      <c r="M620">
        <v>1</v>
      </c>
      <c r="N620" s="3">
        <v>423150</v>
      </c>
      <c r="O620" s="3">
        <f>N620/M620</f>
        <v>423150</v>
      </c>
      <c r="P620" s="3">
        <f>O620*((VLOOKUP(H620,'CPI Data'!$A$1:$B$23,2))/(VLOOKUP(2025,'CPI Data'!$A$1:$B$23,2)))</f>
        <v>189687.93103448275</v>
      </c>
      <c r="R620" s="12">
        <v>5</v>
      </c>
      <c r="S620">
        <v>2</v>
      </c>
      <c r="T620">
        <v>1</v>
      </c>
      <c r="U620">
        <v>1</v>
      </c>
    </row>
    <row r="621" spans="1:21" x14ac:dyDescent="0.25">
      <c r="A621" t="s">
        <v>42</v>
      </c>
      <c r="B621">
        <f>VLOOKUP(Table1[[#This Row],[LGA]],Sheet1!$H$1:$I$27,2,)</f>
        <v>362</v>
      </c>
      <c r="C621" t="s">
        <v>107</v>
      </c>
      <c r="D621" t="s">
        <v>110</v>
      </c>
      <c r="E621" s="18" t="s">
        <v>13</v>
      </c>
      <c r="F621" s="18" t="s">
        <v>13</v>
      </c>
      <c r="H621">
        <v>2016</v>
      </c>
      <c r="I621" t="s">
        <v>29</v>
      </c>
      <c r="J621" t="str">
        <f>VLOOKUP(Table1[[#This Row],[Construction]],Sheet1!$A$2:$B$16,2,)</f>
        <v>On Site</v>
      </c>
      <c r="K621" t="s">
        <v>42</v>
      </c>
      <c r="L621" t="s">
        <v>211</v>
      </c>
      <c r="M621">
        <v>1</v>
      </c>
      <c r="N621" s="3">
        <v>440870</v>
      </c>
      <c r="O621" s="3">
        <f>N621/M621</f>
        <v>440870</v>
      </c>
      <c r="P621" s="3">
        <f>O621*((VLOOKUP(H621,'CPI Data'!$A$1:$B$23,2))/(VLOOKUP(2025,'CPI Data'!$A$1:$B$23,2)))</f>
        <v>197631.37931034484</v>
      </c>
      <c r="R621" s="12">
        <v>5</v>
      </c>
      <c r="S621">
        <v>1</v>
      </c>
      <c r="T621">
        <v>1</v>
      </c>
      <c r="U621">
        <v>1</v>
      </c>
    </row>
    <row r="622" spans="1:21" x14ac:dyDescent="0.25">
      <c r="A622" t="s">
        <v>42</v>
      </c>
      <c r="B622">
        <f>VLOOKUP(Table1[[#This Row],[LGA]],Sheet1!$H$1:$I$27,2,)</f>
        <v>362</v>
      </c>
      <c r="C622" t="s">
        <v>107</v>
      </c>
      <c r="D622" t="s">
        <v>112</v>
      </c>
      <c r="E622" s="18" t="s">
        <v>13</v>
      </c>
      <c r="F622" s="18" t="s">
        <v>13</v>
      </c>
      <c r="H622">
        <v>2016</v>
      </c>
      <c r="I622" t="s">
        <v>29</v>
      </c>
      <c r="J622" t="str">
        <f>VLOOKUP(Table1[[#This Row],[Construction]],Sheet1!$A$2:$B$16,2,)</f>
        <v>On Site</v>
      </c>
      <c r="K622" t="s">
        <v>42</v>
      </c>
      <c r="L622" t="s">
        <v>211</v>
      </c>
      <c r="M622">
        <v>1</v>
      </c>
      <c r="N622" s="3">
        <v>341228</v>
      </c>
      <c r="O622" s="3">
        <f>N622/M622</f>
        <v>341228</v>
      </c>
      <c r="P622" s="3">
        <f>O622*((VLOOKUP(H622,'CPI Data'!$A$1:$B$23,2))/(VLOOKUP(2025,'CPI Data'!$A$1:$B$23,2)))</f>
        <v>152964.27586206896</v>
      </c>
      <c r="R622" s="12">
        <v>3</v>
      </c>
      <c r="S622">
        <v>1</v>
      </c>
      <c r="T622">
        <v>1</v>
      </c>
      <c r="U622">
        <v>1</v>
      </c>
    </row>
    <row r="623" spans="1:21" x14ac:dyDescent="0.25">
      <c r="A623" t="s">
        <v>30</v>
      </c>
      <c r="B623" s="15">
        <f>VLOOKUP(Table1[[#This Row],[LGA]],Sheet1!$H$1:$I$27,2,)</f>
        <v>2600</v>
      </c>
      <c r="C623" t="s">
        <v>241</v>
      </c>
      <c r="D623" t="s">
        <v>56</v>
      </c>
      <c r="E623" s="18" t="s">
        <v>101</v>
      </c>
      <c r="F623" s="18" t="s">
        <v>101</v>
      </c>
      <c r="H623">
        <v>2016</v>
      </c>
      <c r="I623" t="s">
        <v>180</v>
      </c>
      <c r="J623" t="str">
        <f>VLOOKUP(Table1[[#This Row],[Construction]],Sheet1!$A$2:$B$16,2,)</f>
        <v>Off Site</v>
      </c>
      <c r="K623" t="s">
        <v>30</v>
      </c>
      <c r="L623" t="s">
        <v>211</v>
      </c>
      <c r="M623">
        <v>1</v>
      </c>
      <c r="N623" s="3">
        <v>1132380</v>
      </c>
      <c r="O623" s="3">
        <f>N623/M623</f>
        <v>1132380</v>
      </c>
      <c r="P623" s="3">
        <f>O623*((VLOOKUP(2025,'CPI Data'!$A$1:$B$23,2)/(VLOOKUP(H623,'CPI Data'!$A$1:$B$23,2))))</f>
        <v>2526078.4615384615</v>
      </c>
      <c r="R623" s="13">
        <v>1</v>
      </c>
      <c r="S623">
        <v>1</v>
      </c>
      <c r="T623">
        <v>1</v>
      </c>
      <c r="U623">
        <v>1</v>
      </c>
    </row>
    <row r="624" spans="1:21" x14ac:dyDescent="0.25">
      <c r="A624" t="s">
        <v>30</v>
      </c>
      <c r="B624">
        <f>VLOOKUP(Table1[[#This Row],[LGA]],Sheet1!$H$1:$I$27,2,)</f>
        <v>2600</v>
      </c>
      <c r="C624" t="s">
        <v>241</v>
      </c>
      <c r="D624" t="s">
        <v>122</v>
      </c>
      <c r="E624" s="18" t="s">
        <v>13</v>
      </c>
      <c r="F624" s="18" t="s">
        <v>13</v>
      </c>
      <c r="H624">
        <v>2016</v>
      </c>
      <c r="I624" t="s">
        <v>29</v>
      </c>
      <c r="J624" t="str">
        <f>VLOOKUP(Table1[[#This Row],[Construction]],Sheet1!$A$2:$B$16,2,)</f>
        <v>On Site</v>
      </c>
      <c r="K624" t="s">
        <v>194</v>
      </c>
      <c r="L624" t="s">
        <v>237</v>
      </c>
      <c r="M624">
        <v>1</v>
      </c>
      <c r="N624" s="3">
        <v>550416</v>
      </c>
      <c r="O624" s="3">
        <f>N624/M624</f>
        <v>550416</v>
      </c>
      <c r="P624" s="3">
        <f>O624*((VLOOKUP(H624,'CPI Data'!$A$1:$B$23,2))/(VLOOKUP(2025,'CPI Data'!$A$1:$B$23,2)))</f>
        <v>246738.20689655174</v>
      </c>
      <c r="R624" s="12">
        <v>3</v>
      </c>
      <c r="S624">
        <v>1</v>
      </c>
      <c r="T624">
        <v>1</v>
      </c>
      <c r="U624">
        <v>1</v>
      </c>
    </row>
    <row r="625" spans="1:21" x14ac:dyDescent="0.25">
      <c r="A625" t="s">
        <v>30</v>
      </c>
      <c r="B625">
        <f>VLOOKUP(Table1[[#This Row],[LGA]],Sheet1!$H$1:$I$27,2,)</f>
        <v>2600</v>
      </c>
      <c r="C625" t="s">
        <v>241</v>
      </c>
      <c r="D625" t="s">
        <v>122</v>
      </c>
      <c r="E625" s="18" t="s">
        <v>13</v>
      </c>
      <c r="F625" s="18" t="s">
        <v>13</v>
      </c>
      <c r="H625">
        <v>2016</v>
      </c>
      <c r="I625" t="s">
        <v>29</v>
      </c>
      <c r="J625" t="str">
        <f>VLOOKUP(Table1[[#This Row],[Construction]],Sheet1!$A$2:$B$16,2,)</f>
        <v>On Site</v>
      </c>
      <c r="K625" t="s">
        <v>194</v>
      </c>
      <c r="L625" t="s">
        <v>237</v>
      </c>
      <c r="M625">
        <v>1</v>
      </c>
      <c r="N625" s="3">
        <v>546673</v>
      </c>
      <c r="O625" s="3">
        <f>N625/M625</f>
        <v>546673</v>
      </c>
      <c r="P625" s="3">
        <f>O625*((VLOOKUP(H625,'CPI Data'!$A$1:$B$23,2))/(VLOOKUP(2025,'CPI Data'!$A$1:$B$23,2)))</f>
        <v>245060.31034482759</v>
      </c>
      <c r="R625" s="12">
        <v>3</v>
      </c>
      <c r="S625">
        <v>1</v>
      </c>
      <c r="T625">
        <v>1</v>
      </c>
      <c r="U625">
        <v>1</v>
      </c>
    </row>
    <row r="626" spans="1:21" x14ac:dyDescent="0.25">
      <c r="A626" t="s">
        <v>30</v>
      </c>
      <c r="B626">
        <f>VLOOKUP(Table1[[#This Row],[LGA]],Sheet1!$H$1:$I$27,2,)</f>
        <v>2600</v>
      </c>
      <c r="C626" t="s">
        <v>241</v>
      </c>
      <c r="D626" t="s">
        <v>127</v>
      </c>
      <c r="E626" s="18" t="s">
        <v>13</v>
      </c>
      <c r="F626" s="18" t="s">
        <v>13</v>
      </c>
      <c r="H626">
        <v>2016</v>
      </c>
      <c r="I626" t="s">
        <v>29</v>
      </c>
      <c r="J626" t="str">
        <f>VLOOKUP(Table1[[#This Row],[Construction]],Sheet1!$A$2:$B$16,2,)</f>
        <v>On Site</v>
      </c>
      <c r="K626" t="s">
        <v>194</v>
      </c>
      <c r="L626" t="s">
        <v>237</v>
      </c>
      <c r="M626">
        <v>1</v>
      </c>
      <c r="N626" s="3">
        <v>538968</v>
      </c>
      <c r="O626" s="3">
        <f>N626/M626</f>
        <v>538968</v>
      </c>
      <c r="P626" s="3">
        <f>O626*((VLOOKUP(H626,'CPI Data'!$A$1:$B$23,2))/(VLOOKUP(2025,'CPI Data'!$A$1:$B$23,2)))</f>
        <v>241606.3448275862</v>
      </c>
      <c r="R626" s="12">
        <v>2</v>
      </c>
      <c r="S626">
        <v>1</v>
      </c>
      <c r="T626">
        <v>1</v>
      </c>
      <c r="U626">
        <v>1</v>
      </c>
    </row>
    <row r="627" spans="1:21" x14ac:dyDescent="0.25">
      <c r="A627" t="s">
        <v>30</v>
      </c>
      <c r="B627">
        <f>VLOOKUP(Table1[[#This Row],[LGA]],Sheet1!$H$1:$I$27,2,)</f>
        <v>2600</v>
      </c>
      <c r="C627" t="s">
        <v>241</v>
      </c>
      <c r="D627" t="s">
        <v>115</v>
      </c>
      <c r="E627" s="18" t="s">
        <v>13</v>
      </c>
      <c r="F627" s="18" t="s">
        <v>13</v>
      </c>
      <c r="G627" t="s">
        <v>243</v>
      </c>
      <c r="H627">
        <v>2016</v>
      </c>
      <c r="I627" t="s">
        <v>29</v>
      </c>
      <c r="J627" t="str">
        <f>VLOOKUP(Table1[[#This Row],[Construction]],Sheet1!$A$2:$B$16,2,)</f>
        <v>On Site</v>
      </c>
      <c r="K627" t="s">
        <v>190</v>
      </c>
      <c r="L627" t="s">
        <v>237</v>
      </c>
      <c r="M627">
        <v>1</v>
      </c>
      <c r="N627" s="3">
        <v>656290</v>
      </c>
      <c r="O627" s="3">
        <f>N627/M627</f>
        <v>656290</v>
      </c>
      <c r="P627" s="3">
        <f>O627*((VLOOKUP(H627,'CPI Data'!$A$1:$B$23,2))/(VLOOKUP(2025,'CPI Data'!$A$1:$B$23,2)))</f>
        <v>294198.96551724139</v>
      </c>
      <c r="R627" s="12">
        <v>4</v>
      </c>
      <c r="S627">
        <v>2</v>
      </c>
      <c r="T627">
        <v>1</v>
      </c>
      <c r="U627">
        <v>1</v>
      </c>
    </row>
    <row r="628" spans="1:21" x14ac:dyDescent="0.25">
      <c r="A628" t="s">
        <v>30</v>
      </c>
      <c r="B628">
        <f>VLOOKUP(Table1[[#This Row],[LGA]],Sheet1!$H$1:$I$27,2,)</f>
        <v>2600</v>
      </c>
      <c r="C628" t="s">
        <v>241</v>
      </c>
      <c r="D628" t="s">
        <v>118</v>
      </c>
      <c r="E628" s="18" t="s">
        <v>13</v>
      </c>
      <c r="F628" s="18" t="s">
        <v>13</v>
      </c>
      <c r="G628" t="s">
        <v>243</v>
      </c>
      <c r="H628">
        <v>2016</v>
      </c>
      <c r="I628" t="s">
        <v>29</v>
      </c>
      <c r="J628" t="str">
        <f>VLOOKUP(Table1[[#This Row],[Construction]],Sheet1!$A$2:$B$16,2,)</f>
        <v>On Site</v>
      </c>
      <c r="K628" t="s">
        <v>190</v>
      </c>
      <c r="L628" t="s">
        <v>237</v>
      </c>
      <c r="M628">
        <v>1</v>
      </c>
      <c r="N628" s="3">
        <v>1046778.9996</v>
      </c>
      <c r="O628" s="3">
        <f>N628/M628</f>
        <v>1046778.9996</v>
      </c>
      <c r="P628" s="3">
        <f>O628*((VLOOKUP(H628,'CPI Data'!$A$1:$B$23,2))/(VLOOKUP(2025,'CPI Data'!$A$1:$B$23,2)))</f>
        <v>469245.75844137929</v>
      </c>
      <c r="R628" s="12">
        <v>2</v>
      </c>
      <c r="T628">
        <v>1</v>
      </c>
      <c r="U628">
        <v>1</v>
      </c>
    </row>
    <row r="629" spans="1:21" x14ac:dyDescent="0.25">
      <c r="A629" t="s">
        <v>30</v>
      </c>
      <c r="B629">
        <f>VLOOKUP(Table1[[#This Row],[LGA]],Sheet1!$H$1:$I$27,2,)</f>
        <v>2600</v>
      </c>
      <c r="C629" t="s">
        <v>241</v>
      </c>
      <c r="D629" t="s">
        <v>126</v>
      </c>
      <c r="E629" s="18" t="s">
        <v>13</v>
      </c>
      <c r="F629" s="18" t="s">
        <v>13</v>
      </c>
      <c r="G629" t="s">
        <v>243</v>
      </c>
      <c r="H629">
        <v>2016</v>
      </c>
      <c r="I629" t="s">
        <v>29</v>
      </c>
      <c r="J629" t="str">
        <f>VLOOKUP(Table1[[#This Row],[Construction]],Sheet1!$A$2:$B$16,2,)</f>
        <v>On Site</v>
      </c>
      <c r="K629" t="s">
        <v>190</v>
      </c>
      <c r="L629" t="s">
        <v>237</v>
      </c>
      <c r="M629">
        <v>1</v>
      </c>
      <c r="N629" s="3">
        <v>902991.34959999996</v>
      </c>
      <c r="O629" s="3">
        <f>N629/M629</f>
        <v>902991.34959999996</v>
      </c>
      <c r="P629" s="3">
        <f>O629*((VLOOKUP(H629,'CPI Data'!$A$1:$B$23,2))/(VLOOKUP(2025,'CPI Data'!$A$1:$B$23,2)))</f>
        <v>404789.22568275861</v>
      </c>
      <c r="R629" s="12">
        <v>6</v>
      </c>
      <c r="S629">
        <v>2</v>
      </c>
      <c r="T629">
        <v>1</v>
      </c>
      <c r="U629">
        <v>1</v>
      </c>
    </row>
    <row r="630" spans="1:21" x14ac:dyDescent="0.25">
      <c r="A630" t="s">
        <v>30</v>
      </c>
      <c r="B630">
        <f>VLOOKUP(Table1[[#This Row],[LGA]],Sheet1!$H$1:$I$27,2,)</f>
        <v>2600</v>
      </c>
      <c r="C630" t="s">
        <v>241</v>
      </c>
      <c r="D630" t="s">
        <v>113</v>
      </c>
      <c r="E630" s="18" t="s">
        <v>13</v>
      </c>
      <c r="F630" s="18" t="s">
        <v>13</v>
      </c>
      <c r="G630" t="s">
        <v>243</v>
      </c>
      <c r="H630">
        <v>2016</v>
      </c>
      <c r="I630" t="s">
        <v>29</v>
      </c>
      <c r="J630" t="str">
        <f>VLOOKUP(Table1[[#This Row],[Construction]],Sheet1!$A$2:$B$16,2,)</f>
        <v>On Site</v>
      </c>
      <c r="K630" t="s">
        <v>190</v>
      </c>
      <c r="L630" t="s">
        <v>237</v>
      </c>
      <c r="M630">
        <v>1</v>
      </c>
      <c r="N630" s="3">
        <v>577360.30960000004</v>
      </c>
      <c r="O630" s="3">
        <f>N630/M630</f>
        <v>577360.30960000004</v>
      </c>
      <c r="P630" s="3">
        <f>O630*((VLOOKUP(H630,'CPI Data'!$A$1:$B$23,2))/(VLOOKUP(2025,'CPI Data'!$A$1:$B$23,2)))</f>
        <v>258816.69051034484</v>
      </c>
      <c r="R630" s="12">
        <v>3</v>
      </c>
      <c r="S630">
        <v>1</v>
      </c>
      <c r="T630">
        <v>1</v>
      </c>
      <c r="U630">
        <v>1</v>
      </c>
    </row>
    <row r="631" spans="1:21" x14ac:dyDescent="0.25">
      <c r="A631" t="s">
        <v>30</v>
      </c>
      <c r="B631">
        <f>VLOOKUP(Table1[[#This Row],[LGA]],Sheet1!$H$1:$I$27,2,)</f>
        <v>2600</v>
      </c>
      <c r="C631" t="s">
        <v>241</v>
      </c>
      <c r="D631" t="s">
        <v>115</v>
      </c>
      <c r="E631" s="18" t="s">
        <v>13</v>
      </c>
      <c r="F631" s="18" t="s">
        <v>13</v>
      </c>
      <c r="G631" t="s">
        <v>243</v>
      </c>
      <c r="H631">
        <v>2016</v>
      </c>
      <c r="I631" t="s">
        <v>29</v>
      </c>
      <c r="J631" t="str">
        <f>VLOOKUP(Table1[[#This Row],[Construction]],Sheet1!$A$2:$B$16,2,)</f>
        <v>On Site</v>
      </c>
      <c r="K631" t="s">
        <v>190</v>
      </c>
      <c r="L631" t="s">
        <v>237</v>
      </c>
      <c r="M631">
        <v>1</v>
      </c>
      <c r="N631" s="3">
        <v>654203.3996</v>
      </c>
      <c r="O631" s="3">
        <f>N631/M631</f>
        <v>654203.3996</v>
      </c>
      <c r="P631" s="3">
        <f>O631*((VLOOKUP(H631,'CPI Data'!$A$1:$B$23,2))/(VLOOKUP(2025,'CPI Data'!$A$1:$B$23,2)))</f>
        <v>293263.59292413795</v>
      </c>
      <c r="Q631" s="2">
        <v>44743</v>
      </c>
      <c r="R631" s="12">
        <v>4</v>
      </c>
      <c r="S631">
        <v>2</v>
      </c>
      <c r="T631">
        <v>1</v>
      </c>
      <c r="U631">
        <v>1</v>
      </c>
    </row>
    <row r="632" spans="1:21" x14ac:dyDescent="0.25">
      <c r="A632" t="s">
        <v>30</v>
      </c>
      <c r="B632">
        <f>VLOOKUP(Table1[[#This Row],[LGA]],Sheet1!$H$1:$I$27,2,)</f>
        <v>2600</v>
      </c>
      <c r="C632" t="s">
        <v>241</v>
      </c>
      <c r="D632" t="s">
        <v>120</v>
      </c>
      <c r="E632" s="18" t="s">
        <v>13</v>
      </c>
      <c r="F632" s="18" t="s">
        <v>13</v>
      </c>
      <c r="G632" t="s">
        <v>243</v>
      </c>
      <c r="H632">
        <v>2016</v>
      </c>
      <c r="I632" t="s">
        <v>29</v>
      </c>
      <c r="J632" t="str">
        <f>VLOOKUP(Table1[[#This Row],[Construction]],Sheet1!$A$2:$B$16,2,)</f>
        <v>On Site</v>
      </c>
      <c r="K632" t="s">
        <v>190</v>
      </c>
      <c r="L632" t="s">
        <v>237</v>
      </c>
      <c r="M632">
        <v>1</v>
      </c>
      <c r="N632" s="3">
        <v>849231.99959999998</v>
      </c>
      <c r="O632" s="3">
        <f>N632/M632</f>
        <v>849231.99959999998</v>
      </c>
      <c r="P632" s="3">
        <f>O632*((VLOOKUP(H632,'CPI Data'!$A$1:$B$23,2))/(VLOOKUP(2025,'CPI Data'!$A$1:$B$23,2)))</f>
        <v>380690.20671724138</v>
      </c>
      <c r="Q632" s="2">
        <v>44743</v>
      </c>
      <c r="R632" s="12">
        <v>5</v>
      </c>
      <c r="S632">
        <v>2</v>
      </c>
      <c r="T632">
        <v>1</v>
      </c>
      <c r="U632">
        <v>1</v>
      </c>
    </row>
    <row r="633" spans="1:21" x14ac:dyDescent="0.25">
      <c r="A633" t="s">
        <v>31</v>
      </c>
      <c r="B633">
        <f>VLOOKUP(Table1[[#This Row],[LGA]],Sheet1!$H$1:$I$27,2,)</f>
        <v>1855</v>
      </c>
      <c r="C633" t="s">
        <v>241</v>
      </c>
      <c r="D633" t="s">
        <v>121</v>
      </c>
      <c r="E633" s="18" t="s">
        <v>13</v>
      </c>
      <c r="F633" s="18" t="s">
        <v>13</v>
      </c>
      <c r="H633">
        <v>2016</v>
      </c>
      <c r="I633" t="s">
        <v>29</v>
      </c>
      <c r="J633" t="str">
        <f>VLOOKUP(Table1[[#This Row],[Construction]],Sheet1!$A$2:$B$16,2,)</f>
        <v>On Site</v>
      </c>
      <c r="K633" t="s">
        <v>203</v>
      </c>
      <c r="L633" t="s">
        <v>237</v>
      </c>
      <c r="M633">
        <v>1</v>
      </c>
      <c r="N633" s="3">
        <v>573394.22</v>
      </c>
      <c r="O633" s="3">
        <f>N633/M633</f>
        <v>573394.22</v>
      </c>
      <c r="P633" s="3">
        <f>O633*((VLOOKUP(H633,'CPI Data'!$A$1:$B$23,2))/(VLOOKUP(2025,'CPI Data'!$A$1:$B$23,2)))</f>
        <v>257038.78827586205</v>
      </c>
      <c r="Q633" s="2">
        <v>44743</v>
      </c>
      <c r="R633" s="12">
        <v>4</v>
      </c>
      <c r="S633">
        <v>2</v>
      </c>
      <c r="T633">
        <v>1</v>
      </c>
      <c r="U633">
        <v>1</v>
      </c>
    </row>
    <row r="634" spans="1:21" x14ac:dyDescent="0.25">
      <c r="A634" t="s">
        <v>20</v>
      </c>
      <c r="B634">
        <f>VLOOKUP(Table1[[#This Row],[LGA]],Sheet1!$H$1:$I$27,2,)</f>
        <v>2669</v>
      </c>
      <c r="C634" t="s">
        <v>104</v>
      </c>
      <c r="D634" t="s">
        <v>114</v>
      </c>
      <c r="E634" s="18" t="s">
        <v>13</v>
      </c>
      <c r="F634" s="18" t="s">
        <v>13</v>
      </c>
      <c r="H634">
        <v>2015</v>
      </c>
      <c r="I634" t="s">
        <v>29</v>
      </c>
      <c r="J634" t="str">
        <f>VLOOKUP(Table1[[#This Row],[Construction]],Sheet1!$A$2:$B$16,2,)</f>
        <v>On Site</v>
      </c>
      <c r="K634" t="s">
        <v>189</v>
      </c>
      <c r="L634" t="s">
        <v>237</v>
      </c>
      <c r="M634">
        <v>1</v>
      </c>
      <c r="N634" s="3">
        <v>455143.08</v>
      </c>
      <c r="O634" s="3">
        <f>N634/M634</f>
        <v>455143.08</v>
      </c>
      <c r="P634" s="3">
        <f>O634*((VLOOKUP(H634,'CPI Data'!$A$1:$B$23,2))/(VLOOKUP(2025,'CPI Data'!$A$1:$B$23,2)))</f>
        <v>235418.83448275866</v>
      </c>
      <c r="Q634" s="2">
        <v>44743</v>
      </c>
      <c r="R634" s="12">
        <v>4</v>
      </c>
      <c r="S634">
        <v>2</v>
      </c>
      <c r="T634">
        <v>1</v>
      </c>
      <c r="U634">
        <v>1</v>
      </c>
    </row>
    <row r="635" spans="1:21" x14ac:dyDescent="0.25">
      <c r="A635" t="s">
        <v>20</v>
      </c>
      <c r="B635">
        <f>VLOOKUP(Table1[[#This Row],[LGA]],Sheet1!$H$1:$I$27,2,)</f>
        <v>2669</v>
      </c>
      <c r="C635" t="s">
        <v>104</v>
      </c>
      <c r="D635" t="s">
        <v>112</v>
      </c>
      <c r="E635" s="18" t="s">
        <v>13</v>
      </c>
      <c r="F635" s="18" t="s">
        <v>13</v>
      </c>
      <c r="H635">
        <v>2015</v>
      </c>
      <c r="I635" t="s">
        <v>29</v>
      </c>
      <c r="J635" t="str">
        <f>VLOOKUP(Table1[[#This Row],[Construction]],Sheet1!$A$2:$B$16,2,)</f>
        <v>On Site</v>
      </c>
      <c r="K635" t="s">
        <v>189</v>
      </c>
      <c r="L635" t="s">
        <v>237</v>
      </c>
      <c r="M635">
        <v>1</v>
      </c>
      <c r="N635" s="3">
        <v>411059.63</v>
      </c>
      <c r="O635" s="3">
        <f>N635/M635</f>
        <v>411059.63</v>
      </c>
      <c r="P635" s="3">
        <f>O635*((VLOOKUP(H635,'CPI Data'!$A$1:$B$23,2))/(VLOOKUP(2025,'CPI Data'!$A$1:$B$23,2)))</f>
        <v>212617.05000000002</v>
      </c>
      <c r="Q635" s="2">
        <v>44743</v>
      </c>
      <c r="R635" s="12">
        <v>3</v>
      </c>
      <c r="S635">
        <v>2</v>
      </c>
      <c r="T635">
        <v>1</v>
      </c>
      <c r="U635">
        <v>1</v>
      </c>
    </row>
    <row r="636" spans="1:21" x14ac:dyDescent="0.25">
      <c r="A636" t="s">
        <v>31</v>
      </c>
      <c r="B636">
        <f>VLOOKUP(Table1[[#This Row],[LGA]],Sheet1!$H$1:$I$27,2,)</f>
        <v>1855</v>
      </c>
      <c r="C636" t="s">
        <v>241</v>
      </c>
      <c r="D636" t="s">
        <v>112</v>
      </c>
      <c r="E636" s="18" t="s">
        <v>13</v>
      </c>
      <c r="F636" s="18" t="s">
        <v>13</v>
      </c>
      <c r="H636">
        <v>2015</v>
      </c>
      <c r="I636" t="s">
        <v>29</v>
      </c>
      <c r="J636" t="str">
        <f>VLOOKUP(Table1[[#This Row],[Construction]],Sheet1!$A$2:$B$16,2,)</f>
        <v>On Site</v>
      </c>
      <c r="K636" t="s">
        <v>203</v>
      </c>
      <c r="L636" t="s">
        <v>237</v>
      </c>
      <c r="M636">
        <v>1</v>
      </c>
      <c r="N636" s="3">
        <v>501698.7</v>
      </c>
      <c r="O636" s="3">
        <f>N636/M636</f>
        <v>501698.7</v>
      </c>
      <c r="P636" s="3">
        <f>O636*((VLOOKUP(H636,'CPI Data'!$A$1:$B$23,2))/(VLOOKUP(2025,'CPI Data'!$A$1:$B$23,2)))</f>
        <v>259499.32758620693</v>
      </c>
      <c r="Q636" s="2">
        <v>42186</v>
      </c>
      <c r="R636" s="12">
        <v>3</v>
      </c>
      <c r="T636">
        <v>1</v>
      </c>
      <c r="U636">
        <v>1</v>
      </c>
    </row>
    <row r="637" spans="1:21" x14ac:dyDescent="0.25">
      <c r="A637" t="s">
        <v>31</v>
      </c>
      <c r="B637">
        <f>VLOOKUP(Table1[[#This Row],[LGA]],Sheet1!$H$1:$I$27,2,)</f>
        <v>1855</v>
      </c>
      <c r="C637" t="s">
        <v>241</v>
      </c>
      <c r="D637" t="s">
        <v>112</v>
      </c>
      <c r="E637" s="18" t="s">
        <v>13</v>
      </c>
      <c r="F637" s="18" t="s">
        <v>13</v>
      </c>
      <c r="H637">
        <v>2015</v>
      </c>
      <c r="I637" t="s">
        <v>29</v>
      </c>
      <c r="J637" t="str">
        <f>VLOOKUP(Table1[[#This Row],[Construction]],Sheet1!$A$2:$B$16,2,)</f>
        <v>On Site</v>
      </c>
      <c r="K637" t="s">
        <v>203</v>
      </c>
      <c r="L637" t="s">
        <v>237</v>
      </c>
      <c r="M637">
        <v>1</v>
      </c>
      <c r="N637" s="3">
        <v>502531.4</v>
      </c>
      <c r="O637" s="3">
        <f>N637/M637</f>
        <v>502531.4</v>
      </c>
      <c r="P637" s="3">
        <f>O637*((VLOOKUP(H637,'CPI Data'!$A$1:$B$23,2))/(VLOOKUP(2025,'CPI Data'!$A$1:$B$23,2)))</f>
        <v>259930.03448275864</v>
      </c>
      <c r="Q637" s="2">
        <v>42186</v>
      </c>
      <c r="R637" s="12">
        <v>3</v>
      </c>
      <c r="T637">
        <v>1</v>
      </c>
      <c r="U637">
        <v>1</v>
      </c>
    </row>
    <row r="638" spans="1:21" x14ac:dyDescent="0.25">
      <c r="A638" t="s">
        <v>32</v>
      </c>
      <c r="B638">
        <f>VLOOKUP(Table1[[#This Row],[LGA]],Sheet1!$H$1:$I$27,2,)</f>
        <v>1710</v>
      </c>
      <c r="C638" t="s">
        <v>105</v>
      </c>
      <c r="D638" t="s">
        <v>114</v>
      </c>
      <c r="E638" s="18" t="s">
        <v>13</v>
      </c>
      <c r="F638" s="18" t="s">
        <v>13</v>
      </c>
      <c r="H638">
        <v>2015</v>
      </c>
      <c r="I638" t="s">
        <v>29</v>
      </c>
      <c r="J638" t="str">
        <f>VLOOKUP(Table1[[#This Row],[Construction]],Sheet1!$A$2:$B$16,2,)</f>
        <v>On Site</v>
      </c>
      <c r="K638" t="s">
        <v>32</v>
      </c>
      <c r="L638" t="s">
        <v>211</v>
      </c>
      <c r="M638">
        <v>1</v>
      </c>
      <c r="N638" s="3">
        <v>389695</v>
      </c>
      <c r="O638" s="3">
        <f>N638/M638</f>
        <v>389695</v>
      </c>
      <c r="P638" s="3">
        <f>O638*((VLOOKUP(H638,'CPI Data'!$A$1:$B$23,2))/(VLOOKUP(2025,'CPI Data'!$A$1:$B$23,2)))</f>
        <v>201566.37931034484</v>
      </c>
      <c r="Q638" s="2">
        <v>42186</v>
      </c>
      <c r="R638" s="12">
        <v>4</v>
      </c>
      <c r="S638">
        <v>2</v>
      </c>
      <c r="T638">
        <v>1</v>
      </c>
      <c r="U638">
        <v>1</v>
      </c>
    </row>
    <row r="639" spans="1:21" x14ac:dyDescent="0.25">
      <c r="A639" t="s">
        <v>32</v>
      </c>
      <c r="B639">
        <f>VLOOKUP(Table1[[#This Row],[LGA]],Sheet1!$H$1:$I$27,2,)</f>
        <v>1710</v>
      </c>
      <c r="C639" t="s">
        <v>105</v>
      </c>
      <c r="D639" t="s">
        <v>114</v>
      </c>
      <c r="E639" s="18" t="s">
        <v>13</v>
      </c>
      <c r="F639" s="18" t="s">
        <v>13</v>
      </c>
      <c r="H639">
        <v>2015</v>
      </c>
      <c r="I639" t="s">
        <v>29</v>
      </c>
      <c r="J639" t="str">
        <f>VLOOKUP(Table1[[#This Row],[Construction]],Sheet1!$A$2:$B$16,2,)</f>
        <v>On Site</v>
      </c>
      <c r="K639" t="s">
        <v>32</v>
      </c>
      <c r="L639" t="s">
        <v>211</v>
      </c>
      <c r="M639">
        <v>1</v>
      </c>
      <c r="N639" s="3">
        <v>414288</v>
      </c>
      <c r="O639" s="3">
        <f>N639/M639</f>
        <v>414288</v>
      </c>
      <c r="P639" s="3">
        <f>O639*((VLOOKUP(H639,'CPI Data'!$A$1:$B$23,2))/(VLOOKUP(2025,'CPI Data'!$A$1:$B$23,2)))</f>
        <v>214286.89655172414</v>
      </c>
      <c r="Q639" s="2">
        <v>41821</v>
      </c>
      <c r="R639" s="12">
        <v>4</v>
      </c>
      <c r="S639">
        <v>1</v>
      </c>
      <c r="T639">
        <v>1</v>
      </c>
      <c r="U639">
        <v>1</v>
      </c>
    </row>
    <row r="640" spans="1:21" x14ac:dyDescent="0.25">
      <c r="A640" t="s">
        <v>32</v>
      </c>
      <c r="B640">
        <f>VLOOKUP(Table1[[#This Row],[LGA]],Sheet1!$H$1:$I$27,2,)</f>
        <v>1710</v>
      </c>
      <c r="C640" t="s">
        <v>105</v>
      </c>
      <c r="D640" t="s">
        <v>112</v>
      </c>
      <c r="E640" s="18" t="s">
        <v>13</v>
      </c>
      <c r="F640" s="18" t="s">
        <v>13</v>
      </c>
      <c r="H640">
        <v>2015</v>
      </c>
      <c r="I640" t="s">
        <v>29</v>
      </c>
      <c r="J640" t="str">
        <f>VLOOKUP(Table1[[#This Row],[Construction]],Sheet1!$A$2:$B$16,2,)</f>
        <v>On Site</v>
      </c>
      <c r="K640" t="s">
        <v>32</v>
      </c>
      <c r="L640" t="s">
        <v>211</v>
      </c>
      <c r="M640">
        <v>1</v>
      </c>
      <c r="N640" s="3">
        <v>317429</v>
      </c>
      <c r="O640" s="3">
        <f>N640/M640</f>
        <v>317429</v>
      </c>
      <c r="P640" s="3">
        <f>O640*((VLOOKUP(H640,'CPI Data'!$A$1:$B$23,2))/(VLOOKUP(2025,'CPI Data'!$A$1:$B$23,2)))</f>
        <v>164187.41379310345</v>
      </c>
      <c r="Q640" s="2">
        <v>41821</v>
      </c>
      <c r="R640" s="12">
        <v>3</v>
      </c>
      <c r="S640">
        <v>1</v>
      </c>
      <c r="T640">
        <v>1</v>
      </c>
      <c r="U640">
        <v>1</v>
      </c>
    </row>
    <row r="641" spans="1:21" x14ac:dyDescent="0.25">
      <c r="A641" t="s">
        <v>32</v>
      </c>
      <c r="B641">
        <f>VLOOKUP(Table1[[#This Row],[LGA]],Sheet1!$H$1:$I$27,2,)</f>
        <v>1710</v>
      </c>
      <c r="C641" t="s">
        <v>105</v>
      </c>
      <c r="D641" t="s">
        <v>112</v>
      </c>
      <c r="E641" s="18" t="s">
        <v>13</v>
      </c>
      <c r="F641" s="18" t="s">
        <v>13</v>
      </c>
      <c r="H641">
        <v>2015</v>
      </c>
      <c r="I641" t="s">
        <v>29</v>
      </c>
      <c r="J641" t="str">
        <f>VLOOKUP(Table1[[#This Row],[Construction]],Sheet1!$A$2:$B$16,2,)</f>
        <v>On Site</v>
      </c>
      <c r="K641" t="s">
        <v>32</v>
      </c>
      <c r="L641" t="s">
        <v>211</v>
      </c>
      <c r="M641">
        <v>1</v>
      </c>
      <c r="N641" s="3">
        <v>314325.18</v>
      </c>
      <c r="O641" s="3">
        <f>N641/M641</f>
        <v>314325.18</v>
      </c>
      <c r="P641" s="3">
        <f>O641*((VLOOKUP(H641,'CPI Data'!$A$1:$B$23,2))/(VLOOKUP(2025,'CPI Data'!$A$1:$B$23,2)))</f>
        <v>162581.98965517242</v>
      </c>
      <c r="Q641" s="2">
        <v>41821</v>
      </c>
      <c r="R641" s="12">
        <v>3</v>
      </c>
      <c r="S641">
        <v>1</v>
      </c>
      <c r="T641">
        <v>1</v>
      </c>
      <c r="U641">
        <v>1</v>
      </c>
    </row>
    <row r="642" spans="1:21" x14ac:dyDescent="0.25">
      <c r="A642" t="s">
        <v>53</v>
      </c>
      <c r="B642">
        <f>VLOOKUP(Table1[[#This Row],[LGA]],Sheet1!$H$1:$I$27,2,)</f>
        <v>1110</v>
      </c>
      <c r="C642" t="s">
        <v>106</v>
      </c>
      <c r="D642" t="s">
        <v>133</v>
      </c>
      <c r="E642" s="18" t="s">
        <v>246</v>
      </c>
      <c r="F642" s="18" t="s">
        <v>90</v>
      </c>
      <c r="H642">
        <v>2015</v>
      </c>
      <c r="I642" t="s">
        <v>29</v>
      </c>
      <c r="J642" t="str">
        <f>VLOOKUP(Table1[[#This Row],[Construction]],Sheet1!$A$2:$B$16,2,)</f>
        <v>On Site</v>
      </c>
      <c r="K642" t="s">
        <v>54</v>
      </c>
      <c r="L642" t="s">
        <v>237</v>
      </c>
      <c r="M642">
        <v>2</v>
      </c>
      <c r="N642" s="3">
        <v>605978</v>
      </c>
      <c r="O642" s="3">
        <f>N642/M642</f>
        <v>302989</v>
      </c>
      <c r="P642" s="3">
        <f>O642*((VLOOKUP(H642,'CPI Data'!$A$1:$B$23,2))/(VLOOKUP(2025,'CPI Data'!$A$1:$B$23,2)))</f>
        <v>156718.44827586209</v>
      </c>
      <c r="Q642" s="2">
        <v>42186</v>
      </c>
      <c r="R642" s="12">
        <v>3</v>
      </c>
      <c r="S642">
        <v>1</v>
      </c>
      <c r="T642">
        <v>1</v>
      </c>
      <c r="U642">
        <v>1</v>
      </c>
    </row>
    <row r="643" spans="1:21" x14ac:dyDescent="0.25">
      <c r="A643" t="s">
        <v>20</v>
      </c>
      <c r="B643" s="15">
        <f>VLOOKUP(Table1[[#This Row],[LGA]],Sheet1!$H$1:$I$27,2,)</f>
        <v>2669</v>
      </c>
      <c r="C643" t="s">
        <v>104</v>
      </c>
      <c r="D643" t="s">
        <v>50</v>
      </c>
      <c r="E643" s="18" t="s">
        <v>101</v>
      </c>
      <c r="F643" s="18" t="s">
        <v>101</v>
      </c>
      <c r="H643">
        <v>2015</v>
      </c>
      <c r="I643" t="s">
        <v>39</v>
      </c>
      <c r="J643" t="str">
        <f>VLOOKUP(Table1[[#This Row],[Construction]],Sheet1!$A$2:$B$16,2,)</f>
        <v>On Site</v>
      </c>
      <c r="K643" t="s">
        <v>20</v>
      </c>
      <c r="L643" t="s">
        <v>211</v>
      </c>
      <c r="M643">
        <v>1</v>
      </c>
      <c r="N643" s="3">
        <v>493246.84</v>
      </c>
      <c r="O643" s="3">
        <f>N643/M643</f>
        <v>493246.84</v>
      </c>
      <c r="P643" s="3">
        <f>O643*((VLOOKUP(2025,'CPI Data'!$A$1:$B$23,2)/(VLOOKUP(H643,'CPI Data'!$A$1:$B$23,2))))</f>
        <v>953610.55733333342</v>
      </c>
      <c r="Q643" s="2">
        <v>42186</v>
      </c>
      <c r="R643" s="12"/>
      <c r="S643">
        <v>1</v>
      </c>
      <c r="T643">
        <v>1</v>
      </c>
      <c r="U643">
        <v>1</v>
      </c>
    </row>
    <row r="644" spans="1:21" x14ac:dyDescent="0.25">
      <c r="A644" t="s">
        <v>30</v>
      </c>
      <c r="B644">
        <f>VLOOKUP(Table1[[#This Row],[LGA]],Sheet1!$H$1:$I$27,2,)</f>
        <v>2600</v>
      </c>
      <c r="C644" t="s">
        <v>241</v>
      </c>
      <c r="D644" t="s">
        <v>115</v>
      </c>
      <c r="E644" s="18" t="s">
        <v>13</v>
      </c>
      <c r="F644" s="18" t="s">
        <v>13</v>
      </c>
      <c r="G644" t="s">
        <v>243</v>
      </c>
      <c r="H644">
        <v>2015</v>
      </c>
      <c r="I644" t="s">
        <v>29</v>
      </c>
      <c r="J644" t="str">
        <f>VLOOKUP(Table1[[#This Row],[Construction]],Sheet1!$A$2:$B$16,2,)</f>
        <v>On Site</v>
      </c>
      <c r="K644" t="s">
        <v>204</v>
      </c>
      <c r="L644" t="s">
        <v>237</v>
      </c>
      <c r="M644">
        <v>1</v>
      </c>
      <c r="N644" s="3">
        <v>618247.74</v>
      </c>
      <c r="O644" s="3">
        <f>N644/M644</f>
        <v>618247.74</v>
      </c>
      <c r="P644" s="3">
        <f>O644*((VLOOKUP(H644,'CPI Data'!$A$1:$B$23,2))/(VLOOKUP(2025,'CPI Data'!$A$1:$B$23,2)))</f>
        <v>319783.31379310344</v>
      </c>
      <c r="Q644" s="2">
        <v>42186</v>
      </c>
      <c r="R644" s="12">
        <v>4</v>
      </c>
      <c r="S644">
        <v>2</v>
      </c>
      <c r="T644">
        <v>1</v>
      </c>
      <c r="U644">
        <v>1</v>
      </c>
    </row>
    <row r="645" spans="1:21" x14ac:dyDescent="0.25">
      <c r="A645" t="s">
        <v>20</v>
      </c>
      <c r="B645">
        <f>VLOOKUP(Table1[[#This Row],[LGA]],Sheet1!$H$1:$I$27,2,)</f>
        <v>2669</v>
      </c>
      <c r="C645" t="s">
        <v>104</v>
      </c>
      <c r="D645" t="s">
        <v>111</v>
      </c>
      <c r="E645" s="18" t="s">
        <v>13</v>
      </c>
      <c r="F645" s="18" t="s">
        <v>13</v>
      </c>
      <c r="H645">
        <v>2015</v>
      </c>
      <c r="I645" t="s">
        <v>29</v>
      </c>
      <c r="J645" t="str">
        <f>VLOOKUP(Table1[[#This Row],[Construction]],Sheet1!$A$2:$B$16,2,)</f>
        <v>On Site</v>
      </c>
      <c r="K645" t="s">
        <v>20</v>
      </c>
      <c r="L645" t="s">
        <v>211</v>
      </c>
      <c r="M645">
        <v>1</v>
      </c>
      <c r="N645" s="3">
        <v>367819</v>
      </c>
      <c r="O645" s="3">
        <f>N645/M645</f>
        <v>367819</v>
      </c>
      <c r="P645" s="3">
        <f>O645*((VLOOKUP(H645,'CPI Data'!$A$1:$B$23,2))/(VLOOKUP(2025,'CPI Data'!$A$1:$B$23,2)))</f>
        <v>190251.20689655174</v>
      </c>
      <c r="Q645" s="2">
        <v>41821</v>
      </c>
      <c r="R645" s="12">
        <v>2</v>
      </c>
      <c r="S645">
        <v>1</v>
      </c>
      <c r="T645">
        <v>1</v>
      </c>
      <c r="U645">
        <v>1</v>
      </c>
    </row>
    <row r="646" spans="1:21" x14ac:dyDescent="0.25">
      <c r="A646" t="s">
        <v>20</v>
      </c>
      <c r="B646">
        <f>VLOOKUP(Table1[[#This Row],[LGA]],Sheet1!$H$1:$I$27,2,)</f>
        <v>2669</v>
      </c>
      <c r="C646" t="s">
        <v>104</v>
      </c>
      <c r="D646" t="s">
        <v>119</v>
      </c>
      <c r="E646" s="18" t="s">
        <v>13</v>
      </c>
      <c r="F646" s="18" t="s">
        <v>13</v>
      </c>
      <c r="H646">
        <v>2015</v>
      </c>
      <c r="I646" t="s">
        <v>29</v>
      </c>
      <c r="J646" t="str">
        <f>VLOOKUP(Table1[[#This Row],[Construction]],Sheet1!$A$2:$B$16,2,)</f>
        <v>On Site</v>
      </c>
      <c r="K646" t="s">
        <v>20</v>
      </c>
      <c r="L646" t="s">
        <v>211</v>
      </c>
      <c r="M646">
        <v>1</v>
      </c>
      <c r="N646" s="3">
        <v>440941</v>
      </c>
      <c r="O646" s="3">
        <f>N646/M646</f>
        <v>440941</v>
      </c>
      <c r="P646" s="3">
        <f>O646*((VLOOKUP(H646,'CPI Data'!$A$1:$B$23,2))/(VLOOKUP(2025,'CPI Data'!$A$1:$B$23,2)))</f>
        <v>228072.93103448278</v>
      </c>
      <c r="Q646" s="2">
        <v>41821</v>
      </c>
      <c r="R646" s="12">
        <v>3</v>
      </c>
      <c r="S646">
        <v>1</v>
      </c>
      <c r="T646">
        <v>1</v>
      </c>
      <c r="U646">
        <v>1</v>
      </c>
    </row>
    <row r="647" spans="1:21" x14ac:dyDescent="0.25">
      <c r="A647" t="s">
        <v>31</v>
      </c>
      <c r="B647">
        <f>VLOOKUP(Table1[[#This Row],[LGA]],Sheet1!$H$1:$I$27,2,)</f>
        <v>1855</v>
      </c>
      <c r="C647" t="s">
        <v>241</v>
      </c>
      <c r="D647" t="s">
        <v>129</v>
      </c>
      <c r="E647" s="18" t="s">
        <v>13</v>
      </c>
      <c r="F647" s="18" t="s">
        <v>13</v>
      </c>
      <c r="H647">
        <v>2015</v>
      </c>
      <c r="I647" t="s">
        <v>29</v>
      </c>
      <c r="J647" t="str">
        <f>VLOOKUP(Table1[[#This Row],[Construction]],Sheet1!$A$2:$B$16,2,)</f>
        <v>On Site</v>
      </c>
      <c r="K647" t="s">
        <v>203</v>
      </c>
      <c r="L647" t="s">
        <v>237</v>
      </c>
      <c r="M647">
        <v>1</v>
      </c>
      <c r="N647" s="3">
        <v>400606.96</v>
      </c>
      <c r="O647" s="3">
        <f>N647/M647</f>
        <v>400606.96</v>
      </c>
      <c r="P647" s="3">
        <f>O647*((VLOOKUP(H647,'CPI Data'!$A$1:$B$23,2))/(VLOOKUP(2025,'CPI Data'!$A$1:$B$23,2)))</f>
        <v>207210.49655172415</v>
      </c>
      <c r="Q647" s="2">
        <v>41821</v>
      </c>
      <c r="R647" s="12">
        <v>2</v>
      </c>
      <c r="T647">
        <v>1</v>
      </c>
      <c r="U647">
        <v>1</v>
      </c>
    </row>
    <row r="648" spans="1:21" x14ac:dyDescent="0.25">
      <c r="A648" t="s">
        <v>31</v>
      </c>
      <c r="B648">
        <f>VLOOKUP(Table1[[#This Row],[LGA]],Sheet1!$H$1:$I$27,2,)</f>
        <v>1855</v>
      </c>
      <c r="C648" t="s">
        <v>241</v>
      </c>
      <c r="D648" t="s">
        <v>111</v>
      </c>
      <c r="E648" s="18" t="s">
        <v>13</v>
      </c>
      <c r="F648" s="18" t="s">
        <v>13</v>
      </c>
      <c r="H648">
        <v>2015</v>
      </c>
      <c r="I648" t="s">
        <v>29</v>
      </c>
      <c r="J648" t="str">
        <f>VLOOKUP(Table1[[#This Row],[Construction]],Sheet1!$A$2:$B$16,2,)</f>
        <v>On Site</v>
      </c>
      <c r="K648" t="s">
        <v>203</v>
      </c>
      <c r="L648" t="s">
        <v>237</v>
      </c>
      <c r="M648">
        <v>1</v>
      </c>
      <c r="N648" s="3">
        <v>391615.69</v>
      </c>
      <c r="O648" s="3">
        <f>N648/M648</f>
        <v>391615.69</v>
      </c>
      <c r="P648" s="3">
        <f>O648*((VLOOKUP(H648,'CPI Data'!$A$1:$B$23,2))/(VLOOKUP(2025,'CPI Data'!$A$1:$B$23,2)))</f>
        <v>202559.83965517243</v>
      </c>
      <c r="Q648" s="2">
        <v>41821</v>
      </c>
      <c r="R648" s="12">
        <v>2</v>
      </c>
      <c r="T648">
        <v>1</v>
      </c>
      <c r="U648">
        <v>1</v>
      </c>
    </row>
    <row r="649" spans="1:21" x14ac:dyDescent="0.25">
      <c r="A649" t="s">
        <v>24</v>
      </c>
      <c r="B649">
        <f>VLOOKUP(Table1[[#This Row],[LGA]],Sheet1!$H$1:$I$27,2,)</f>
        <v>1531</v>
      </c>
      <c r="C649" t="s">
        <v>241</v>
      </c>
      <c r="D649" t="s">
        <v>114</v>
      </c>
      <c r="E649" s="18" t="s">
        <v>13</v>
      </c>
      <c r="F649" s="18" t="s">
        <v>13</v>
      </c>
      <c r="H649">
        <v>2015</v>
      </c>
      <c r="I649" t="s">
        <v>29</v>
      </c>
      <c r="J649" t="str">
        <f>VLOOKUP(Table1[[#This Row],[Construction]],Sheet1!$A$2:$B$16,2,)</f>
        <v>On Site</v>
      </c>
      <c r="K649" t="s">
        <v>24</v>
      </c>
      <c r="L649" t="s">
        <v>211</v>
      </c>
      <c r="M649">
        <v>1</v>
      </c>
      <c r="N649" s="3">
        <v>514225.08</v>
      </c>
      <c r="O649" s="3">
        <f>N649/M649</f>
        <v>514225.08</v>
      </c>
      <c r="P649" s="3">
        <f>O649*((VLOOKUP(H649,'CPI Data'!$A$1:$B$23,2))/(VLOOKUP(2025,'CPI Data'!$A$1:$B$23,2)))</f>
        <v>265978.48965517245</v>
      </c>
      <c r="Q649" s="2">
        <v>41821</v>
      </c>
      <c r="R649" s="12">
        <v>4</v>
      </c>
      <c r="S649">
        <v>2</v>
      </c>
      <c r="T649">
        <v>1</v>
      </c>
      <c r="U649">
        <v>1</v>
      </c>
    </row>
    <row r="650" spans="1:21" x14ac:dyDescent="0.25">
      <c r="A650" t="s">
        <v>20</v>
      </c>
      <c r="B650">
        <f>VLOOKUP(Table1[[#This Row],[LGA]],Sheet1!$H$1:$I$27,2,)</f>
        <v>2669</v>
      </c>
      <c r="C650" t="s">
        <v>104</v>
      </c>
      <c r="D650" t="s">
        <v>112</v>
      </c>
      <c r="E650" s="18" t="s">
        <v>13</v>
      </c>
      <c r="F650" s="18" t="s">
        <v>13</v>
      </c>
      <c r="H650">
        <v>2015</v>
      </c>
      <c r="I650" t="s">
        <v>29</v>
      </c>
      <c r="J650" t="str">
        <f>VLOOKUP(Table1[[#This Row],[Construction]],Sheet1!$A$2:$B$16,2,)</f>
        <v>On Site</v>
      </c>
      <c r="K650" t="s">
        <v>20</v>
      </c>
      <c r="L650" t="s">
        <v>211</v>
      </c>
      <c r="M650">
        <v>1</v>
      </c>
      <c r="N650" s="3">
        <v>432598</v>
      </c>
      <c r="O650" s="3">
        <f>N650/M650</f>
        <v>432598</v>
      </c>
      <c r="P650" s="3">
        <f>O650*((VLOOKUP(H650,'CPI Data'!$A$1:$B$23,2))/(VLOOKUP(2025,'CPI Data'!$A$1:$B$23,2)))</f>
        <v>223757.58620689658</v>
      </c>
      <c r="Q650" s="2">
        <v>42186</v>
      </c>
      <c r="R650" s="12">
        <v>3</v>
      </c>
      <c r="S650">
        <v>2</v>
      </c>
      <c r="T650">
        <v>1</v>
      </c>
      <c r="U650">
        <v>1</v>
      </c>
    </row>
    <row r="651" spans="1:21" x14ac:dyDescent="0.25">
      <c r="A651" t="s">
        <v>20</v>
      </c>
      <c r="B651">
        <f>VLOOKUP(Table1[[#This Row],[LGA]],Sheet1!$H$1:$I$27,2,)</f>
        <v>2669</v>
      </c>
      <c r="C651" t="s">
        <v>104</v>
      </c>
      <c r="D651" t="s">
        <v>112</v>
      </c>
      <c r="E651" s="18" t="s">
        <v>13</v>
      </c>
      <c r="F651" s="18" t="s">
        <v>13</v>
      </c>
      <c r="H651">
        <v>2015</v>
      </c>
      <c r="I651" t="s">
        <v>29</v>
      </c>
      <c r="J651" t="str">
        <f>VLOOKUP(Table1[[#This Row],[Construction]],Sheet1!$A$2:$B$16,2,)</f>
        <v>On Site</v>
      </c>
      <c r="K651" t="s">
        <v>20</v>
      </c>
      <c r="L651" t="s">
        <v>211</v>
      </c>
      <c r="M651">
        <v>1</v>
      </c>
      <c r="N651" s="3">
        <v>432382</v>
      </c>
      <c r="O651" s="3">
        <f>N651/M651</f>
        <v>432382</v>
      </c>
      <c r="P651" s="3">
        <f>O651*((VLOOKUP(H651,'CPI Data'!$A$1:$B$23,2))/(VLOOKUP(2025,'CPI Data'!$A$1:$B$23,2)))</f>
        <v>223645.86206896554</v>
      </c>
      <c r="Q651" s="2">
        <v>42186</v>
      </c>
      <c r="R651" s="12">
        <v>3</v>
      </c>
      <c r="S651">
        <v>2</v>
      </c>
      <c r="T651">
        <v>1</v>
      </c>
      <c r="U651">
        <v>1</v>
      </c>
    </row>
    <row r="652" spans="1:21" x14ac:dyDescent="0.25">
      <c r="A652" t="s">
        <v>24</v>
      </c>
      <c r="B652">
        <f>VLOOKUP(Table1[[#This Row],[LGA]],Sheet1!$H$1:$I$27,2,)</f>
        <v>1531</v>
      </c>
      <c r="C652" t="s">
        <v>241</v>
      </c>
      <c r="D652" t="s">
        <v>112</v>
      </c>
      <c r="E652" s="18" t="s">
        <v>13</v>
      </c>
      <c r="F652" s="18" t="s">
        <v>13</v>
      </c>
      <c r="H652">
        <v>2016</v>
      </c>
      <c r="I652" t="s">
        <v>29</v>
      </c>
      <c r="J652" t="str">
        <f>VLOOKUP(Table1[[#This Row],[Construction]],Sheet1!$A$2:$B$16,2,)</f>
        <v>On Site</v>
      </c>
      <c r="K652" t="s">
        <v>24</v>
      </c>
      <c r="L652" t="s">
        <v>211</v>
      </c>
      <c r="M652">
        <v>1</v>
      </c>
      <c r="N652" s="3">
        <v>449601.07</v>
      </c>
      <c r="O652" s="3">
        <f>N652/M652</f>
        <v>449601.07</v>
      </c>
      <c r="P652" s="3">
        <f>O652*((VLOOKUP(H652,'CPI Data'!$A$1:$B$23,2))/(VLOOKUP(2025,'CPI Data'!$A$1:$B$23,2)))</f>
        <v>201545.30724137931</v>
      </c>
      <c r="Q652" s="2">
        <v>42186</v>
      </c>
      <c r="R652" s="12">
        <v>3</v>
      </c>
      <c r="S652">
        <v>2</v>
      </c>
      <c r="T652">
        <v>1</v>
      </c>
      <c r="U652">
        <v>1</v>
      </c>
    </row>
    <row r="653" spans="1:21" x14ac:dyDescent="0.25">
      <c r="A653" t="s">
        <v>31</v>
      </c>
      <c r="B653">
        <f>VLOOKUP(Table1[[#This Row],[LGA]],Sheet1!$H$1:$I$27,2,)</f>
        <v>1855</v>
      </c>
      <c r="C653" t="s">
        <v>241</v>
      </c>
      <c r="D653" t="s">
        <v>112</v>
      </c>
      <c r="E653" s="18" t="s">
        <v>13</v>
      </c>
      <c r="F653" s="18" t="s">
        <v>13</v>
      </c>
      <c r="H653">
        <v>2015</v>
      </c>
      <c r="I653" t="s">
        <v>29</v>
      </c>
      <c r="J653" t="str">
        <f>VLOOKUP(Table1[[#This Row],[Construction]],Sheet1!$A$2:$B$16,2,)</f>
        <v>On Site</v>
      </c>
      <c r="K653" t="s">
        <v>203</v>
      </c>
      <c r="L653" t="s">
        <v>237</v>
      </c>
      <c r="M653">
        <v>1</v>
      </c>
      <c r="N653" s="3">
        <v>518304.38</v>
      </c>
      <c r="O653" s="3">
        <f>N653/M653</f>
        <v>518304.38</v>
      </c>
      <c r="P653" s="3">
        <f>O653*((VLOOKUP(H653,'CPI Data'!$A$1:$B$23,2))/(VLOOKUP(2025,'CPI Data'!$A$1:$B$23,2)))</f>
        <v>268088.47241379315</v>
      </c>
      <c r="Q653" s="2">
        <v>42186</v>
      </c>
      <c r="R653" s="12">
        <v>3</v>
      </c>
      <c r="T653">
        <v>1</v>
      </c>
      <c r="U653">
        <v>1</v>
      </c>
    </row>
    <row r="654" spans="1:21" x14ac:dyDescent="0.25">
      <c r="A654" t="s">
        <v>31</v>
      </c>
      <c r="B654">
        <f>VLOOKUP(Table1[[#This Row],[LGA]],Sheet1!$H$1:$I$27,2,)</f>
        <v>1855</v>
      </c>
      <c r="C654" t="s">
        <v>241</v>
      </c>
      <c r="D654" t="s">
        <v>111</v>
      </c>
      <c r="E654" s="18" t="s">
        <v>13</v>
      </c>
      <c r="F654" s="18" t="s">
        <v>13</v>
      </c>
      <c r="H654">
        <v>2015</v>
      </c>
      <c r="I654" t="s">
        <v>29</v>
      </c>
      <c r="J654" t="str">
        <f>VLOOKUP(Table1[[#This Row],[Construction]],Sheet1!$A$2:$B$16,2,)</f>
        <v>On Site</v>
      </c>
      <c r="K654" t="s">
        <v>203</v>
      </c>
      <c r="L654" t="s">
        <v>237</v>
      </c>
      <c r="M654">
        <v>1</v>
      </c>
      <c r="N654" s="3">
        <v>397896.7</v>
      </c>
      <c r="O654" s="3">
        <f>N654/M654</f>
        <v>397896.7</v>
      </c>
      <c r="P654" s="3">
        <f>O654*((VLOOKUP(H654,'CPI Data'!$A$1:$B$23,2))/(VLOOKUP(2025,'CPI Data'!$A$1:$B$23,2)))</f>
        <v>205808.63793103449</v>
      </c>
      <c r="Q654" s="2">
        <v>41821</v>
      </c>
      <c r="R654" s="12">
        <v>2</v>
      </c>
      <c r="S654">
        <v>2</v>
      </c>
      <c r="T654">
        <v>1</v>
      </c>
      <c r="U654">
        <v>1</v>
      </c>
    </row>
    <row r="655" spans="1:21" x14ac:dyDescent="0.25">
      <c r="A655" t="s">
        <v>31</v>
      </c>
      <c r="B655">
        <f>VLOOKUP(Table1[[#This Row],[LGA]],Sheet1!$H$1:$I$27,2,)</f>
        <v>1855</v>
      </c>
      <c r="C655" t="s">
        <v>241</v>
      </c>
      <c r="D655" t="s">
        <v>111</v>
      </c>
      <c r="E655" s="18" t="s">
        <v>13</v>
      </c>
      <c r="F655" s="18" t="s">
        <v>13</v>
      </c>
      <c r="H655">
        <v>2015</v>
      </c>
      <c r="I655" t="s">
        <v>29</v>
      </c>
      <c r="J655" t="str">
        <f>VLOOKUP(Table1[[#This Row],[Construction]],Sheet1!$A$2:$B$16,2,)</f>
        <v>On Site</v>
      </c>
      <c r="K655" t="s">
        <v>203</v>
      </c>
      <c r="L655" t="s">
        <v>237</v>
      </c>
      <c r="M655">
        <v>1</v>
      </c>
      <c r="N655" s="3">
        <v>398473.6</v>
      </c>
      <c r="O655" s="3">
        <f>N655/M655</f>
        <v>398473.6</v>
      </c>
      <c r="P655" s="3">
        <f>O655*((VLOOKUP(H655,'CPI Data'!$A$1:$B$23,2))/(VLOOKUP(2025,'CPI Data'!$A$1:$B$23,2)))</f>
        <v>206107.03448275861</v>
      </c>
      <c r="Q655" s="2">
        <v>42186</v>
      </c>
      <c r="R655" s="12">
        <v>2</v>
      </c>
      <c r="S655">
        <v>1</v>
      </c>
      <c r="T655">
        <v>1</v>
      </c>
      <c r="U655">
        <v>1</v>
      </c>
    </row>
    <row r="656" spans="1:21" x14ac:dyDescent="0.25">
      <c r="A656" t="s">
        <v>32</v>
      </c>
      <c r="B656" s="15">
        <f>VLOOKUP(Table1[[#This Row],[LGA]],Sheet1!$H$1:$I$27,2,)</f>
        <v>1710</v>
      </c>
      <c r="C656" t="s">
        <v>105</v>
      </c>
      <c r="D656" t="s">
        <v>34</v>
      </c>
      <c r="E656" s="18" t="s">
        <v>238</v>
      </c>
      <c r="F656" s="18" t="s">
        <v>238</v>
      </c>
      <c r="H656">
        <v>2016</v>
      </c>
      <c r="I656" t="s">
        <v>35</v>
      </c>
      <c r="J656" t="str">
        <f>VLOOKUP(Table1[[#This Row],[Construction]],Sheet1!$A$2:$B$16,2,)</f>
        <v>Demolish</v>
      </c>
      <c r="K656" t="s">
        <v>205</v>
      </c>
      <c r="L656" t="s">
        <v>237</v>
      </c>
      <c r="M656">
        <v>1</v>
      </c>
      <c r="N656" s="3">
        <v>32354.84</v>
      </c>
      <c r="O656" s="3">
        <f>N656/M656</f>
        <v>32354.84</v>
      </c>
      <c r="P656" s="3">
        <f>O656*((VLOOKUP(2025,'CPI Data'!$A$1:$B$23,2)/(VLOOKUP(H656,'CPI Data'!$A$1:$B$23,2))))</f>
        <v>72176.181538461547</v>
      </c>
      <c r="Q656" s="2">
        <v>41821</v>
      </c>
      <c r="R656" s="12"/>
    </row>
    <row r="657" spans="1:21" x14ac:dyDescent="0.25">
      <c r="A657" t="s">
        <v>22</v>
      </c>
      <c r="B657" t="str">
        <f>VLOOKUP(Table1[[#This Row],[LGA]],Sheet1!$H$1:$I$27,2,)</f>
        <v>1973 </v>
      </c>
      <c r="C657" t="s">
        <v>104</v>
      </c>
      <c r="D657" t="s">
        <v>112</v>
      </c>
      <c r="E657" s="18" t="s">
        <v>13</v>
      </c>
      <c r="F657" s="18" t="s">
        <v>13</v>
      </c>
      <c r="H657">
        <v>2016</v>
      </c>
      <c r="I657" t="s">
        <v>29</v>
      </c>
      <c r="J657" t="str">
        <f>VLOOKUP(Table1[[#This Row],[Construction]],Sheet1!$A$2:$B$16,2,)</f>
        <v>On Site</v>
      </c>
      <c r="K657" t="s">
        <v>186</v>
      </c>
      <c r="L657" t="s">
        <v>237</v>
      </c>
      <c r="M657">
        <v>1</v>
      </c>
      <c r="N657" s="3">
        <v>435749.38</v>
      </c>
      <c r="O657" s="3">
        <f>N657/M657</f>
        <v>435749.38</v>
      </c>
      <c r="P657" s="3">
        <f>O657*((VLOOKUP(H657,'CPI Data'!$A$1:$B$23,2))/(VLOOKUP(2025,'CPI Data'!$A$1:$B$23,2)))</f>
        <v>195335.92896551723</v>
      </c>
      <c r="Q657" s="2">
        <v>44378</v>
      </c>
      <c r="R657" s="12">
        <v>3</v>
      </c>
      <c r="S657">
        <v>1</v>
      </c>
      <c r="T657">
        <v>1</v>
      </c>
      <c r="U657">
        <v>1</v>
      </c>
    </row>
    <row r="658" spans="1:21" x14ac:dyDescent="0.25">
      <c r="A658" t="s">
        <v>22</v>
      </c>
      <c r="B658" t="str">
        <f>VLOOKUP(Table1[[#This Row],[LGA]],Sheet1!$H$1:$I$27,2,)</f>
        <v>1973 </v>
      </c>
      <c r="C658" t="s">
        <v>104</v>
      </c>
      <c r="D658" t="s">
        <v>112</v>
      </c>
      <c r="E658" s="18" t="s">
        <v>13</v>
      </c>
      <c r="F658" s="18" t="s">
        <v>13</v>
      </c>
      <c r="H658">
        <v>2016</v>
      </c>
      <c r="I658" t="s">
        <v>29</v>
      </c>
      <c r="J658" t="str">
        <f>VLOOKUP(Table1[[#This Row],[Construction]],Sheet1!$A$2:$B$16,2,)</f>
        <v>On Site</v>
      </c>
      <c r="K658" t="s">
        <v>186</v>
      </c>
      <c r="L658" t="s">
        <v>237</v>
      </c>
      <c r="M658">
        <v>1</v>
      </c>
      <c r="N658" s="3">
        <v>410988.29200000002</v>
      </c>
      <c r="O658" s="3">
        <f>N658/M658</f>
        <v>410988.29200000002</v>
      </c>
      <c r="P658" s="3">
        <f>O658*((VLOOKUP(H658,'CPI Data'!$A$1:$B$23,2))/(VLOOKUP(2025,'CPI Data'!$A$1:$B$23,2)))</f>
        <v>184236.13089655174</v>
      </c>
      <c r="Q658" s="2">
        <v>44378</v>
      </c>
      <c r="R658" s="12">
        <v>3</v>
      </c>
      <c r="S658">
        <v>1</v>
      </c>
      <c r="T658">
        <v>1</v>
      </c>
      <c r="U658">
        <v>1</v>
      </c>
    </row>
    <row r="659" spans="1:21" x14ac:dyDescent="0.25">
      <c r="A659" t="s">
        <v>22</v>
      </c>
      <c r="B659" t="str">
        <f>VLOOKUP(Table1[[#This Row],[LGA]],Sheet1!$H$1:$I$27,2,)</f>
        <v>1973 </v>
      </c>
      <c r="C659" t="s">
        <v>104</v>
      </c>
      <c r="D659" t="s">
        <v>114</v>
      </c>
      <c r="E659" s="18" t="s">
        <v>13</v>
      </c>
      <c r="F659" s="18" t="s">
        <v>13</v>
      </c>
      <c r="H659">
        <v>2016</v>
      </c>
      <c r="I659" t="s">
        <v>29</v>
      </c>
      <c r="J659" t="str">
        <f>VLOOKUP(Table1[[#This Row],[Construction]],Sheet1!$A$2:$B$16,2,)</f>
        <v>On Site</v>
      </c>
      <c r="K659" t="s">
        <v>186</v>
      </c>
      <c r="L659" t="s">
        <v>237</v>
      </c>
      <c r="M659">
        <v>1</v>
      </c>
      <c r="N659" s="3">
        <v>533997.83200000005</v>
      </c>
      <c r="O659" s="3">
        <f>N659/M659</f>
        <v>533997.83200000005</v>
      </c>
      <c r="P659" s="3">
        <f>O659*((VLOOKUP(H659,'CPI Data'!$A$1:$B$23,2))/(VLOOKUP(2025,'CPI Data'!$A$1:$B$23,2)))</f>
        <v>239378.33848275864</v>
      </c>
      <c r="Q659" s="2">
        <v>44378</v>
      </c>
      <c r="R659" s="12">
        <v>4</v>
      </c>
      <c r="S659">
        <v>1</v>
      </c>
      <c r="T659">
        <v>1</v>
      </c>
      <c r="U659">
        <v>1</v>
      </c>
    </row>
    <row r="660" spans="1:21" x14ac:dyDescent="0.25">
      <c r="A660" t="s">
        <v>22</v>
      </c>
      <c r="B660" t="str">
        <f>VLOOKUP(Table1[[#This Row],[LGA]],Sheet1!$H$1:$I$27,2,)</f>
        <v>1973 </v>
      </c>
      <c r="C660" t="s">
        <v>104</v>
      </c>
      <c r="D660" t="s">
        <v>112</v>
      </c>
      <c r="E660" s="18" t="s">
        <v>13</v>
      </c>
      <c r="F660" s="18" t="s">
        <v>13</v>
      </c>
      <c r="H660">
        <v>2016</v>
      </c>
      <c r="I660" t="s">
        <v>29</v>
      </c>
      <c r="J660" t="str">
        <f>VLOOKUP(Table1[[#This Row],[Construction]],Sheet1!$A$2:$B$16,2,)</f>
        <v>On Site</v>
      </c>
      <c r="K660" t="s">
        <v>186</v>
      </c>
      <c r="L660" t="s">
        <v>237</v>
      </c>
      <c r="M660">
        <v>1</v>
      </c>
      <c r="N660" s="3">
        <v>450678.74200000003</v>
      </c>
      <c r="O660" s="3">
        <f>N660/M660</f>
        <v>450678.74200000003</v>
      </c>
      <c r="P660" s="3">
        <f>O660*((VLOOKUP(H660,'CPI Data'!$A$1:$B$23,2))/(VLOOKUP(2025,'CPI Data'!$A$1:$B$23,2)))</f>
        <v>202028.40158620692</v>
      </c>
      <c r="Q660" s="2">
        <v>44378</v>
      </c>
      <c r="R660" s="12">
        <v>3</v>
      </c>
      <c r="S660">
        <v>1</v>
      </c>
      <c r="T660">
        <v>1</v>
      </c>
      <c r="U660">
        <v>1</v>
      </c>
    </row>
    <row r="661" spans="1:21" x14ac:dyDescent="0.25">
      <c r="A661" t="s">
        <v>41</v>
      </c>
      <c r="B661">
        <f>VLOOKUP(Table1[[#This Row],[LGA]],Sheet1!$H$1:$I$27,2,)</f>
        <v>2042</v>
      </c>
      <c r="C661" t="s">
        <v>104</v>
      </c>
      <c r="D661" t="s">
        <v>112</v>
      </c>
      <c r="E661" s="18" t="s">
        <v>13</v>
      </c>
      <c r="F661" s="18" t="s">
        <v>13</v>
      </c>
      <c r="H661">
        <v>2016</v>
      </c>
      <c r="I661" t="s">
        <v>29</v>
      </c>
      <c r="J661" t="str">
        <f>VLOOKUP(Table1[[#This Row],[Construction]],Sheet1!$A$2:$B$16,2,)</f>
        <v>On Site</v>
      </c>
      <c r="K661" t="s">
        <v>41</v>
      </c>
      <c r="L661" t="s">
        <v>211</v>
      </c>
      <c r="M661">
        <v>1</v>
      </c>
      <c r="N661" s="3">
        <v>336831.6</v>
      </c>
      <c r="O661" s="3">
        <f>N661/M661</f>
        <v>336831.6</v>
      </c>
      <c r="P661" s="3">
        <f>O661*((VLOOKUP(H661,'CPI Data'!$A$1:$B$23,2))/(VLOOKUP(2025,'CPI Data'!$A$1:$B$23,2)))</f>
        <v>150993.47586206897</v>
      </c>
      <c r="Q661" s="2">
        <v>44378</v>
      </c>
      <c r="R661" s="12">
        <v>3</v>
      </c>
      <c r="S661">
        <v>1</v>
      </c>
      <c r="T661">
        <v>1</v>
      </c>
      <c r="U661">
        <v>1</v>
      </c>
    </row>
    <row r="662" spans="1:21" x14ac:dyDescent="0.25">
      <c r="A662" t="s">
        <v>41</v>
      </c>
      <c r="B662">
        <f>VLOOKUP(Table1[[#This Row],[LGA]],Sheet1!$H$1:$I$27,2,)</f>
        <v>2042</v>
      </c>
      <c r="C662" t="s">
        <v>104</v>
      </c>
      <c r="D662" t="s">
        <v>112</v>
      </c>
      <c r="E662" s="18" t="s">
        <v>13</v>
      </c>
      <c r="F662" s="18" t="s">
        <v>13</v>
      </c>
      <c r="H662">
        <v>2016</v>
      </c>
      <c r="I662" t="s">
        <v>29</v>
      </c>
      <c r="J662" t="str">
        <f>VLOOKUP(Table1[[#This Row],[Construction]],Sheet1!$A$2:$B$16,2,)</f>
        <v>On Site</v>
      </c>
      <c r="K662" t="s">
        <v>41</v>
      </c>
      <c r="L662" t="s">
        <v>211</v>
      </c>
      <c r="M662">
        <v>1</v>
      </c>
      <c r="N662" s="3">
        <v>336500.03</v>
      </c>
      <c r="O662" s="3">
        <f>N662/M662</f>
        <v>336500.03</v>
      </c>
      <c r="P662" s="3">
        <f>O662*((VLOOKUP(H662,'CPI Data'!$A$1:$B$23,2))/(VLOOKUP(2025,'CPI Data'!$A$1:$B$23,2)))</f>
        <v>150844.84103448279</v>
      </c>
      <c r="Q662" s="2">
        <v>42552</v>
      </c>
      <c r="R662" s="12">
        <v>3</v>
      </c>
      <c r="T662">
        <v>1</v>
      </c>
      <c r="U662">
        <v>1</v>
      </c>
    </row>
    <row r="663" spans="1:21" x14ac:dyDescent="0.25">
      <c r="A663" t="s">
        <v>26</v>
      </c>
      <c r="B663">
        <f>VLOOKUP(Table1[[#This Row],[LGA]],Sheet1!$H$1:$I$27,2,)</f>
        <v>2465</v>
      </c>
      <c r="C663" t="s">
        <v>104</v>
      </c>
      <c r="D663" t="s">
        <v>46</v>
      </c>
      <c r="E663" s="18" t="s">
        <v>246</v>
      </c>
      <c r="F663" s="18" t="s">
        <v>63</v>
      </c>
      <c r="H663">
        <v>2016</v>
      </c>
      <c r="I663" t="s">
        <v>29</v>
      </c>
      <c r="J663" t="str">
        <f>VLOOKUP(Table1[[#This Row],[Construction]],Sheet1!$A$2:$B$16,2,)</f>
        <v>On Site</v>
      </c>
      <c r="K663" t="s">
        <v>26</v>
      </c>
      <c r="L663" t="s">
        <v>211</v>
      </c>
      <c r="M663">
        <v>1</v>
      </c>
      <c r="N663" s="3">
        <v>288038.14</v>
      </c>
      <c r="O663" s="3">
        <f>N663/M663</f>
        <v>288038.14</v>
      </c>
      <c r="P663" s="3">
        <f>O663*((VLOOKUP(H663,'CPI Data'!$A$1:$B$23,2))/(VLOOKUP(2025,'CPI Data'!$A$1:$B$23,2)))</f>
        <v>129120.54551724139</v>
      </c>
      <c r="Q663" s="2">
        <v>42917</v>
      </c>
      <c r="R663" s="12">
        <v>1.5</v>
      </c>
      <c r="S663">
        <v>1</v>
      </c>
      <c r="T663">
        <v>1</v>
      </c>
      <c r="U663">
        <v>1</v>
      </c>
    </row>
    <row r="664" spans="1:21" x14ac:dyDescent="0.25">
      <c r="A664" t="s">
        <v>26</v>
      </c>
      <c r="B664">
        <f>VLOOKUP(Table1[[#This Row],[LGA]],Sheet1!$H$1:$I$27,2,)</f>
        <v>2465</v>
      </c>
      <c r="C664" t="s">
        <v>104</v>
      </c>
      <c r="D664" t="s">
        <v>46</v>
      </c>
      <c r="E664" s="18" t="s">
        <v>246</v>
      </c>
      <c r="F664" s="18" t="s">
        <v>63</v>
      </c>
      <c r="H664">
        <v>2016</v>
      </c>
      <c r="I664" t="s">
        <v>29</v>
      </c>
      <c r="J664" t="str">
        <f>VLOOKUP(Table1[[#This Row],[Construction]],Sheet1!$A$2:$B$16,2,)</f>
        <v>On Site</v>
      </c>
      <c r="K664" t="s">
        <v>26</v>
      </c>
      <c r="L664" t="s">
        <v>211</v>
      </c>
      <c r="M664">
        <v>1</v>
      </c>
      <c r="N664" s="3">
        <v>287959.01</v>
      </c>
      <c r="O664" s="3">
        <f>N664/M664</f>
        <v>287959.01</v>
      </c>
      <c r="P664" s="3">
        <f>O664*((VLOOKUP(H664,'CPI Data'!$A$1:$B$23,2))/(VLOOKUP(2025,'CPI Data'!$A$1:$B$23,2)))</f>
        <v>129085.07344827587</v>
      </c>
      <c r="Q664" s="2">
        <v>42917</v>
      </c>
      <c r="R664" s="12">
        <v>1.5</v>
      </c>
      <c r="S664">
        <v>1</v>
      </c>
      <c r="T664">
        <v>1</v>
      </c>
      <c r="U664">
        <v>1</v>
      </c>
    </row>
    <row r="665" spans="1:21" x14ac:dyDescent="0.25">
      <c r="A665" t="s">
        <v>26</v>
      </c>
      <c r="B665">
        <f>VLOOKUP(Table1[[#This Row],[LGA]],Sheet1!$H$1:$I$27,2,)</f>
        <v>2465</v>
      </c>
      <c r="C665" t="s">
        <v>104</v>
      </c>
      <c r="D665" t="s">
        <v>46</v>
      </c>
      <c r="E665" s="18" t="s">
        <v>246</v>
      </c>
      <c r="F665" s="18" t="s">
        <v>63</v>
      </c>
      <c r="H665">
        <v>2016</v>
      </c>
      <c r="I665" t="s">
        <v>29</v>
      </c>
      <c r="J665" t="str">
        <f>VLOOKUP(Table1[[#This Row],[Construction]],Sheet1!$A$2:$B$16,2,)</f>
        <v>On Site</v>
      </c>
      <c r="K665" t="s">
        <v>26</v>
      </c>
      <c r="L665" t="s">
        <v>211</v>
      </c>
      <c r="M665">
        <v>1</v>
      </c>
      <c r="N665" s="3">
        <v>287088.08</v>
      </c>
      <c r="O665" s="3">
        <f>N665/M665</f>
        <v>287088.08</v>
      </c>
      <c r="P665" s="3">
        <f>O665*((VLOOKUP(H665,'CPI Data'!$A$1:$B$23,2))/(VLOOKUP(2025,'CPI Data'!$A$1:$B$23,2)))</f>
        <v>128694.65655172415</v>
      </c>
      <c r="Q665" s="2">
        <v>42552</v>
      </c>
      <c r="R665" s="12">
        <v>1.5</v>
      </c>
      <c r="S665">
        <v>1</v>
      </c>
      <c r="T665">
        <v>1</v>
      </c>
      <c r="U665">
        <v>1</v>
      </c>
    </row>
    <row r="666" spans="1:21" x14ac:dyDescent="0.25">
      <c r="A666" t="s">
        <v>26</v>
      </c>
      <c r="B666">
        <f>VLOOKUP(Table1[[#This Row],[LGA]],Sheet1!$H$1:$I$27,2,)</f>
        <v>2465</v>
      </c>
      <c r="C666" t="s">
        <v>104</v>
      </c>
      <c r="D666" t="s">
        <v>46</v>
      </c>
      <c r="E666" s="18" t="s">
        <v>246</v>
      </c>
      <c r="F666" s="18" t="s">
        <v>63</v>
      </c>
      <c r="H666">
        <v>2016</v>
      </c>
      <c r="I666" t="s">
        <v>29</v>
      </c>
      <c r="J666" t="str">
        <f>VLOOKUP(Table1[[#This Row],[Construction]],Sheet1!$A$2:$B$16,2,)</f>
        <v>On Site</v>
      </c>
      <c r="K666" t="s">
        <v>26</v>
      </c>
      <c r="L666" t="s">
        <v>211</v>
      </c>
      <c r="M666">
        <v>1</v>
      </c>
      <c r="N666" s="3">
        <v>287360.78999999998</v>
      </c>
      <c r="O666" s="3">
        <f>N666/M666</f>
        <v>287360.78999999998</v>
      </c>
      <c r="P666" s="3">
        <f>O666*((VLOOKUP(H666,'CPI Data'!$A$1:$B$23,2))/(VLOOKUP(2025,'CPI Data'!$A$1:$B$23,2)))</f>
        <v>128816.90586206896</v>
      </c>
      <c r="Q666" s="2">
        <v>42917</v>
      </c>
      <c r="R666" s="12">
        <v>1.5</v>
      </c>
      <c r="S666">
        <v>1</v>
      </c>
      <c r="T666">
        <v>1</v>
      </c>
      <c r="U666">
        <v>1</v>
      </c>
    </row>
    <row r="667" spans="1:21" x14ac:dyDescent="0.25">
      <c r="A667" t="s">
        <v>26</v>
      </c>
      <c r="B667">
        <f>VLOOKUP(Table1[[#This Row],[LGA]],Sheet1!$H$1:$I$27,2,)</f>
        <v>2465</v>
      </c>
      <c r="C667" t="s">
        <v>104</v>
      </c>
      <c r="D667" t="s">
        <v>46</v>
      </c>
      <c r="E667" s="18" t="s">
        <v>246</v>
      </c>
      <c r="F667" s="18" t="s">
        <v>63</v>
      </c>
      <c r="H667">
        <v>2016</v>
      </c>
      <c r="I667" t="s">
        <v>29</v>
      </c>
      <c r="J667" t="str">
        <f>VLOOKUP(Table1[[#This Row],[Construction]],Sheet1!$A$2:$B$16,2,)</f>
        <v>On Site</v>
      </c>
      <c r="K667" t="s">
        <v>26</v>
      </c>
      <c r="L667" t="s">
        <v>211</v>
      </c>
      <c r="M667">
        <v>1</v>
      </c>
      <c r="N667" s="3">
        <v>290026.84999999998</v>
      </c>
      <c r="O667" s="3">
        <f>N667/M667</f>
        <v>290026.84999999998</v>
      </c>
      <c r="P667" s="3">
        <f>O667*((VLOOKUP(H667,'CPI Data'!$A$1:$B$23,2))/(VLOOKUP(2025,'CPI Data'!$A$1:$B$23,2)))</f>
        <v>130012.03620689655</v>
      </c>
      <c r="Q667" s="2">
        <v>42917</v>
      </c>
      <c r="R667" s="12">
        <v>1.5</v>
      </c>
      <c r="S667">
        <v>1</v>
      </c>
      <c r="T667">
        <v>1</v>
      </c>
      <c r="U667">
        <v>1</v>
      </c>
    </row>
    <row r="668" spans="1:21" x14ac:dyDescent="0.25">
      <c r="A668" t="s">
        <v>31</v>
      </c>
      <c r="B668">
        <f>VLOOKUP(Table1[[#This Row],[LGA]],Sheet1!$H$1:$I$27,2,)</f>
        <v>1855</v>
      </c>
      <c r="C668" t="s">
        <v>241</v>
      </c>
      <c r="D668" t="s">
        <v>127</v>
      </c>
      <c r="E668" s="18" t="s">
        <v>13</v>
      </c>
      <c r="F668" s="18" t="s">
        <v>13</v>
      </c>
      <c r="H668">
        <v>2015</v>
      </c>
      <c r="I668" t="s">
        <v>29</v>
      </c>
      <c r="J668" t="str">
        <f>VLOOKUP(Table1[[#This Row],[Construction]],Sheet1!$A$2:$B$16,2,)</f>
        <v>On Site</v>
      </c>
      <c r="K668" t="s">
        <v>203</v>
      </c>
      <c r="L668" t="s">
        <v>237</v>
      </c>
      <c r="M668">
        <v>1</v>
      </c>
      <c r="N668" s="3">
        <v>392505.41</v>
      </c>
      <c r="O668" s="3">
        <f>N668/M668</f>
        <v>392505.41</v>
      </c>
      <c r="P668" s="3">
        <f>O668*((VLOOKUP(H668,'CPI Data'!$A$1:$B$23,2))/(VLOOKUP(2025,'CPI Data'!$A$1:$B$23,2)))</f>
        <v>203020.03965517241</v>
      </c>
      <c r="Q668" s="2">
        <v>42917</v>
      </c>
      <c r="R668" s="12">
        <v>2</v>
      </c>
      <c r="S668">
        <v>2</v>
      </c>
      <c r="T668">
        <v>1</v>
      </c>
      <c r="U668">
        <v>1</v>
      </c>
    </row>
    <row r="669" spans="1:21" x14ac:dyDescent="0.25">
      <c r="A669" t="s">
        <v>31</v>
      </c>
      <c r="B669">
        <f>VLOOKUP(Table1[[#This Row],[LGA]],Sheet1!$H$1:$I$27,2,)</f>
        <v>1855</v>
      </c>
      <c r="C669" t="s">
        <v>241</v>
      </c>
      <c r="D669" t="s">
        <v>127</v>
      </c>
      <c r="E669" s="18" t="s">
        <v>13</v>
      </c>
      <c r="F669" s="18" t="s">
        <v>13</v>
      </c>
      <c r="H669">
        <v>2015</v>
      </c>
      <c r="I669" t="s">
        <v>29</v>
      </c>
      <c r="J669" t="str">
        <f>VLOOKUP(Table1[[#This Row],[Construction]],Sheet1!$A$2:$B$16,2,)</f>
        <v>On Site</v>
      </c>
      <c r="K669" t="s">
        <v>203</v>
      </c>
      <c r="L669" t="s">
        <v>237</v>
      </c>
      <c r="M669">
        <v>1</v>
      </c>
      <c r="N669" s="3">
        <v>392004.05</v>
      </c>
      <c r="O669" s="3">
        <f>N669/M669</f>
        <v>392004.05</v>
      </c>
      <c r="P669" s="3">
        <f>O669*((VLOOKUP(H669,'CPI Data'!$A$1:$B$23,2))/(VLOOKUP(2025,'CPI Data'!$A$1:$B$23,2)))</f>
        <v>202760.71551724139</v>
      </c>
      <c r="Q669" s="2">
        <v>42917</v>
      </c>
      <c r="R669" s="12">
        <v>2</v>
      </c>
      <c r="S669">
        <v>1</v>
      </c>
      <c r="T669">
        <v>1</v>
      </c>
      <c r="U669">
        <v>1</v>
      </c>
    </row>
    <row r="670" spans="1:21" x14ac:dyDescent="0.25">
      <c r="A670" t="s">
        <v>31</v>
      </c>
      <c r="B670">
        <f>VLOOKUP(Table1[[#This Row],[LGA]],Sheet1!$H$1:$I$27,2,)</f>
        <v>1855</v>
      </c>
      <c r="C670" t="s">
        <v>241</v>
      </c>
      <c r="D670" t="s">
        <v>114</v>
      </c>
      <c r="E670" s="18" t="s">
        <v>13</v>
      </c>
      <c r="F670" s="18" t="s">
        <v>13</v>
      </c>
      <c r="H670">
        <v>2015</v>
      </c>
      <c r="I670" t="s">
        <v>29</v>
      </c>
      <c r="J670" t="str">
        <f>VLOOKUP(Table1[[#This Row],[Construction]],Sheet1!$A$2:$B$16,2,)</f>
        <v>On Site</v>
      </c>
      <c r="K670" t="s">
        <v>203</v>
      </c>
      <c r="L670" t="s">
        <v>237</v>
      </c>
      <c r="M670">
        <v>1</v>
      </c>
      <c r="N670" s="3">
        <v>554991.15</v>
      </c>
      <c r="O670" s="3">
        <f>N670/M670</f>
        <v>554991.15</v>
      </c>
      <c r="P670" s="3">
        <f>O670*((VLOOKUP(H670,'CPI Data'!$A$1:$B$23,2))/(VLOOKUP(2025,'CPI Data'!$A$1:$B$23,2)))</f>
        <v>287064.38793103449</v>
      </c>
      <c r="Q670" s="2">
        <v>42552</v>
      </c>
      <c r="R670" s="12">
        <v>4</v>
      </c>
      <c r="S670">
        <v>2</v>
      </c>
      <c r="T670">
        <v>1</v>
      </c>
      <c r="U670">
        <v>1</v>
      </c>
    </row>
    <row r="671" spans="1:21" x14ac:dyDescent="0.25">
      <c r="A671" t="s">
        <v>31</v>
      </c>
      <c r="B671">
        <f>VLOOKUP(Table1[[#This Row],[LGA]],Sheet1!$H$1:$I$27,2,)</f>
        <v>1855</v>
      </c>
      <c r="C671" t="s">
        <v>241</v>
      </c>
      <c r="D671" t="s">
        <v>111</v>
      </c>
      <c r="E671" s="18" t="s">
        <v>13</v>
      </c>
      <c r="F671" s="18" t="s">
        <v>13</v>
      </c>
      <c r="H671">
        <v>2015</v>
      </c>
      <c r="I671" t="s">
        <v>29</v>
      </c>
      <c r="J671" t="str">
        <f>VLOOKUP(Table1[[#This Row],[Construction]],Sheet1!$A$2:$B$16,2,)</f>
        <v>On Site</v>
      </c>
      <c r="K671" t="s">
        <v>203</v>
      </c>
      <c r="L671" t="s">
        <v>237</v>
      </c>
      <c r="M671">
        <v>1</v>
      </c>
      <c r="N671" s="3">
        <v>389154.83</v>
      </c>
      <c r="O671" s="3">
        <f>N671/M671</f>
        <v>389154.83</v>
      </c>
      <c r="P671" s="3">
        <f>O671*((VLOOKUP(H671,'CPI Data'!$A$1:$B$23,2))/(VLOOKUP(2025,'CPI Data'!$A$1:$B$23,2)))</f>
        <v>201286.98103448277</v>
      </c>
      <c r="Q671" s="2">
        <v>42552</v>
      </c>
      <c r="R671" s="12">
        <v>2</v>
      </c>
      <c r="S671">
        <v>2</v>
      </c>
      <c r="T671">
        <v>1</v>
      </c>
      <c r="U671">
        <v>1</v>
      </c>
    </row>
    <row r="672" spans="1:21" x14ac:dyDescent="0.25">
      <c r="A672" t="s">
        <v>20</v>
      </c>
      <c r="B672">
        <f>VLOOKUP(Table1[[#This Row],[LGA]],Sheet1!$H$1:$I$27,2,)</f>
        <v>2669</v>
      </c>
      <c r="C672" t="s">
        <v>104</v>
      </c>
      <c r="D672" t="s">
        <v>112</v>
      </c>
      <c r="E672" s="18" t="s">
        <v>13</v>
      </c>
      <c r="F672" s="18" t="s">
        <v>13</v>
      </c>
      <c r="H672">
        <v>2015</v>
      </c>
      <c r="I672" t="s">
        <v>29</v>
      </c>
      <c r="J672" t="str">
        <f>VLOOKUP(Table1[[#This Row],[Construction]],Sheet1!$A$2:$B$16,2,)</f>
        <v>On Site</v>
      </c>
      <c r="K672" t="s">
        <v>20</v>
      </c>
      <c r="L672" t="s">
        <v>211</v>
      </c>
      <c r="M672">
        <v>1</v>
      </c>
      <c r="N672" s="3">
        <v>450327</v>
      </c>
      <c r="O672" s="3">
        <f>N672/M672</f>
        <v>450327</v>
      </c>
      <c r="P672" s="3">
        <f>O672*((VLOOKUP(H672,'CPI Data'!$A$1:$B$23,2))/(VLOOKUP(2025,'CPI Data'!$A$1:$B$23,2)))</f>
        <v>232927.75862068968</v>
      </c>
      <c r="Q672" s="2">
        <v>39995</v>
      </c>
      <c r="R672" s="12">
        <v>3</v>
      </c>
      <c r="S672">
        <v>1</v>
      </c>
      <c r="T672">
        <v>1</v>
      </c>
      <c r="U672">
        <v>1</v>
      </c>
    </row>
    <row r="673" spans="1:21" x14ac:dyDescent="0.25">
      <c r="A673" t="s">
        <v>20</v>
      </c>
      <c r="B673">
        <f>VLOOKUP(Table1[[#This Row],[LGA]],Sheet1!$H$1:$I$27,2,)</f>
        <v>2669</v>
      </c>
      <c r="C673" t="s">
        <v>104</v>
      </c>
      <c r="D673" t="s">
        <v>112</v>
      </c>
      <c r="E673" s="18" t="s">
        <v>13</v>
      </c>
      <c r="F673" s="18" t="s">
        <v>13</v>
      </c>
      <c r="H673">
        <v>2015</v>
      </c>
      <c r="I673" t="s">
        <v>29</v>
      </c>
      <c r="J673" t="str">
        <f>VLOOKUP(Table1[[#This Row],[Construction]],Sheet1!$A$2:$B$16,2,)</f>
        <v>On Site</v>
      </c>
      <c r="K673" t="s">
        <v>20</v>
      </c>
      <c r="L673" t="s">
        <v>211</v>
      </c>
      <c r="M673">
        <v>1</v>
      </c>
      <c r="N673" s="3">
        <v>446330</v>
      </c>
      <c r="O673" s="3">
        <f>N673/M673</f>
        <v>446330</v>
      </c>
      <c r="P673" s="3">
        <f>O673*((VLOOKUP(H673,'CPI Data'!$A$1:$B$23,2))/(VLOOKUP(2025,'CPI Data'!$A$1:$B$23,2)))</f>
        <v>230860.34482758623</v>
      </c>
      <c r="Q673" s="2">
        <v>39995</v>
      </c>
      <c r="R673" s="12">
        <v>3</v>
      </c>
      <c r="S673">
        <v>1</v>
      </c>
      <c r="T673">
        <v>1</v>
      </c>
      <c r="U673">
        <v>1</v>
      </c>
    </row>
    <row r="674" spans="1:21" x14ac:dyDescent="0.25">
      <c r="A674" t="s">
        <v>20</v>
      </c>
      <c r="B674">
        <f>VLOOKUP(Table1[[#This Row],[LGA]],Sheet1!$H$1:$I$27,2,)</f>
        <v>2669</v>
      </c>
      <c r="C674" t="s">
        <v>104</v>
      </c>
      <c r="D674" t="s">
        <v>112</v>
      </c>
      <c r="E674" s="18" t="s">
        <v>13</v>
      </c>
      <c r="F674" s="18" t="s">
        <v>13</v>
      </c>
      <c r="H674">
        <v>2015</v>
      </c>
      <c r="I674" t="s">
        <v>29</v>
      </c>
      <c r="J674" t="str">
        <f>VLOOKUP(Table1[[#This Row],[Construction]],Sheet1!$A$2:$B$16,2,)</f>
        <v>On Site</v>
      </c>
      <c r="K674" t="s">
        <v>20</v>
      </c>
      <c r="L674" t="s">
        <v>211</v>
      </c>
      <c r="M674">
        <v>1</v>
      </c>
      <c r="N674" s="3">
        <v>420912</v>
      </c>
      <c r="O674" s="3">
        <f>N674/M674</f>
        <v>420912</v>
      </c>
      <c r="P674" s="3">
        <f>O674*((VLOOKUP(H674,'CPI Data'!$A$1:$B$23,2))/(VLOOKUP(2025,'CPI Data'!$A$1:$B$23,2)))</f>
        <v>217713.10344827588</v>
      </c>
      <c r="Q674" s="2">
        <v>39995</v>
      </c>
      <c r="R674" s="12">
        <v>3</v>
      </c>
      <c r="S674">
        <v>1</v>
      </c>
      <c r="T674">
        <v>1</v>
      </c>
      <c r="U674">
        <v>1</v>
      </c>
    </row>
    <row r="675" spans="1:21" x14ac:dyDescent="0.25">
      <c r="A675" t="s">
        <v>20</v>
      </c>
      <c r="B675">
        <f>VLOOKUP(Table1[[#This Row],[LGA]],Sheet1!$H$1:$I$27,2,)</f>
        <v>2669</v>
      </c>
      <c r="C675" t="s">
        <v>104</v>
      </c>
      <c r="D675" t="s">
        <v>111</v>
      </c>
      <c r="E675" s="18" t="s">
        <v>13</v>
      </c>
      <c r="F675" s="18" t="s">
        <v>13</v>
      </c>
      <c r="H675">
        <v>2015</v>
      </c>
      <c r="I675" t="s">
        <v>29</v>
      </c>
      <c r="J675" t="str">
        <f>VLOOKUP(Table1[[#This Row],[Construction]],Sheet1!$A$2:$B$16,2,)</f>
        <v>On Site</v>
      </c>
      <c r="K675" t="s">
        <v>20</v>
      </c>
      <c r="L675" t="s">
        <v>211</v>
      </c>
      <c r="M675">
        <v>1</v>
      </c>
      <c r="N675" s="3">
        <v>370858</v>
      </c>
      <c r="O675" s="3">
        <f>N675/M675</f>
        <v>370858</v>
      </c>
      <c r="P675" s="3">
        <f>O675*((VLOOKUP(H675,'CPI Data'!$A$1:$B$23,2))/(VLOOKUP(2025,'CPI Data'!$A$1:$B$23,2)))</f>
        <v>191823.10344827588</v>
      </c>
      <c r="Q675" s="2">
        <v>40725</v>
      </c>
      <c r="R675" s="12">
        <v>2</v>
      </c>
      <c r="S675">
        <v>1</v>
      </c>
      <c r="T675">
        <v>1</v>
      </c>
      <c r="U675">
        <v>1</v>
      </c>
    </row>
    <row r="676" spans="1:21" x14ac:dyDescent="0.25">
      <c r="A676" t="s">
        <v>33</v>
      </c>
      <c r="B676">
        <f>VLOOKUP(Table1[[#This Row],[LGA]],Sheet1!$H$1:$I$27,2,)</f>
        <v>2572</v>
      </c>
      <c r="C676" t="s">
        <v>104</v>
      </c>
      <c r="D676" t="s">
        <v>111</v>
      </c>
      <c r="E676" s="18" t="s">
        <v>13</v>
      </c>
      <c r="F676" s="18" t="s">
        <v>13</v>
      </c>
      <c r="H676">
        <v>2015</v>
      </c>
      <c r="I676" t="s">
        <v>29</v>
      </c>
      <c r="J676" t="str">
        <f>VLOOKUP(Table1[[#This Row],[Construction]],Sheet1!$A$2:$B$16,2,)</f>
        <v>On Site</v>
      </c>
      <c r="K676" t="s">
        <v>33</v>
      </c>
      <c r="L676" t="s">
        <v>211</v>
      </c>
      <c r="M676">
        <v>1</v>
      </c>
      <c r="N676" s="3">
        <v>377145.16</v>
      </c>
      <c r="O676" s="3">
        <f>N676/M676</f>
        <v>377145.16</v>
      </c>
      <c r="P676" s="3">
        <f>O676*((VLOOKUP(H676,'CPI Data'!$A$1:$B$23,2))/(VLOOKUP(2025,'CPI Data'!$A$1:$B$23,2)))</f>
        <v>195075.0827586207</v>
      </c>
      <c r="Q676" s="2">
        <v>44743</v>
      </c>
      <c r="R676" s="12">
        <v>2</v>
      </c>
      <c r="S676">
        <v>1</v>
      </c>
      <c r="T676">
        <v>1</v>
      </c>
      <c r="U676">
        <v>1</v>
      </c>
    </row>
    <row r="677" spans="1:21" x14ac:dyDescent="0.25">
      <c r="A677" t="s">
        <v>33</v>
      </c>
      <c r="B677">
        <f>VLOOKUP(Table1[[#This Row],[LGA]],Sheet1!$H$1:$I$27,2,)</f>
        <v>2572</v>
      </c>
      <c r="C677" t="s">
        <v>104</v>
      </c>
      <c r="D677" t="s">
        <v>111</v>
      </c>
      <c r="E677" s="18" t="s">
        <v>13</v>
      </c>
      <c r="F677" s="18" t="s">
        <v>13</v>
      </c>
      <c r="H677">
        <v>2015</v>
      </c>
      <c r="I677" t="s">
        <v>29</v>
      </c>
      <c r="J677" t="str">
        <f>VLOOKUP(Table1[[#This Row],[Construction]],Sheet1!$A$2:$B$16,2,)</f>
        <v>On Site</v>
      </c>
      <c r="K677" t="s">
        <v>33</v>
      </c>
      <c r="L677" t="s">
        <v>211</v>
      </c>
      <c r="M677">
        <v>1</v>
      </c>
      <c r="N677" s="3">
        <v>377391.8</v>
      </c>
      <c r="O677" s="3">
        <f>N677/M677</f>
        <v>377391.8</v>
      </c>
      <c r="P677" s="3">
        <f>O677*((VLOOKUP(H677,'CPI Data'!$A$1:$B$23,2))/(VLOOKUP(2025,'CPI Data'!$A$1:$B$23,2)))</f>
        <v>195202.6551724138</v>
      </c>
      <c r="Q677" s="2">
        <v>42917</v>
      </c>
      <c r="R677" s="12">
        <v>2</v>
      </c>
      <c r="S677">
        <v>1</v>
      </c>
      <c r="T677">
        <v>1</v>
      </c>
      <c r="U677">
        <v>1</v>
      </c>
    </row>
    <row r="678" spans="1:21" x14ac:dyDescent="0.25">
      <c r="A678" t="s">
        <v>33</v>
      </c>
      <c r="B678">
        <f>VLOOKUP(Table1[[#This Row],[LGA]],Sheet1!$H$1:$I$27,2,)</f>
        <v>2572</v>
      </c>
      <c r="C678" t="s">
        <v>104</v>
      </c>
      <c r="D678" t="s">
        <v>111</v>
      </c>
      <c r="E678" s="18" t="s">
        <v>13</v>
      </c>
      <c r="F678" s="18" t="s">
        <v>13</v>
      </c>
      <c r="H678">
        <v>2015</v>
      </c>
      <c r="I678" t="s">
        <v>29</v>
      </c>
      <c r="J678" t="str">
        <f>VLOOKUP(Table1[[#This Row],[Construction]],Sheet1!$A$2:$B$16,2,)</f>
        <v>On Site</v>
      </c>
      <c r="K678" t="s">
        <v>33</v>
      </c>
      <c r="L678" t="s">
        <v>211</v>
      </c>
      <c r="M678">
        <v>1</v>
      </c>
      <c r="N678" s="3">
        <v>375302.76</v>
      </c>
      <c r="O678" s="3">
        <f>N678/M678</f>
        <v>375302.76</v>
      </c>
      <c r="P678" s="3">
        <f>O678*((VLOOKUP(H678,'CPI Data'!$A$1:$B$23,2))/(VLOOKUP(2025,'CPI Data'!$A$1:$B$23,2)))</f>
        <v>194122.11724137934</v>
      </c>
      <c r="Q678" s="2">
        <v>42917</v>
      </c>
      <c r="R678" s="12">
        <v>2</v>
      </c>
      <c r="S678">
        <v>1</v>
      </c>
      <c r="T678">
        <v>1</v>
      </c>
      <c r="U678">
        <v>1</v>
      </c>
    </row>
    <row r="679" spans="1:21" x14ac:dyDescent="0.25">
      <c r="A679" t="s">
        <v>33</v>
      </c>
      <c r="B679">
        <f>VLOOKUP(Table1[[#This Row],[LGA]],Sheet1!$H$1:$I$27,2,)</f>
        <v>2572</v>
      </c>
      <c r="C679" t="s">
        <v>104</v>
      </c>
      <c r="D679" t="s">
        <v>111</v>
      </c>
      <c r="E679" s="18" t="s">
        <v>13</v>
      </c>
      <c r="F679" s="18" t="s">
        <v>13</v>
      </c>
      <c r="H679">
        <v>2015</v>
      </c>
      <c r="I679" t="s">
        <v>29</v>
      </c>
      <c r="J679" t="str">
        <f>VLOOKUP(Table1[[#This Row],[Construction]],Sheet1!$A$2:$B$16,2,)</f>
        <v>On Site</v>
      </c>
      <c r="K679" t="s">
        <v>33</v>
      </c>
      <c r="L679" t="s">
        <v>211</v>
      </c>
      <c r="M679">
        <v>1</v>
      </c>
      <c r="N679" s="3">
        <v>377516.51</v>
      </c>
      <c r="O679" s="3">
        <f>N679/M679</f>
        <v>377516.51</v>
      </c>
      <c r="P679" s="3">
        <f>O679*((VLOOKUP(H679,'CPI Data'!$A$1:$B$23,2))/(VLOOKUP(2025,'CPI Data'!$A$1:$B$23,2)))</f>
        <v>195267.1603448276</v>
      </c>
      <c r="Q679" s="2">
        <v>42917</v>
      </c>
      <c r="R679" s="12">
        <v>2</v>
      </c>
      <c r="S679">
        <v>1</v>
      </c>
      <c r="T679">
        <v>1</v>
      </c>
      <c r="U679">
        <v>1</v>
      </c>
    </row>
    <row r="680" spans="1:21" x14ac:dyDescent="0.25">
      <c r="A680" t="s">
        <v>33</v>
      </c>
      <c r="B680">
        <f>VLOOKUP(Table1[[#This Row],[LGA]],Sheet1!$H$1:$I$27,2,)</f>
        <v>2572</v>
      </c>
      <c r="C680" t="s">
        <v>104</v>
      </c>
      <c r="D680" t="s">
        <v>111</v>
      </c>
      <c r="E680" s="18" t="s">
        <v>13</v>
      </c>
      <c r="F680" s="18" t="s">
        <v>13</v>
      </c>
      <c r="H680">
        <v>2015</v>
      </c>
      <c r="I680" t="s">
        <v>29</v>
      </c>
      <c r="J680" t="str">
        <f>VLOOKUP(Table1[[#This Row],[Construction]],Sheet1!$A$2:$B$16,2,)</f>
        <v>On Site</v>
      </c>
      <c r="K680" t="s">
        <v>33</v>
      </c>
      <c r="L680" t="s">
        <v>211</v>
      </c>
      <c r="M680">
        <v>1</v>
      </c>
      <c r="N680" s="3">
        <v>380257.25</v>
      </c>
      <c r="O680" s="3">
        <f>N680/M680</f>
        <v>380257.25</v>
      </c>
      <c r="P680" s="3">
        <f>O680*((VLOOKUP(H680,'CPI Data'!$A$1:$B$23,2))/(VLOOKUP(2025,'CPI Data'!$A$1:$B$23,2)))</f>
        <v>196684.78448275864</v>
      </c>
      <c r="Q680" s="2">
        <v>43282</v>
      </c>
      <c r="R680" s="12">
        <v>2</v>
      </c>
      <c r="S680">
        <v>1</v>
      </c>
      <c r="T680">
        <v>1</v>
      </c>
      <c r="U680">
        <v>1</v>
      </c>
    </row>
    <row r="681" spans="1:21" x14ac:dyDescent="0.25">
      <c r="A681" t="s">
        <v>21</v>
      </c>
      <c r="B681">
        <f>VLOOKUP(Table1[[#This Row],[LGA]],Sheet1!$H$1:$I$27,2,)</f>
        <v>2203</v>
      </c>
      <c r="C681" t="s">
        <v>104</v>
      </c>
      <c r="D681" t="s">
        <v>112</v>
      </c>
      <c r="E681" s="18" t="s">
        <v>13</v>
      </c>
      <c r="F681" s="18" t="s">
        <v>13</v>
      </c>
      <c r="H681">
        <v>2015</v>
      </c>
      <c r="I681" t="s">
        <v>29</v>
      </c>
      <c r="J681" t="str">
        <f>VLOOKUP(Table1[[#This Row],[Construction]],Sheet1!$A$2:$B$16,2,)</f>
        <v>On Site</v>
      </c>
      <c r="K681" t="s">
        <v>21</v>
      </c>
      <c r="L681" t="s">
        <v>211</v>
      </c>
      <c r="M681">
        <v>1</v>
      </c>
      <c r="N681" s="3">
        <v>424794.78</v>
      </c>
      <c r="O681" s="3">
        <f>N681/M681</f>
        <v>424794.78</v>
      </c>
      <c r="P681" s="3">
        <f>O681*((VLOOKUP(H681,'CPI Data'!$A$1:$B$23,2))/(VLOOKUP(2025,'CPI Data'!$A$1:$B$23,2)))</f>
        <v>219721.43793103451</v>
      </c>
      <c r="Q681" s="2">
        <v>43282</v>
      </c>
      <c r="R681" s="12">
        <v>3</v>
      </c>
      <c r="S681">
        <v>1</v>
      </c>
      <c r="T681">
        <v>1</v>
      </c>
      <c r="U681">
        <v>1</v>
      </c>
    </row>
    <row r="682" spans="1:21" x14ac:dyDescent="0.25">
      <c r="A682" t="s">
        <v>21</v>
      </c>
      <c r="B682">
        <f>VLOOKUP(Table1[[#This Row],[LGA]],Sheet1!$H$1:$I$27,2,)</f>
        <v>2203</v>
      </c>
      <c r="C682" t="s">
        <v>104</v>
      </c>
      <c r="D682" t="s">
        <v>111</v>
      </c>
      <c r="E682" s="18" t="s">
        <v>13</v>
      </c>
      <c r="F682" s="18" t="s">
        <v>13</v>
      </c>
      <c r="H682">
        <v>2015</v>
      </c>
      <c r="I682" t="s">
        <v>29</v>
      </c>
      <c r="J682" t="str">
        <f>VLOOKUP(Table1[[#This Row],[Construction]],Sheet1!$A$2:$B$16,2,)</f>
        <v>On Site</v>
      </c>
      <c r="K682" t="s">
        <v>21</v>
      </c>
      <c r="L682" t="s">
        <v>211</v>
      </c>
      <c r="M682">
        <v>1</v>
      </c>
      <c r="N682" s="3">
        <v>372829.39</v>
      </c>
      <c r="O682" s="3">
        <f>N682/M682</f>
        <v>372829.39</v>
      </c>
      <c r="P682" s="3">
        <f>O682*((VLOOKUP(H682,'CPI Data'!$A$1:$B$23,2))/(VLOOKUP(2025,'CPI Data'!$A$1:$B$23,2)))</f>
        <v>192842.78793103452</v>
      </c>
      <c r="Q682" s="2">
        <v>43282</v>
      </c>
      <c r="R682" s="12">
        <v>2</v>
      </c>
      <c r="S682">
        <v>2</v>
      </c>
      <c r="T682">
        <v>1</v>
      </c>
      <c r="U682">
        <v>1</v>
      </c>
    </row>
    <row r="683" spans="1:21" x14ac:dyDescent="0.25">
      <c r="A683" t="s">
        <v>21</v>
      </c>
      <c r="B683">
        <f>VLOOKUP(Table1[[#This Row],[LGA]],Sheet1!$H$1:$I$27,2,)</f>
        <v>2203</v>
      </c>
      <c r="C683" t="s">
        <v>104</v>
      </c>
      <c r="D683" t="s">
        <v>111</v>
      </c>
      <c r="E683" s="18" t="s">
        <v>13</v>
      </c>
      <c r="F683" s="18" t="s">
        <v>13</v>
      </c>
      <c r="H683">
        <v>2015</v>
      </c>
      <c r="I683" t="s">
        <v>29</v>
      </c>
      <c r="J683" t="str">
        <f>VLOOKUP(Table1[[#This Row],[Construction]],Sheet1!$A$2:$B$16,2,)</f>
        <v>On Site</v>
      </c>
      <c r="K683" t="s">
        <v>21</v>
      </c>
      <c r="L683" t="s">
        <v>211</v>
      </c>
      <c r="M683">
        <v>1</v>
      </c>
      <c r="N683" s="3">
        <v>371969.45</v>
      </c>
      <c r="O683" s="3">
        <f>N683/M683</f>
        <v>371969.45</v>
      </c>
      <c r="P683" s="3">
        <f>O683*((VLOOKUP(H683,'CPI Data'!$A$1:$B$23,2))/(VLOOKUP(2025,'CPI Data'!$A$1:$B$23,2)))</f>
        <v>192397.99137931038</v>
      </c>
      <c r="Q683" s="2">
        <v>43282</v>
      </c>
      <c r="R683" s="12">
        <v>2</v>
      </c>
      <c r="S683">
        <v>1</v>
      </c>
      <c r="T683">
        <v>1</v>
      </c>
      <c r="U683">
        <v>1</v>
      </c>
    </row>
    <row r="684" spans="1:21" x14ac:dyDescent="0.25">
      <c r="A684" t="s">
        <v>21</v>
      </c>
      <c r="B684">
        <f>VLOOKUP(Table1[[#This Row],[LGA]],Sheet1!$H$1:$I$27,2,)</f>
        <v>2203</v>
      </c>
      <c r="C684" t="s">
        <v>104</v>
      </c>
      <c r="D684" t="s">
        <v>111</v>
      </c>
      <c r="E684" s="18" t="s">
        <v>13</v>
      </c>
      <c r="F684" s="18" t="s">
        <v>13</v>
      </c>
      <c r="H684">
        <v>2015</v>
      </c>
      <c r="I684" t="s">
        <v>29</v>
      </c>
      <c r="J684" t="str">
        <f>VLOOKUP(Table1[[#This Row],[Construction]],Sheet1!$A$2:$B$16,2,)</f>
        <v>On Site</v>
      </c>
      <c r="K684" t="s">
        <v>21</v>
      </c>
      <c r="L684" t="s">
        <v>211</v>
      </c>
      <c r="M684">
        <v>1</v>
      </c>
      <c r="N684" s="3">
        <v>431218.02666666702</v>
      </c>
      <c r="O684" s="3">
        <f>N684/M684</f>
        <v>431218.02666666702</v>
      </c>
      <c r="P684" s="3">
        <f>O684*((VLOOKUP(H684,'CPI Data'!$A$1:$B$23,2))/(VLOOKUP(2025,'CPI Data'!$A$1:$B$23,2)))</f>
        <v>223043.80689655192</v>
      </c>
      <c r="Q684" s="2">
        <v>42186</v>
      </c>
      <c r="R684" s="12">
        <v>2</v>
      </c>
      <c r="S684">
        <v>2</v>
      </c>
      <c r="T684">
        <v>1</v>
      </c>
      <c r="U684">
        <v>1</v>
      </c>
    </row>
    <row r="685" spans="1:21" x14ac:dyDescent="0.25">
      <c r="A685" t="s">
        <v>21</v>
      </c>
      <c r="B685">
        <f>VLOOKUP(Table1[[#This Row],[LGA]],Sheet1!$H$1:$I$27,2,)</f>
        <v>2203</v>
      </c>
      <c r="C685" t="s">
        <v>104</v>
      </c>
      <c r="D685" t="s">
        <v>112</v>
      </c>
      <c r="E685" s="18" t="s">
        <v>13</v>
      </c>
      <c r="F685" s="18" t="s">
        <v>13</v>
      </c>
      <c r="H685">
        <v>2015</v>
      </c>
      <c r="I685" t="s">
        <v>29</v>
      </c>
      <c r="J685" t="str">
        <f>VLOOKUP(Table1[[#This Row],[Construction]],Sheet1!$A$2:$B$16,2,)</f>
        <v>On Site</v>
      </c>
      <c r="K685" t="s">
        <v>21</v>
      </c>
      <c r="L685" t="s">
        <v>211</v>
      </c>
      <c r="M685">
        <v>1</v>
      </c>
      <c r="N685" s="3">
        <v>422508</v>
      </c>
      <c r="O685" s="3">
        <f>N685/M685</f>
        <v>422508</v>
      </c>
      <c r="P685" s="3">
        <f>O685*((VLOOKUP(H685,'CPI Data'!$A$1:$B$23,2))/(VLOOKUP(2025,'CPI Data'!$A$1:$B$23,2)))</f>
        <v>218538.62068965519</v>
      </c>
      <c r="Q685" s="2">
        <v>41821</v>
      </c>
      <c r="R685" s="12">
        <v>3</v>
      </c>
      <c r="S685">
        <v>2</v>
      </c>
      <c r="T685">
        <v>1</v>
      </c>
      <c r="U685">
        <v>1</v>
      </c>
    </row>
    <row r="686" spans="1:21" x14ac:dyDescent="0.25">
      <c r="A686" t="s">
        <v>21</v>
      </c>
      <c r="B686">
        <f>VLOOKUP(Table1[[#This Row],[LGA]],Sheet1!$H$1:$I$27,2,)</f>
        <v>2203</v>
      </c>
      <c r="C686" t="s">
        <v>104</v>
      </c>
      <c r="D686" t="s">
        <v>111</v>
      </c>
      <c r="E686" s="18" t="s">
        <v>13</v>
      </c>
      <c r="F686" s="18" t="s">
        <v>13</v>
      </c>
      <c r="H686">
        <v>2015</v>
      </c>
      <c r="I686" t="s">
        <v>29</v>
      </c>
      <c r="J686" t="str">
        <f>VLOOKUP(Table1[[#This Row],[Construction]],Sheet1!$A$2:$B$16,2,)</f>
        <v>On Site</v>
      </c>
      <c r="K686" t="s">
        <v>21</v>
      </c>
      <c r="L686" t="s">
        <v>211</v>
      </c>
      <c r="M686">
        <v>1</v>
      </c>
      <c r="N686" s="3">
        <v>370509</v>
      </c>
      <c r="O686" s="3">
        <f>N686/M686</f>
        <v>370509</v>
      </c>
      <c r="P686" s="3">
        <f>O686*((VLOOKUP(H686,'CPI Data'!$A$1:$B$23,2))/(VLOOKUP(2025,'CPI Data'!$A$1:$B$23,2)))</f>
        <v>191642.58620689655</v>
      </c>
      <c r="Q686" s="2">
        <v>41821</v>
      </c>
      <c r="R686" s="12">
        <v>2</v>
      </c>
      <c r="S686">
        <v>1</v>
      </c>
      <c r="T686">
        <v>1</v>
      </c>
      <c r="U686">
        <v>1</v>
      </c>
    </row>
    <row r="687" spans="1:21" x14ac:dyDescent="0.25">
      <c r="A687" t="s">
        <v>24</v>
      </c>
      <c r="B687">
        <f>VLOOKUP(Table1[[#This Row],[LGA]],Sheet1!$H$1:$I$27,2,)</f>
        <v>1531</v>
      </c>
      <c r="C687" t="s">
        <v>241</v>
      </c>
      <c r="D687" t="s">
        <v>112</v>
      </c>
      <c r="E687" s="18" t="s">
        <v>13</v>
      </c>
      <c r="F687" s="18" t="s">
        <v>13</v>
      </c>
      <c r="H687">
        <v>2015</v>
      </c>
      <c r="I687" t="s">
        <v>29</v>
      </c>
      <c r="J687" t="str">
        <f>VLOOKUP(Table1[[#This Row],[Construction]],Sheet1!$A$2:$B$16,2,)</f>
        <v>On Site</v>
      </c>
      <c r="K687" t="s">
        <v>24</v>
      </c>
      <c r="L687" t="s">
        <v>211</v>
      </c>
      <c r="M687">
        <v>1</v>
      </c>
      <c r="N687" s="3">
        <v>449995.96</v>
      </c>
      <c r="O687" s="3">
        <f>N687/M687</f>
        <v>449995.96</v>
      </c>
      <c r="P687" s="3">
        <f>O687*((VLOOKUP(H687,'CPI Data'!$A$1:$B$23,2))/(VLOOKUP(2025,'CPI Data'!$A$1:$B$23,2)))</f>
        <v>232756.53103448279</v>
      </c>
      <c r="Q687" s="2">
        <v>41821</v>
      </c>
      <c r="R687" s="12">
        <v>3</v>
      </c>
      <c r="S687">
        <v>1</v>
      </c>
      <c r="T687">
        <v>1</v>
      </c>
      <c r="U687">
        <v>1</v>
      </c>
    </row>
    <row r="688" spans="1:21" x14ac:dyDescent="0.25">
      <c r="A688" t="s">
        <v>24</v>
      </c>
      <c r="B688">
        <f>VLOOKUP(Table1[[#This Row],[LGA]],Sheet1!$H$1:$I$27,2,)</f>
        <v>1531</v>
      </c>
      <c r="C688" t="s">
        <v>241</v>
      </c>
      <c r="D688" t="s">
        <v>114</v>
      </c>
      <c r="E688" s="18" t="s">
        <v>13</v>
      </c>
      <c r="F688" s="18" t="s">
        <v>13</v>
      </c>
      <c r="H688">
        <v>2015</v>
      </c>
      <c r="I688" t="s">
        <v>29</v>
      </c>
      <c r="J688" t="str">
        <f>VLOOKUP(Table1[[#This Row],[Construction]],Sheet1!$A$2:$B$16,2,)</f>
        <v>On Site</v>
      </c>
      <c r="K688" t="s">
        <v>24</v>
      </c>
      <c r="L688" t="s">
        <v>211</v>
      </c>
      <c r="M688">
        <v>1</v>
      </c>
      <c r="N688" s="3">
        <v>517084.04</v>
      </c>
      <c r="O688" s="3">
        <f>N688/M688</f>
        <v>517084.04</v>
      </c>
      <c r="P688" s="3">
        <f>O688*((VLOOKUP(H688,'CPI Data'!$A$1:$B$23,2))/(VLOOKUP(2025,'CPI Data'!$A$1:$B$23,2)))</f>
        <v>267457.26206896553</v>
      </c>
      <c r="Q688" s="2">
        <v>40725</v>
      </c>
      <c r="R688" s="12">
        <v>4</v>
      </c>
      <c r="S688">
        <v>2</v>
      </c>
      <c r="T688">
        <v>1</v>
      </c>
      <c r="U688">
        <v>1</v>
      </c>
    </row>
    <row r="689" spans="1:21" x14ac:dyDescent="0.25">
      <c r="A689" t="s">
        <v>24</v>
      </c>
      <c r="B689">
        <f>VLOOKUP(Table1[[#This Row],[LGA]],Sheet1!$H$1:$I$27,2,)</f>
        <v>1531</v>
      </c>
      <c r="C689" t="s">
        <v>241</v>
      </c>
      <c r="D689" t="s">
        <v>112</v>
      </c>
      <c r="E689" s="18" t="s">
        <v>13</v>
      </c>
      <c r="F689" s="18" t="s">
        <v>13</v>
      </c>
      <c r="H689">
        <v>2015</v>
      </c>
      <c r="I689" t="s">
        <v>29</v>
      </c>
      <c r="J689" t="str">
        <f>VLOOKUP(Table1[[#This Row],[Construction]],Sheet1!$A$2:$B$16,2,)</f>
        <v>On Site</v>
      </c>
      <c r="K689" t="s">
        <v>24</v>
      </c>
      <c r="L689" t="s">
        <v>211</v>
      </c>
      <c r="M689">
        <v>1</v>
      </c>
      <c r="N689" s="3">
        <v>450704.52</v>
      </c>
      <c r="O689" s="3">
        <f>N689/M689</f>
        <v>450704.52</v>
      </c>
      <c r="P689" s="3">
        <f>O689*((VLOOKUP(H689,'CPI Data'!$A$1:$B$23,2))/(VLOOKUP(2025,'CPI Data'!$A$1:$B$23,2)))</f>
        <v>233123.02758620691</v>
      </c>
      <c r="Q689" s="2">
        <v>40725</v>
      </c>
      <c r="R689" s="12">
        <v>3</v>
      </c>
      <c r="S689">
        <v>1</v>
      </c>
      <c r="T689">
        <v>1</v>
      </c>
      <c r="U689">
        <v>1</v>
      </c>
    </row>
    <row r="690" spans="1:21" x14ac:dyDescent="0.25">
      <c r="A690" t="s">
        <v>17</v>
      </c>
      <c r="B690">
        <f>VLOOKUP(Table1[[#This Row],[LGA]],Sheet1!$H$1:$I$27,2,)</f>
        <v>2437</v>
      </c>
      <c r="C690" t="s">
        <v>104</v>
      </c>
      <c r="D690" t="s">
        <v>111</v>
      </c>
      <c r="E690" s="18" t="s">
        <v>13</v>
      </c>
      <c r="F690" s="18" t="s">
        <v>13</v>
      </c>
      <c r="H690">
        <v>2015</v>
      </c>
      <c r="I690" t="s">
        <v>29</v>
      </c>
      <c r="J690" t="str">
        <f>VLOOKUP(Table1[[#This Row],[Construction]],Sheet1!$A$2:$B$16,2,)</f>
        <v>On Site</v>
      </c>
      <c r="K690" t="s">
        <v>17</v>
      </c>
      <c r="L690" t="s">
        <v>211</v>
      </c>
      <c r="M690">
        <v>1</v>
      </c>
      <c r="N690" s="3">
        <v>411650.2</v>
      </c>
      <c r="O690" s="3">
        <f>N690/M690</f>
        <v>411650.2</v>
      </c>
      <c r="P690" s="3">
        <f>O690*((VLOOKUP(H690,'CPI Data'!$A$1:$B$23,2))/(VLOOKUP(2025,'CPI Data'!$A$1:$B$23,2)))</f>
        <v>212922.51724137933</v>
      </c>
      <c r="Q690" s="2">
        <v>40725</v>
      </c>
      <c r="R690" s="12">
        <v>2</v>
      </c>
      <c r="S690">
        <v>2</v>
      </c>
      <c r="T690">
        <v>1</v>
      </c>
      <c r="U690">
        <v>1</v>
      </c>
    </row>
    <row r="691" spans="1:21" x14ac:dyDescent="0.25">
      <c r="A691" t="s">
        <v>17</v>
      </c>
      <c r="B691">
        <f>VLOOKUP(Table1[[#This Row],[LGA]],Sheet1!$H$1:$I$27,2,)</f>
        <v>2437</v>
      </c>
      <c r="C691" t="s">
        <v>104</v>
      </c>
      <c r="D691" t="s">
        <v>111</v>
      </c>
      <c r="E691" s="18" t="s">
        <v>13</v>
      </c>
      <c r="F691" s="18" t="s">
        <v>13</v>
      </c>
      <c r="H691">
        <v>2015</v>
      </c>
      <c r="I691" t="s">
        <v>29</v>
      </c>
      <c r="J691" t="str">
        <f>VLOOKUP(Table1[[#This Row],[Construction]],Sheet1!$A$2:$B$16,2,)</f>
        <v>On Site</v>
      </c>
      <c r="K691" t="s">
        <v>17</v>
      </c>
      <c r="L691" t="s">
        <v>211</v>
      </c>
      <c r="M691">
        <v>1</v>
      </c>
      <c r="N691" s="3">
        <v>411000.4</v>
      </c>
      <c r="O691" s="3">
        <f>N691/M691</f>
        <v>411000.4</v>
      </c>
      <c r="P691" s="3">
        <f>O691*((VLOOKUP(H691,'CPI Data'!$A$1:$B$23,2))/(VLOOKUP(2025,'CPI Data'!$A$1:$B$23,2)))</f>
        <v>212586.41379310348</v>
      </c>
      <c r="Q691" s="2">
        <v>41821</v>
      </c>
      <c r="R691" s="12">
        <v>2</v>
      </c>
      <c r="S691">
        <v>2</v>
      </c>
      <c r="T691">
        <v>1</v>
      </c>
      <c r="U691">
        <v>1</v>
      </c>
    </row>
    <row r="692" spans="1:21" x14ac:dyDescent="0.25">
      <c r="A692" t="s">
        <v>12</v>
      </c>
      <c r="B692">
        <f>VLOOKUP(Table1[[#This Row],[LGA]],Sheet1!$H$1:$I$27,2,)</f>
        <v>700</v>
      </c>
      <c r="C692" t="s">
        <v>103</v>
      </c>
      <c r="D692" t="s">
        <v>112</v>
      </c>
      <c r="E692" s="18" t="s">
        <v>13</v>
      </c>
      <c r="F692" s="18" t="s">
        <v>13</v>
      </c>
      <c r="H692">
        <v>2015</v>
      </c>
      <c r="I692" t="s">
        <v>29</v>
      </c>
      <c r="J692" t="str">
        <f>VLOOKUP(Table1[[#This Row],[Construction]],Sheet1!$A$2:$B$16,2,)</f>
        <v>On Site</v>
      </c>
      <c r="K692" t="s">
        <v>12</v>
      </c>
      <c r="L692" t="s">
        <v>211</v>
      </c>
      <c r="M692">
        <v>1</v>
      </c>
      <c r="N692" s="3">
        <v>408339.24</v>
      </c>
      <c r="O692" s="3">
        <f>N692/M692</f>
        <v>408339.24</v>
      </c>
      <c r="P692" s="3">
        <f>O692*((VLOOKUP(H692,'CPI Data'!$A$1:$B$23,2))/(VLOOKUP(2025,'CPI Data'!$A$1:$B$23,2)))</f>
        <v>211209.95172413794</v>
      </c>
      <c r="Q692" s="2">
        <v>41821</v>
      </c>
      <c r="R692" s="12">
        <v>3</v>
      </c>
      <c r="S692">
        <v>1</v>
      </c>
      <c r="T692">
        <v>1</v>
      </c>
      <c r="U692">
        <v>1</v>
      </c>
    </row>
    <row r="693" spans="1:21" x14ac:dyDescent="0.25">
      <c r="A693" t="s">
        <v>12</v>
      </c>
      <c r="B693">
        <f>VLOOKUP(Table1[[#This Row],[LGA]],Sheet1!$H$1:$I$27,2,)</f>
        <v>700</v>
      </c>
      <c r="C693" t="s">
        <v>103</v>
      </c>
      <c r="D693" t="s">
        <v>114</v>
      </c>
      <c r="E693" s="18" t="s">
        <v>13</v>
      </c>
      <c r="F693" s="18" t="s">
        <v>13</v>
      </c>
      <c r="H693">
        <v>2015</v>
      </c>
      <c r="I693" t="s">
        <v>29</v>
      </c>
      <c r="J693" t="str">
        <f>VLOOKUP(Table1[[#This Row],[Construction]],Sheet1!$A$2:$B$16,2,)</f>
        <v>On Site</v>
      </c>
      <c r="K693" t="s">
        <v>12</v>
      </c>
      <c r="L693" t="s">
        <v>211</v>
      </c>
      <c r="M693">
        <v>1</v>
      </c>
      <c r="N693" s="3">
        <v>494231.98</v>
      </c>
      <c r="O693" s="3">
        <f>N693/M693</f>
        <v>494231.98</v>
      </c>
      <c r="P693" s="3">
        <f>O693*((VLOOKUP(H693,'CPI Data'!$A$1:$B$23,2))/(VLOOKUP(2025,'CPI Data'!$A$1:$B$23,2)))</f>
        <v>255637.23103448277</v>
      </c>
      <c r="Q693" s="2">
        <v>41821</v>
      </c>
      <c r="R693" s="12">
        <v>4</v>
      </c>
      <c r="S693">
        <v>2</v>
      </c>
      <c r="T693">
        <v>1</v>
      </c>
      <c r="U693">
        <v>1</v>
      </c>
    </row>
    <row r="694" spans="1:21" x14ac:dyDescent="0.25">
      <c r="A694" t="s">
        <v>30</v>
      </c>
      <c r="B694" s="15">
        <f>VLOOKUP(Table1[[#This Row],[LGA]],Sheet1!$H$1:$I$27,2,)</f>
        <v>2600</v>
      </c>
      <c r="C694" t="s">
        <v>241</v>
      </c>
      <c r="D694" t="s">
        <v>34</v>
      </c>
      <c r="E694" s="18" t="s">
        <v>238</v>
      </c>
      <c r="F694" s="18" t="s">
        <v>238</v>
      </c>
      <c r="H694">
        <v>2016</v>
      </c>
      <c r="I694" t="s">
        <v>35</v>
      </c>
      <c r="J694" t="str">
        <f>VLOOKUP(Table1[[#This Row],[Construction]],Sheet1!$A$2:$B$16,2,)</f>
        <v>Demolish</v>
      </c>
      <c r="K694" t="s">
        <v>30</v>
      </c>
      <c r="L694" t="s">
        <v>211</v>
      </c>
      <c r="M694">
        <v>1</v>
      </c>
      <c r="N694" s="3">
        <v>102045.14</v>
      </c>
      <c r="O694" s="3">
        <f>N694/M694</f>
        <v>102045.14</v>
      </c>
      <c r="P694" s="3">
        <f>O694*((VLOOKUP(2025,'CPI Data'!$A$1:$B$23,2)/(VLOOKUP(H694,'CPI Data'!$A$1:$B$23,2))))</f>
        <v>227639.15846153846</v>
      </c>
      <c r="Q694" s="2">
        <v>40725</v>
      </c>
      <c r="R694" s="12"/>
    </row>
    <row r="695" spans="1:21" x14ac:dyDescent="0.25">
      <c r="A695" t="s">
        <v>30</v>
      </c>
      <c r="B695" s="15">
        <f>VLOOKUP(Table1[[#This Row],[LGA]],Sheet1!$H$1:$I$27,2,)</f>
        <v>2600</v>
      </c>
      <c r="C695" t="s">
        <v>241</v>
      </c>
      <c r="D695" t="s">
        <v>34</v>
      </c>
      <c r="E695" s="18" t="s">
        <v>238</v>
      </c>
      <c r="F695" s="18" t="s">
        <v>238</v>
      </c>
      <c r="H695">
        <v>2016</v>
      </c>
      <c r="I695" t="s">
        <v>35</v>
      </c>
      <c r="J695" t="str">
        <f>VLOOKUP(Table1[[#This Row],[Construction]],Sheet1!$A$2:$B$16,2,)</f>
        <v>Demolish</v>
      </c>
      <c r="K695" t="s">
        <v>30</v>
      </c>
      <c r="L695" t="s">
        <v>211</v>
      </c>
      <c r="M695">
        <v>1</v>
      </c>
      <c r="N695" s="3">
        <v>21381.26</v>
      </c>
      <c r="O695" s="3">
        <f>N695/M695</f>
        <v>21381.26</v>
      </c>
      <c r="P695" s="3">
        <f>O695*((VLOOKUP(2025,'CPI Data'!$A$1:$B$23,2)/(VLOOKUP(H695,'CPI Data'!$A$1:$B$23,2))))</f>
        <v>47696.656923076924</v>
      </c>
      <c r="Q695" s="2">
        <v>40725</v>
      </c>
      <c r="R695" s="12"/>
    </row>
    <row r="696" spans="1:21" x14ac:dyDescent="0.25">
      <c r="A696" t="s">
        <v>42</v>
      </c>
      <c r="B696">
        <f>VLOOKUP(Table1[[#This Row],[LGA]],Sheet1!$H$1:$I$27,2,)</f>
        <v>362</v>
      </c>
      <c r="C696" t="s">
        <v>107</v>
      </c>
      <c r="D696" t="s">
        <v>111</v>
      </c>
      <c r="E696" s="18" t="s">
        <v>13</v>
      </c>
      <c r="F696" s="18" t="s">
        <v>13</v>
      </c>
      <c r="H696">
        <v>2015</v>
      </c>
      <c r="I696" t="s">
        <v>29</v>
      </c>
      <c r="J696" t="str">
        <f>VLOOKUP(Table1[[#This Row],[Construction]],Sheet1!$A$2:$B$16,2,)</f>
        <v>On Site</v>
      </c>
      <c r="K696" t="s">
        <v>42</v>
      </c>
      <c r="L696" t="s">
        <v>211</v>
      </c>
      <c r="M696">
        <v>1</v>
      </c>
      <c r="N696" s="3">
        <v>305890.94</v>
      </c>
      <c r="O696" s="3">
        <f>N696/M696</f>
        <v>305890.94</v>
      </c>
      <c r="P696" s="3">
        <f>O696*((VLOOKUP(H696,'CPI Data'!$A$1:$B$23,2))/(VLOOKUP(2025,'CPI Data'!$A$1:$B$23,2)))</f>
        <v>158219.45172413794</v>
      </c>
      <c r="Q696" s="2">
        <v>41821</v>
      </c>
      <c r="R696" s="12">
        <v>2</v>
      </c>
      <c r="S696">
        <v>1</v>
      </c>
      <c r="T696">
        <v>1</v>
      </c>
      <c r="U696">
        <v>1</v>
      </c>
    </row>
    <row r="697" spans="1:21" x14ac:dyDescent="0.25">
      <c r="A697" t="s">
        <v>42</v>
      </c>
      <c r="B697">
        <f>VLOOKUP(Table1[[#This Row],[LGA]],Sheet1!$H$1:$I$27,2,)</f>
        <v>362</v>
      </c>
      <c r="C697" t="s">
        <v>107</v>
      </c>
      <c r="D697" t="s">
        <v>111</v>
      </c>
      <c r="E697" s="18" t="s">
        <v>13</v>
      </c>
      <c r="F697" s="18" t="s">
        <v>13</v>
      </c>
      <c r="H697">
        <v>2015</v>
      </c>
      <c r="I697" t="s">
        <v>29</v>
      </c>
      <c r="J697" t="str">
        <f>VLOOKUP(Table1[[#This Row],[Construction]],Sheet1!$A$2:$B$16,2,)</f>
        <v>On Site</v>
      </c>
      <c r="K697" t="s">
        <v>42</v>
      </c>
      <c r="L697" t="s">
        <v>211</v>
      </c>
      <c r="M697">
        <v>1</v>
      </c>
      <c r="N697" s="3">
        <v>302728.40000000002</v>
      </c>
      <c r="O697" s="3">
        <f>N697/M697</f>
        <v>302728.40000000002</v>
      </c>
      <c r="P697" s="3">
        <f>O697*((VLOOKUP(H697,'CPI Data'!$A$1:$B$23,2))/(VLOOKUP(2025,'CPI Data'!$A$1:$B$23,2)))</f>
        <v>156583.65517241383</v>
      </c>
      <c r="Q697" s="2">
        <v>42186</v>
      </c>
      <c r="R697" s="12">
        <v>2</v>
      </c>
      <c r="S697">
        <v>1</v>
      </c>
      <c r="T697">
        <v>1</v>
      </c>
      <c r="U697">
        <v>1</v>
      </c>
    </row>
    <row r="698" spans="1:21" x14ac:dyDescent="0.25">
      <c r="A698" t="s">
        <v>42</v>
      </c>
      <c r="B698">
        <f>VLOOKUP(Table1[[#This Row],[LGA]],Sheet1!$H$1:$I$27,2,)</f>
        <v>362</v>
      </c>
      <c r="C698" t="s">
        <v>107</v>
      </c>
      <c r="D698" t="s">
        <v>111</v>
      </c>
      <c r="E698" s="18" t="s">
        <v>13</v>
      </c>
      <c r="F698" s="18" t="s">
        <v>13</v>
      </c>
      <c r="H698">
        <v>2015</v>
      </c>
      <c r="I698" t="s">
        <v>29</v>
      </c>
      <c r="J698" t="str">
        <f>VLOOKUP(Table1[[#This Row],[Construction]],Sheet1!$A$2:$B$16,2,)</f>
        <v>On Site</v>
      </c>
      <c r="K698" t="s">
        <v>42</v>
      </c>
      <c r="L698" t="s">
        <v>211</v>
      </c>
      <c r="M698">
        <v>1</v>
      </c>
      <c r="N698" s="3">
        <v>320759.40000000002</v>
      </c>
      <c r="O698" s="3">
        <f>N698/M698</f>
        <v>320759.40000000002</v>
      </c>
      <c r="P698" s="3">
        <f>O698*((VLOOKUP(H698,'CPI Data'!$A$1:$B$23,2))/(VLOOKUP(2025,'CPI Data'!$A$1:$B$23,2)))</f>
        <v>165910.03448275864</v>
      </c>
      <c r="Q698" s="2">
        <v>42186</v>
      </c>
      <c r="R698" s="12">
        <v>2</v>
      </c>
      <c r="S698">
        <v>1</v>
      </c>
      <c r="T698">
        <v>1</v>
      </c>
      <c r="U698">
        <v>1</v>
      </c>
    </row>
    <row r="699" spans="1:21" x14ac:dyDescent="0.25">
      <c r="A699" t="s">
        <v>42</v>
      </c>
      <c r="B699">
        <f>VLOOKUP(Table1[[#This Row],[LGA]],Sheet1!$H$1:$I$27,2,)</f>
        <v>362</v>
      </c>
      <c r="C699" t="s">
        <v>107</v>
      </c>
      <c r="D699" t="s">
        <v>114</v>
      </c>
      <c r="E699" s="18" t="s">
        <v>13</v>
      </c>
      <c r="F699" s="18" t="s">
        <v>13</v>
      </c>
      <c r="H699">
        <v>2015</v>
      </c>
      <c r="I699" t="s">
        <v>29</v>
      </c>
      <c r="J699" t="str">
        <f>VLOOKUP(Table1[[#This Row],[Construction]],Sheet1!$A$2:$B$16,2,)</f>
        <v>On Site</v>
      </c>
      <c r="K699" t="s">
        <v>42</v>
      </c>
      <c r="L699" t="s">
        <v>211</v>
      </c>
      <c r="M699">
        <v>1</v>
      </c>
      <c r="N699" s="3">
        <v>313601.40000000002</v>
      </c>
      <c r="O699" s="3">
        <f>N699/M699</f>
        <v>313601.40000000002</v>
      </c>
      <c r="P699" s="3">
        <f>O699*((VLOOKUP(H699,'CPI Data'!$A$1:$B$23,2))/(VLOOKUP(2025,'CPI Data'!$A$1:$B$23,2)))</f>
        <v>162207.62068965519</v>
      </c>
      <c r="Q699" s="2">
        <v>42186</v>
      </c>
      <c r="R699" s="12">
        <v>4</v>
      </c>
      <c r="S699">
        <v>1</v>
      </c>
      <c r="T699">
        <v>1</v>
      </c>
      <c r="U699">
        <v>1</v>
      </c>
    </row>
    <row r="700" spans="1:21" x14ac:dyDescent="0.25">
      <c r="A700" t="s">
        <v>42</v>
      </c>
      <c r="B700">
        <f>VLOOKUP(Table1[[#This Row],[LGA]],Sheet1!$H$1:$I$27,2,)</f>
        <v>362</v>
      </c>
      <c r="C700" t="s">
        <v>107</v>
      </c>
      <c r="D700" t="s">
        <v>112</v>
      </c>
      <c r="E700" s="18" t="s">
        <v>13</v>
      </c>
      <c r="F700" s="18" t="s">
        <v>13</v>
      </c>
      <c r="H700">
        <v>2015</v>
      </c>
      <c r="I700" t="s">
        <v>29</v>
      </c>
      <c r="J700" t="str">
        <f>VLOOKUP(Table1[[#This Row],[Construction]],Sheet1!$A$2:$B$16,2,)</f>
        <v>On Site</v>
      </c>
      <c r="K700" t="s">
        <v>42</v>
      </c>
      <c r="L700" t="s">
        <v>211</v>
      </c>
      <c r="M700">
        <v>1</v>
      </c>
      <c r="N700" s="3">
        <v>347865.4</v>
      </c>
      <c r="O700" s="3">
        <f>N700/M700</f>
        <v>347865.4</v>
      </c>
      <c r="P700" s="3">
        <f>O700*((VLOOKUP(H700,'CPI Data'!$A$1:$B$23,2))/(VLOOKUP(2025,'CPI Data'!$A$1:$B$23,2)))</f>
        <v>179930.37931034484</v>
      </c>
      <c r="Q700" s="2">
        <v>42186</v>
      </c>
      <c r="R700" s="12">
        <v>3</v>
      </c>
      <c r="S700">
        <v>1</v>
      </c>
      <c r="T700">
        <v>1</v>
      </c>
      <c r="U700">
        <v>1</v>
      </c>
    </row>
    <row r="701" spans="1:21" x14ac:dyDescent="0.25">
      <c r="A701" t="s">
        <v>24</v>
      </c>
      <c r="B701">
        <f>VLOOKUP(Table1[[#This Row],[LGA]],Sheet1!$H$1:$I$27,2,)</f>
        <v>1531</v>
      </c>
      <c r="C701" t="s">
        <v>241</v>
      </c>
      <c r="D701" t="s">
        <v>114</v>
      </c>
      <c r="E701" s="18" t="s">
        <v>13</v>
      </c>
      <c r="F701" s="18" t="s">
        <v>13</v>
      </c>
      <c r="H701">
        <v>2015</v>
      </c>
      <c r="I701" t="s">
        <v>29</v>
      </c>
      <c r="J701" t="str">
        <f>VLOOKUP(Table1[[#This Row],[Construction]],Sheet1!$A$2:$B$16,2,)</f>
        <v>On Site</v>
      </c>
      <c r="K701" t="s">
        <v>24</v>
      </c>
      <c r="L701" t="s">
        <v>211</v>
      </c>
      <c r="M701">
        <v>1</v>
      </c>
      <c r="N701" s="3">
        <v>516259.17</v>
      </c>
      <c r="O701" s="3">
        <f>N701/M701</f>
        <v>516259.17</v>
      </c>
      <c r="P701" s="3">
        <f>O701*((VLOOKUP(H701,'CPI Data'!$A$1:$B$23,2))/(VLOOKUP(2025,'CPI Data'!$A$1:$B$23,2)))</f>
        <v>267030.60517241381</v>
      </c>
      <c r="Q701" s="2">
        <v>42186</v>
      </c>
      <c r="R701" s="12">
        <v>4</v>
      </c>
      <c r="S701">
        <v>2</v>
      </c>
      <c r="T701">
        <v>1</v>
      </c>
      <c r="U701">
        <v>1</v>
      </c>
    </row>
    <row r="702" spans="1:21" x14ac:dyDescent="0.25">
      <c r="A702" t="s">
        <v>24</v>
      </c>
      <c r="B702">
        <f>VLOOKUP(Table1[[#This Row],[LGA]],Sheet1!$H$1:$I$27,2,)</f>
        <v>1531</v>
      </c>
      <c r="C702" t="s">
        <v>241</v>
      </c>
      <c r="D702" t="s">
        <v>112</v>
      </c>
      <c r="E702" s="18" t="s">
        <v>13</v>
      </c>
      <c r="F702" s="18" t="s">
        <v>13</v>
      </c>
      <c r="H702">
        <v>2015</v>
      </c>
      <c r="I702" t="s">
        <v>29</v>
      </c>
      <c r="J702" t="str">
        <f>VLOOKUP(Table1[[#This Row],[Construction]],Sheet1!$A$2:$B$16,2,)</f>
        <v>On Site</v>
      </c>
      <c r="K702" t="s">
        <v>24</v>
      </c>
      <c r="L702" t="s">
        <v>211</v>
      </c>
      <c r="M702">
        <v>1</v>
      </c>
      <c r="N702" s="3">
        <v>450780.91</v>
      </c>
      <c r="O702" s="3">
        <f>N702/M702</f>
        <v>450780.91</v>
      </c>
      <c r="P702" s="3">
        <f>O702*((VLOOKUP(H702,'CPI Data'!$A$1:$B$23,2))/(VLOOKUP(2025,'CPI Data'!$A$1:$B$23,2)))</f>
        <v>233162.53965517241</v>
      </c>
      <c r="Q702" s="2">
        <v>42917</v>
      </c>
      <c r="R702" s="12">
        <v>3</v>
      </c>
      <c r="S702">
        <v>1</v>
      </c>
      <c r="T702">
        <v>1</v>
      </c>
      <c r="U702">
        <v>1</v>
      </c>
    </row>
    <row r="703" spans="1:21" x14ac:dyDescent="0.25">
      <c r="A703" t="s">
        <v>24</v>
      </c>
      <c r="B703">
        <f>VLOOKUP(Table1[[#This Row],[LGA]],Sheet1!$H$1:$I$27,2,)</f>
        <v>1531</v>
      </c>
      <c r="C703" t="s">
        <v>241</v>
      </c>
      <c r="D703" t="s">
        <v>112</v>
      </c>
      <c r="E703" s="18" t="s">
        <v>13</v>
      </c>
      <c r="F703" s="18" t="s">
        <v>13</v>
      </c>
      <c r="H703">
        <v>2015</v>
      </c>
      <c r="I703" t="s">
        <v>29</v>
      </c>
      <c r="J703" t="str">
        <f>VLOOKUP(Table1[[#This Row],[Construction]],Sheet1!$A$2:$B$16,2,)</f>
        <v>On Site</v>
      </c>
      <c r="K703" t="s">
        <v>24</v>
      </c>
      <c r="L703" t="s">
        <v>211</v>
      </c>
      <c r="M703">
        <v>1</v>
      </c>
      <c r="N703" s="3">
        <v>450741.91</v>
      </c>
      <c r="O703" s="3">
        <f>N703/M703</f>
        <v>450741.91</v>
      </c>
      <c r="P703" s="3">
        <f>O703*((VLOOKUP(H703,'CPI Data'!$A$1:$B$23,2))/(VLOOKUP(2025,'CPI Data'!$A$1:$B$23,2)))</f>
        <v>233142.36724137931</v>
      </c>
      <c r="Q703" s="2">
        <v>42186</v>
      </c>
      <c r="R703" s="12">
        <v>3</v>
      </c>
      <c r="S703">
        <v>1</v>
      </c>
      <c r="T703">
        <v>1</v>
      </c>
      <c r="U703">
        <v>1</v>
      </c>
    </row>
    <row r="704" spans="1:21" x14ac:dyDescent="0.25">
      <c r="A704" t="s">
        <v>24</v>
      </c>
      <c r="B704">
        <f>VLOOKUP(Table1[[#This Row],[LGA]],Sheet1!$H$1:$I$27,2,)</f>
        <v>1531</v>
      </c>
      <c r="C704" t="s">
        <v>241</v>
      </c>
      <c r="D704" t="s">
        <v>111</v>
      </c>
      <c r="E704" s="18" t="s">
        <v>13</v>
      </c>
      <c r="F704" s="18" t="s">
        <v>13</v>
      </c>
      <c r="H704">
        <v>2015</v>
      </c>
      <c r="I704" t="s">
        <v>29</v>
      </c>
      <c r="J704" t="str">
        <f>VLOOKUP(Table1[[#This Row],[Construction]],Sheet1!$A$2:$B$16,2,)</f>
        <v>On Site</v>
      </c>
      <c r="K704" t="s">
        <v>24</v>
      </c>
      <c r="L704" t="s">
        <v>211</v>
      </c>
      <c r="M704">
        <v>1</v>
      </c>
      <c r="N704" s="3">
        <v>396115.33</v>
      </c>
      <c r="O704" s="3">
        <f>N704/M704</f>
        <v>396115.33</v>
      </c>
      <c r="P704" s="3">
        <f>O704*((VLOOKUP(H704,'CPI Data'!$A$1:$B$23,2))/(VLOOKUP(2025,'CPI Data'!$A$1:$B$23,2)))</f>
        <v>204887.23965517242</v>
      </c>
      <c r="Q704" s="2">
        <v>42186</v>
      </c>
      <c r="R704" s="12">
        <v>2</v>
      </c>
      <c r="S704">
        <v>1</v>
      </c>
      <c r="T704">
        <v>1</v>
      </c>
      <c r="U704">
        <v>1</v>
      </c>
    </row>
    <row r="705" spans="1:21" x14ac:dyDescent="0.25">
      <c r="A705" t="s">
        <v>24</v>
      </c>
      <c r="B705">
        <f>VLOOKUP(Table1[[#This Row],[LGA]],Sheet1!$H$1:$I$27,2,)</f>
        <v>1531</v>
      </c>
      <c r="C705" t="s">
        <v>241</v>
      </c>
      <c r="D705" t="s">
        <v>112</v>
      </c>
      <c r="E705" s="18" t="s">
        <v>13</v>
      </c>
      <c r="F705" s="18" t="s">
        <v>13</v>
      </c>
      <c r="H705">
        <v>2015</v>
      </c>
      <c r="I705" t="s">
        <v>29</v>
      </c>
      <c r="J705" t="str">
        <f>VLOOKUP(Table1[[#This Row],[Construction]],Sheet1!$A$2:$B$16,2,)</f>
        <v>On Site</v>
      </c>
      <c r="K705" t="s">
        <v>24</v>
      </c>
      <c r="L705" t="s">
        <v>211</v>
      </c>
      <c r="M705">
        <v>1</v>
      </c>
      <c r="N705" s="3">
        <v>449876.64</v>
      </c>
      <c r="O705" s="3">
        <f>N705/M705</f>
        <v>449876.64</v>
      </c>
      <c r="P705" s="3">
        <f>O705*((VLOOKUP(H705,'CPI Data'!$A$1:$B$23,2))/(VLOOKUP(2025,'CPI Data'!$A$1:$B$23,2)))</f>
        <v>232694.81379310347</v>
      </c>
      <c r="Q705" s="2">
        <v>42186</v>
      </c>
      <c r="R705" s="12">
        <v>3</v>
      </c>
      <c r="S705">
        <v>1</v>
      </c>
      <c r="T705">
        <v>1</v>
      </c>
      <c r="U705">
        <v>1</v>
      </c>
    </row>
    <row r="706" spans="1:21" x14ac:dyDescent="0.25">
      <c r="A706" t="s">
        <v>41</v>
      </c>
      <c r="B706">
        <f>VLOOKUP(Table1[[#This Row],[LGA]],Sheet1!$H$1:$I$27,2,)</f>
        <v>2042</v>
      </c>
      <c r="C706" t="s">
        <v>104</v>
      </c>
      <c r="D706" t="s">
        <v>114</v>
      </c>
      <c r="E706" s="18" t="s">
        <v>13</v>
      </c>
      <c r="F706" s="18" t="s">
        <v>13</v>
      </c>
      <c r="H706">
        <v>2016</v>
      </c>
      <c r="I706" t="s">
        <v>29</v>
      </c>
      <c r="J706" t="str">
        <f>VLOOKUP(Table1[[#This Row],[Construction]],Sheet1!$A$2:$B$16,2,)</f>
        <v>On Site</v>
      </c>
      <c r="K706" t="s">
        <v>41</v>
      </c>
      <c r="L706" t="s">
        <v>211</v>
      </c>
      <c r="M706">
        <v>1</v>
      </c>
      <c r="N706" s="3">
        <v>425338.47</v>
      </c>
      <c r="O706" s="3">
        <f>N706/M706</f>
        <v>425338.47</v>
      </c>
      <c r="P706" s="3">
        <f>O706*((VLOOKUP(H706,'CPI Data'!$A$1:$B$23,2))/(VLOOKUP(2025,'CPI Data'!$A$1:$B$23,2)))</f>
        <v>190668.96931034481</v>
      </c>
      <c r="Q706" s="2">
        <v>42186</v>
      </c>
      <c r="R706" s="12">
        <v>4</v>
      </c>
      <c r="S706">
        <v>2</v>
      </c>
      <c r="T706">
        <v>1</v>
      </c>
      <c r="U706">
        <v>1</v>
      </c>
    </row>
    <row r="707" spans="1:21" x14ac:dyDescent="0.25">
      <c r="A707" t="s">
        <v>22</v>
      </c>
      <c r="B707" s="15" t="str">
        <f>VLOOKUP(Table1[[#This Row],[LGA]],Sheet1!$H$1:$I$27,2,)</f>
        <v>1973 </v>
      </c>
      <c r="C707" t="s">
        <v>104</v>
      </c>
      <c r="D707" t="s">
        <v>34</v>
      </c>
      <c r="E707" s="18" t="s">
        <v>238</v>
      </c>
      <c r="F707" s="18" t="s">
        <v>238</v>
      </c>
      <c r="H707">
        <v>2016</v>
      </c>
      <c r="I707" t="s">
        <v>35</v>
      </c>
      <c r="J707" t="str">
        <f>VLOOKUP(Table1[[#This Row],[Construction]],Sheet1!$A$2:$B$16,2,)</f>
        <v>Demolish</v>
      </c>
      <c r="K707" t="s">
        <v>186</v>
      </c>
      <c r="L707" t="s">
        <v>237</v>
      </c>
      <c r="M707">
        <v>1</v>
      </c>
      <c r="N707" s="3">
        <v>72077.41</v>
      </c>
      <c r="O707" s="3">
        <f>N707/M707</f>
        <v>72077.41</v>
      </c>
      <c r="P707" s="3">
        <f>O707*((VLOOKUP(2025,'CPI Data'!$A$1:$B$23,2)/(VLOOKUP(H707,'CPI Data'!$A$1:$B$23,2))))</f>
        <v>160788.06846153847</v>
      </c>
      <c r="Q707" s="2">
        <v>42186</v>
      </c>
      <c r="R707" s="12"/>
    </row>
    <row r="708" spans="1:21" x14ac:dyDescent="0.25">
      <c r="A708" t="s">
        <v>22</v>
      </c>
      <c r="B708" t="str">
        <f>VLOOKUP(Table1[[#This Row],[LGA]],Sheet1!$H$1:$I$27,2,)</f>
        <v>1973 </v>
      </c>
      <c r="C708" t="s">
        <v>104</v>
      </c>
      <c r="D708" t="s">
        <v>114</v>
      </c>
      <c r="E708" s="18" t="s">
        <v>13</v>
      </c>
      <c r="F708" s="18" t="s">
        <v>13</v>
      </c>
      <c r="H708">
        <v>2015</v>
      </c>
      <c r="I708" t="s">
        <v>29</v>
      </c>
      <c r="J708" t="str">
        <f>VLOOKUP(Table1[[#This Row],[Construction]],Sheet1!$A$2:$B$16,2,)</f>
        <v>On Site</v>
      </c>
      <c r="K708" t="s">
        <v>186</v>
      </c>
      <c r="L708" t="s">
        <v>237</v>
      </c>
      <c r="M708">
        <v>1</v>
      </c>
      <c r="N708" s="3">
        <v>508166</v>
      </c>
      <c r="O708" s="3">
        <f>N708/M708</f>
        <v>508166</v>
      </c>
      <c r="P708" s="3">
        <f>O708*((VLOOKUP(H708,'CPI Data'!$A$1:$B$23,2))/(VLOOKUP(2025,'CPI Data'!$A$1:$B$23,2)))</f>
        <v>262844.4827586207</v>
      </c>
      <c r="Q708" s="2">
        <v>42186</v>
      </c>
      <c r="R708" s="12">
        <v>4</v>
      </c>
      <c r="S708">
        <v>2</v>
      </c>
      <c r="T708">
        <v>1</v>
      </c>
      <c r="U708">
        <v>1</v>
      </c>
    </row>
    <row r="709" spans="1:21" x14ac:dyDescent="0.25">
      <c r="A709" t="s">
        <v>22</v>
      </c>
      <c r="B709" t="str">
        <f>VLOOKUP(Table1[[#This Row],[LGA]],Sheet1!$H$1:$I$27,2,)</f>
        <v>1973 </v>
      </c>
      <c r="C709" t="s">
        <v>104</v>
      </c>
      <c r="D709" t="s">
        <v>111</v>
      </c>
      <c r="E709" s="18" t="s">
        <v>13</v>
      </c>
      <c r="F709" s="18" t="s">
        <v>13</v>
      </c>
      <c r="H709">
        <v>2015</v>
      </c>
      <c r="I709" t="s">
        <v>29</v>
      </c>
      <c r="J709" t="str">
        <f>VLOOKUP(Table1[[#This Row],[Construction]],Sheet1!$A$2:$B$16,2,)</f>
        <v>On Site</v>
      </c>
      <c r="K709" t="s">
        <v>186</v>
      </c>
      <c r="L709" t="s">
        <v>237</v>
      </c>
      <c r="M709">
        <v>1</v>
      </c>
      <c r="N709" s="3">
        <v>381287.8</v>
      </c>
      <c r="O709" s="3">
        <f>N709/M709</f>
        <v>381287.8</v>
      </c>
      <c r="P709" s="3">
        <f>O709*((VLOOKUP(H709,'CPI Data'!$A$1:$B$23,2))/(VLOOKUP(2025,'CPI Data'!$A$1:$B$23,2)))</f>
        <v>197217.8275862069</v>
      </c>
      <c r="Q709" s="2">
        <v>42186</v>
      </c>
      <c r="R709" s="12">
        <v>2</v>
      </c>
      <c r="T709">
        <v>1</v>
      </c>
      <c r="U709">
        <v>1</v>
      </c>
    </row>
    <row r="710" spans="1:21" x14ac:dyDescent="0.25">
      <c r="A710" t="s">
        <v>22</v>
      </c>
      <c r="B710" t="str">
        <f>VLOOKUP(Table1[[#This Row],[LGA]],Sheet1!$H$1:$I$27,2,)</f>
        <v>1973 </v>
      </c>
      <c r="C710" t="s">
        <v>104</v>
      </c>
      <c r="D710" t="s">
        <v>112</v>
      </c>
      <c r="E710" s="18" t="s">
        <v>13</v>
      </c>
      <c r="F710" s="18" t="s">
        <v>13</v>
      </c>
      <c r="H710">
        <v>2015</v>
      </c>
      <c r="I710" t="s">
        <v>29</v>
      </c>
      <c r="J710" t="str">
        <f>VLOOKUP(Table1[[#This Row],[Construction]],Sheet1!$A$2:$B$16,2,)</f>
        <v>On Site</v>
      </c>
      <c r="K710" t="s">
        <v>186</v>
      </c>
      <c r="L710" t="s">
        <v>237</v>
      </c>
      <c r="M710">
        <v>1</v>
      </c>
      <c r="N710" s="3">
        <v>411163.27</v>
      </c>
      <c r="O710" s="3">
        <f>N710/M710</f>
        <v>411163.27</v>
      </c>
      <c r="P710" s="3">
        <f>O710*((VLOOKUP(H710,'CPI Data'!$A$1:$B$23,2))/(VLOOKUP(2025,'CPI Data'!$A$1:$B$23,2)))</f>
        <v>212670.65689655175</v>
      </c>
      <c r="Q710" s="2">
        <v>41821</v>
      </c>
      <c r="R710" s="12">
        <v>3</v>
      </c>
      <c r="S710">
        <v>1</v>
      </c>
      <c r="T710">
        <v>1</v>
      </c>
      <c r="U710">
        <v>1</v>
      </c>
    </row>
    <row r="711" spans="1:21" x14ac:dyDescent="0.25">
      <c r="A711" t="s">
        <v>22</v>
      </c>
      <c r="B711" t="str">
        <f>VLOOKUP(Table1[[#This Row],[LGA]],Sheet1!$H$1:$I$27,2,)</f>
        <v>1973 </v>
      </c>
      <c r="C711" t="s">
        <v>104</v>
      </c>
      <c r="D711" t="s">
        <v>111</v>
      </c>
      <c r="E711" s="18" t="s">
        <v>13</v>
      </c>
      <c r="F711" s="18" t="s">
        <v>13</v>
      </c>
      <c r="H711">
        <v>2015</v>
      </c>
      <c r="I711" t="s">
        <v>29</v>
      </c>
      <c r="J711" t="str">
        <f>VLOOKUP(Table1[[#This Row],[Construction]],Sheet1!$A$2:$B$16,2,)</f>
        <v>On Site</v>
      </c>
      <c r="K711" t="s">
        <v>186</v>
      </c>
      <c r="L711" t="s">
        <v>237</v>
      </c>
      <c r="M711">
        <v>1</v>
      </c>
      <c r="N711" s="3">
        <v>380931.12</v>
      </c>
      <c r="O711" s="3">
        <f>N711/M711</f>
        <v>380931.12</v>
      </c>
      <c r="P711" s="3">
        <f>O711*((VLOOKUP(H711,'CPI Data'!$A$1:$B$23,2))/(VLOOKUP(2025,'CPI Data'!$A$1:$B$23,2)))</f>
        <v>197033.3379310345</v>
      </c>
      <c r="Q711" s="2">
        <v>42917</v>
      </c>
      <c r="R711" s="12">
        <v>2</v>
      </c>
      <c r="S711">
        <v>1</v>
      </c>
      <c r="T711">
        <v>1</v>
      </c>
      <c r="U711">
        <v>1</v>
      </c>
    </row>
    <row r="712" spans="1:21" x14ac:dyDescent="0.25">
      <c r="A712" t="s">
        <v>22</v>
      </c>
      <c r="B712" t="str">
        <f>VLOOKUP(Table1[[#This Row],[LGA]],Sheet1!$H$1:$I$27,2,)</f>
        <v>1973 </v>
      </c>
      <c r="C712" t="s">
        <v>104</v>
      </c>
      <c r="D712" t="s">
        <v>112</v>
      </c>
      <c r="E712" s="18" t="s">
        <v>13</v>
      </c>
      <c r="F712" s="18" t="s">
        <v>13</v>
      </c>
      <c r="H712">
        <v>2015</v>
      </c>
      <c r="I712" t="s">
        <v>29</v>
      </c>
      <c r="J712" t="str">
        <f>VLOOKUP(Table1[[#This Row],[Construction]],Sheet1!$A$2:$B$16,2,)</f>
        <v>On Site</v>
      </c>
      <c r="K712" t="s">
        <v>186</v>
      </c>
      <c r="L712" t="s">
        <v>237</v>
      </c>
      <c r="M712">
        <v>1</v>
      </c>
      <c r="N712" s="3">
        <v>411089.89</v>
      </c>
      <c r="O712" s="3">
        <f>N712/M712</f>
        <v>411089.89</v>
      </c>
      <c r="P712" s="3">
        <f>O712*((VLOOKUP(H712,'CPI Data'!$A$1:$B$23,2))/(VLOOKUP(2025,'CPI Data'!$A$1:$B$23,2)))</f>
        <v>212632.70172413797</v>
      </c>
      <c r="Q712" s="2">
        <v>42186</v>
      </c>
      <c r="R712" s="12">
        <v>3</v>
      </c>
      <c r="S712">
        <v>1</v>
      </c>
      <c r="T712">
        <v>1</v>
      </c>
      <c r="U712">
        <v>1</v>
      </c>
    </row>
    <row r="713" spans="1:21" x14ac:dyDescent="0.25">
      <c r="A713" t="s">
        <v>22</v>
      </c>
      <c r="B713" t="str">
        <f>VLOOKUP(Table1[[#This Row],[LGA]],Sheet1!$H$1:$I$27,2,)</f>
        <v>1973 </v>
      </c>
      <c r="C713" t="s">
        <v>104</v>
      </c>
      <c r="D713" t="s">
        <v>111</v>
      </c>
      <c r="E713" s="18" t="s">
        <v>13</v>
      </c>
      <c r="F713" s="18" t="s">
        <v>13</v>
      </c>
      <c r="H713">
        <v>2015</v>
      </c>
      <c r="I713" t="s">
        <v>29</v>
      </c>
      <c r="J713" t="str">
        <f>VLOOKUP(Table1[[#This Row],[Construction]],Sheet1!$A$2:$B$16,2,)</f>
        <v>On Site</v>
      </c>
      <c r="K713" t="s">
        <v>186</v>
      </c>
      <c r="L713" t="s">
        <v>237</v>
      </c>
      <c r="M713">
        <v>1</v>
      </c>
      <c r="N713" s="3">
        <v>367325.63</v>
      </c>
      <c r="O713" s="3">
        <f>N713/M713</f>
        <v>367325.63</v>
      </c>
      <c r="P713" s="3">
        <f>O713*((VLOOKUP(H713,'CPI Data'!$A$1:$B$23,2))/(VLOOKUP(2025,'CPI Data'!$A$1:$B$23,2)))</f>
        <v>189996.01551724141</v>
      </c>
      <c r="Q713" s="2">
        <v>42917</v>
      </c>
      <c r="R713" s="12">
        <v>2</v>
      </c>
      <c r="S713">
        <v>1</v>
      </c>
      <c r="T713">
        <v>1</v>
      </c>
      <c r="U713">
        <v>1</v>
      </c>
    </row>
    <row r="714" spans="1:21" x14ac:dyDescent="0.25">
      <c r="A714" t="s">
        <v>20</v>
      </c>
      <c r="B714">
        <f>VLOOKUP(Table1[[#This Row],[LGA]],Sheet1!$H$1:$I$27,2,)</f>
        <v>2669</v>
      </c>
      <c r="C714" t="s">
        <v>104</v>
      </c>
      <c r="D714" t="s">
        <v>112</v>
      </c>
      <c r="E714" s="18" t="s">
        <v>13</v>
      </c>
      <c r="F714" s="18" t="s">
        <v>13</v>
      </c>
      <c r="H714">
        <v>2015</v>
      </c>
      <c r="I714" t="s">
        <v>29</v>
      </c>
      <c r="J714" t="str">
        <f>VLOOKUP(Table1[[#This Row],[Construction]],Sheet1!$A$2:$B$16,2,)</f>
        <v>On Site</v>
      </c>
      <c r="K714" t="s">
        <v>189</v>
      </c>
      <c r="L714" t="s">
        <v>237</v>
      </c>
      <c r="M714">
        <v>1</v>
      </c>
      <c r="N714" s="3">
        <v>388741.23</v>
      </c>
      <c r="O714" s="3">
        <f>N714/M714</f>
        <v>388741.23</v>
      </c>
      <c r="P714" s="3">
        <f>O714*((VLOOKUP(H714,'CPI Data'!$A$1:$B$23,2))/(VLOOKUP(2025,'CPI Data'!$A$1:$B$23,2)))</f>
        <v>201073.05000000002</v>
      </c>
      <c r="Q714" s="2">
        <v>42917</v>
      </c>
      <c r="R714" s="12">
        <v>3</v>
      </c>
      <c r="S714">
        <v>1</v>
      </c>
      <c r="T714">
        <v>1</v>
      </c>
      <c r="U714">
        <v>1</v>
      </c>
    </row>
    <row r="715" spans="1:21" x14ac:dyDescent="0.25">
      <c r="A715" t="s">
        <v>20</v>
      </c>
      <c r="B715">
        <f>VLOOKUP(Table1[[#This Row],[LGA]],Sheet1!$H$1:$I$27,2,)</f>
        <v>2669</v>
      </c>
      <c r="C715" t="s">
        <v>104</v>
      </c>
      <c r="D715" t="s">
        <v>111</v>
      </c>
      <c r="E715" s="18" t="s">
        <v>13</v>
      </c>
      <c r="F715" s="18" t="s">
        <v>13</v>
      </c>
      <c r="H715">
        <v>2015</v>
      </c>
      <c r="I715" t="s">
        <v>29</v>
      </c>
      <c r="J715" t="str">
        <f>VLOOKUP(Table1[[#This Row],[Construction]],Sheet1!$A$2:$B$16,2,)</f>
        <v>On Site</v>
      </c>
      <c r="K715" t="s">
        <v>189</v>
      </c>
      <c r="L715" t="s">
        <v>237</v>
      </c>
      <c r="M715">
        <v>1</v>
      </c>
      <c r="N715" s="3">
        <v>363049.82</v>
      </c>
      <c r="O715" s="3">
        <f>N715/M715</f>
        <v>363049.82</v>
      </c>
      <c r="P715" s="3">
        <f>O715*((VLOOKUP(H715,'CPI Data'!$A$1:$B$23,2))/(VLOOKUP(2025,'CPI Data'!$A$1:$B$23,2)))</f>
        <v>187784.38965517242</v>
      </c>
      <c r="Q715" s="2">
        <v>42917</v>
      </c>
      <c r="R715" s="12">
        <v>2</v>
      </c>
      <c r="S715">
        <v>1</v>
      </c>
      <c r="T715">
        <v>1</v>
      </c>
      <c r="U715">
        <v>1</v>
      </c>
    </row>
    <row r="716" spans="1:21" x14ac:dyDescent="0.25">
      <c r="A716" t="s">
        <v>22</v>
      </c>
      <c r="B716" t="str">
        <f>VLOOKUP(Table1[[#This Row],[LGA]],Sheet1!$H$1:$I$27,2,)</f>
        <v>1973 </v>
      </c>
      <c r="C716" t="s">
        <v>104</v>
      </c>
      <c r="D716" t="s">
        <v>112</v>
      </c>
      <c r="E716" s="18" t="s">
        <v>13</v>
      </c>
      <c r="F716" s="18" t="s">
        <v>13</v>
      </c>
      <c r="H716">
        <v>2015</v>
      </c>
      <c r="I716" t="s">
        <v>29</v>
      </c>
      <c r="J716" t="str">
        <f>VLOOKUP(Table1[[#This Row],[Construction]],Sheet1!$A$2:$B$16,2,)</f>
        <v>On Site</v>
      </c>
      <c r="K716" t="s">
        <v>186</v>
      </c>
      <c r="L716" t="s">
        <v>237</v>
      </c>
      <c r="M716">
        <v>1</v>
      </c>
      <c r="N716" s="3">
        <v>413632.92</v>
      </c>
      <c r="O716" s="3">
        <f>N716/M716</f>
        <v>413632.92</v>
      </c>
      <c r="P716" s="3">
        <f>O716*((VLOOKUP(H716,'CPI Data'!$A$1:$B$23,2))/(VLOOKUP(2025,'CPI Data'!$A$1:$B$23,2)))</f>
        <v>213948.06206896552</v>
      </c>
      <c r="Q716" s="2">
        <v>42186</v>
      </c>
      <c r="R716" s="12">
        <v>3</v>
      </c>
      <c r="S716">
        <v>1</v>
      </c>
      <c r="T716">
        <v>1</v>
      </c>
      <c r="U716">
        <v>1</v>
      </c>
    </row>
    <row r="717" spans="1:21" x14ac:dyDescent="0.25">
      <c r="A717" t="s">
        <v>22</v>
      </c>
      <c r="B717" t="str">
        <f>VLOOKUP(Table1[[#This Row],[LGA]],Sheet1!$H$1:$I$27,2,)</f>
        <v>1973 </v>
      </c>
      <c r="C717" t="s">
        <v>104</v>
      </c>
      <c r="D717" t="s">
        <v>111</v>
      </c>
      <c r="E717" s="18" t="s">
        <v>13</v>
      </c>
      <c r="F717" s="18" t="s">
        <v>13</v>
      </c>
      <c r="H717">
        <v>2015</v>
      </c>
      <c r="I717" t="s">
        <v>29</v>
      </c>
      <c r="J717" t="str">
        <f>VLOOKUP(Table1[[#This Row],[Construction]],Sheet1!$A$2:$B$16,2,)</f>
        <v>On Site</v>
      </c>
      <c r="K717" t="s">
        <v>186</v>
      </c>
      <c r="L717" t="s">
        <v>237</v>
      </c>
      <c r="M717">
        <v>1</v>
      </c>
      <c r="N717" s="3">
        <v>387045.96</v>
      </c>
      <c r="O717" s="3">
        <f>N717/M717</f>
        <v>387045.96</v>
      </c>
      <c r="P717" s="3">
        <f>O717*((VLOOKUP(H717,'CPI Data'!$A$1:$B$23,2))/(VLOOKUP(2025,'CPI Data'!$A$1:$B$23,2)))</f>
        <v>200196.18620689659</v>
      </c>
      <c r="Q717" s="2">
        <v>41456</v>
      </c>
      <c r="R717" s="12">
        <v>2</v>
      </c>
      <c r="S717">
        <v>2</v>
      </c>
      <c r="T717">
        <v>1</v>
      </c>
      <c r="U717">
        <v>1</v>
      </c>
    </row>
    <row r="718" spans="1:21" x14ac:dyDescent="0.25">
      <c r="A718" t="s">
        <v>22</v>
      </c>
      <c r="B718" t="str">
        <f>VLOOKUP(Table1[[#This Row],[LGA]],Sheet1!$H$1:$I$27,2,)</f>
        <v>1973 </v>
      </c>
      <c r="C718" t="s">
        <v>104</v>
      </c>
      <c r="D718" t="s">
        <v>114</v>
      </c>
      <c r="E718" s="18" t="s">
        <v>13</v>
      </c>
      <c r="F718" s="18" t="s">
        <v>13</v>
      </c>
      <c r="H718">
        <v>2015</v>
      </c>
      <c r="I718" t="s">
        <v>29</v>
      </c>
      <c r="J718" t="str">
        <f>VLOOKUP(Table1[[#This Row],[Construction]],Sheet1!$A$2:$B$16,2,)</f>
        <v>On Site</v>
      </c>
      <c r="K718" t="s">
        <v>186</v>
      </c>
      <c r="L718" t="s">
        <v>237</v>
      </c>
      <c r="M718">
        <v>1</v>
      </c>
      <c r="N718" s="3">
        <v>501384.38</v>
      </c>
      <c r="O718" s="3">
        <f>N718/M718</f>
        <v>501384.38</v>
      </c>
      <c r="P718" s="3">
        <f>O718*((VLOOKUP(H718,'CPI Data'!$A$1:$B$23,2))/(VLOOKUP(2025,'CPI Data'!$A$1:$B$23,2)))</f>
        <v>259336.74827586208</v>
      </c>
      <c r="Q718" s="2">
        <v>41456</v>
      </c>
      <c r="R718" s="12">
        <v>4</v>
      </c>
      <c r="S718">
        <v>2</v>
      </c>
      <c r="T718">
        <v>1</v>
      </c>
      <c r="U718">
        <v>1</v>
      </c>
    </row>
    <row r="719" spans="1:21" x14ac:dyDescent="0.25">
      <c r="A719" t="s">
        <v>22</v>
      </c>
      <c r="B719" t="str">
        <f>VLOOKUP(Table1[[#This Row],[LGA]],Sheet1!$H$1:$I$27,2,)</f>
        <v>1973 </v>
      </c>
      <c r="C719" t="s">
        <v>104</v>
      </c>
      <c r="D719" t="s">
        <v>111</v>
      </c>
      <c r="E719" s="18" t="s">
        <v>13</v>
      </c>
      <c r="F719" s="18" t="s">
        <v>13</v>
      </c>
      <c r="H719">
        <v>2015</v>
      </c>
      <c r="I719" t="s">
        <v>29</v>
      </c>
      <c r="J719" t="str">
        <f>VLOOKUP(Table1[[#This Row],[Construction]],Sheet1!$A$2:$B$16,2,)</f>
        <v>On Site</v>
      </c>
      <c r="K719" t="s">
        <v>186</v>
      </c>
      <c r="L719" t="s">
        <v>237</v>
      </c>
      <c r="M719">
        <v>1</v>
      </c>
      <c r="N719" s="3">
        <v>381053.35</v>
      </c>
      <c r="O719" s="3">
        <f>N719/M719</f>
        <v>381053.35</v>
      </c>
      <c r="P719" s="3">
        <f>O719*((VLOOKUP(H719,'CPI Data'!$A$1:$B$23,2))/(VLOOKUP(2025,'CPI Data'!$A$1:$B$23,2)))</f>
        <v>197096.56034482759</v>
      </c>
      <c r="Q719" s="2">
        <v>41456</v>
      </c>
      <c r="R719" s="12">
        <v>2</v>
      </c>
      <c r="S719">
        <v>1</v>
      </c>
      <c r="T719">
        <v>1</v>
      </c>
      <c r="U719">
        <v>1</v>
      </c>
    </row>
    <row r="720" spans="1:21" x14ac:dyDescent="0.25">
      <c r="A720" t="s">
        <v>20</v>
      </c>
      <c r="B720">
        <f>VLOOKUP(Table1[[#This Row],[LGA]],Sheet1!$H$1:$I$27,2,)</f>
        <v>2669</v>
      </c>
      <c r="C720" t="s">
        <v>104</v>
      </c>
      <c r="D720" t="s">
        <v>112</v>
      </c>
      <c r="E720" s="18" t="s">
        <v>13</v>
      </c>
      <c r="F720" s="18" t="s">
        <v>13</v>
      </c>
      <c r="H720">
        <v>2015</v>
      </c>
      <c r="I720" t="s">
        <v>29</v>
      </c>
      <c r="J720" t="str">
        <f>VLOOKUP(Table1[[#This Row],[Construction]],Sheet1!$A$2:$B$16,2,)</f>
        <v>On Site</v>
      </c>
      <c r="K720" t="s">
        <v>189</v>
      </c>
      <c r="L720" t="s">
        <v>237</v>
      </c>
      <c r="M720">
        <v>1</v>
      </c>
      <c r="N720" s="3">
        <v>392842.3</v>
      </c>
      <c r="O720" s="3">
        <f>N720/M720</f>
        <v>392842.3</v>
      </c>
      <c r="P720" s="3">
        <f>O720*((VLOOKUP(H720,'CPI Data'!$A$1:$B$23,2))/(VLOOKUP(2025,'CPI Data'!$A$1:$B$23,2)))</f>
        <v>203194.29310344829</v>
      </c>
      <c r="Q720" s="2">
        <v>43282</v>
      </c>
      <c r="R720" s="12">
        <v>3</v>
      </c>
      <c r="S720">
        <v>1</v>
      </c>
      <c r="T720">
        <v>1</v>
      </c>
      <c r="U720">
        <v>1</v>
      </c>
    </row>
    <row r="721" spans="1:21" x14ac:dyDescent="0.25">
      <c r="A721" t="s">
        <v>17</v>
      </c>
      <c r="B721">
        <f>VLOOKUP(Table1[[#This Row],[LGA]],Sheet1!$H$1:$I$27,2,)</f>
        <v>2437</v>
      </c>
      <c r="C721" t="s">
        <v>104</v>
      </c>
      <c r="D721" t="s">
        <v>112</v>
      </c>
      <c r="E721" s="18" t="s">
        <v>13</v>
      </c>
      <c r="F721" s="18" t="s">
        <v>13</v>
      </c>
      <c r="H721">
        <v>2015</v>
      </c>
      <c r="I721" t="s">
        <v>29</v>
      </c>
      <c r="J721" t="str">
        <f>VLOOKUP(Table1[[#This Row],[Construction]],Sheet1!$A$2:$B$16,2,)</f>
        <v>On Site</v>
      </c>
      <c r="K721" t="s">
        <v>17</v>
      </c>
      <c r="L721" t="s">
        <v>211</v>
      </c>
      <c r="M721">
        <v>1</v>
      </c>
      <c r="N721" s="3">
        <v>468781.07</v>
      </c>
      <c r="O721" s="3">
        <f>N721/M721</f>
        <v>468781.07</v>
      </c>
      <c r="P721" s="3">
        <f>O721*((VLOOKUP(H721,'CPI Data'!$A$1:$B$23,2))/(VLOOKUP(2025,'CPI Data'!$A$1:$B$23,2)))</f>
        <v>242472.96724137932</v>
      </c>
      <c r="Q721" s="2">
        <v>40725</v>
      </c>
      <c r="R721" s="12">
        <v>3</v>
      </c>
      <c r="S721">
        <v>2</v>
      </c>
      <c r="T721">
        <v>1</v>
      </c>
      <c r="U721">
        <v>1</v>
      </c>
    </row>
    <row r="722" spans="1:21" x14ac:dyDescent="0.25">
      <c r="A722" t="s">
        <v>17</v>
      </c>
      <c r="B722">
        <f>VLOOKUP(Table1[[#This Row],[LGA]],Sheet1!$H$1:$I$27,2,)</f>
        <v>2437</v>
      </c>
      <c r="C722" t="s">
        <v>104</v>
      </c>
      <c r="D722" t="s">
        <v>111</v>
      </c>
      <c r="E722" s="18" t="s">
        <v>13</v>
      </c>
      <c r="F722" s="18" t="s">
        <v>13</v>
      </c>
      <c r="H722">
        <v>2015</v>
      </c>
      <c r="I722" t="s">
        <v>29</v>
      </c>
      <c r="J722" t="str">
        <f>VLOOKUP(Table1[[#This Row],[Construction]],Sheet1!$A$2:$B$16,2,)</f>
        <v>On Site</v>
      </c>
      <c r="K722" t="s">
        <v>17</v>
      </c>
      <c r="L722" t="s">
        <v>211</v>
      </c>
      <c r="M722">
        <v>1</v>
      </c>
      <c r="N722" s="3">
        <v>412120.8</v>
      </c>
      <c r="O722" s="3">
        <f>N722/M722</f>
        <v>412120.8</v>
      </c>
      <c r="P722" s="3">
        <f>O722*((VLOOKUP(H722,'CPI Data'!$A$1:$B$23,2))/(VLOOKUP(2025,'CPI Data'!$A$1:$B$23,2)))</f>
        <v>213165.93103448275</v>
      </c>
      <c r="Q722" s="2">
        <v>40725</v>
      </c>
      <c r="R722" s="12">
        <v>2</v>
      </c>
      <c r="S722">
        <v>1</v>
      </c>
      <c r="T722">
        <v>1</v>
      </c>
      <c r="U722">
        <v>1</v>
      </c>
    </row>
    <row r="723" spans="1:21" x14ac:dyDescent="0.25">
      <c r="A723" t="s">
        <v>17</v>
      </c>
      <c r="B723">
        <f>VLOOKUP(Table1[[#This Row],[LGA]],Sheet1!$H$1:$I$27,2,)</f>
        <v>2437</v>
      </c>
      <c r="C723" t="s">
        <v>104</v>
      </c>
      <c r="D723" t="s">
        <v>111</v>
      </c>
      <c r="E723" s="18" t="s">
        <v>13</v>
      </c>
      <c r="F723" s="18" t="s">
        <v>13</v>
      </c>
      <c r="H723">
        <v>2015</v>
      </c>
      <c r="I723" t="s">
        <v>29</v>
      </c>
      <c r="J723" t="str">
        <f>VLOOKUP(Table1[[#This Row],[Construction]],Sheet1!$A$2:$B$16,2,)</f>
        <v>On Site</v>
      </c>
      <c r="K723" t="s">
        <v>17</v>
      </c>
      <c r="L723" t="s">
        <v>211</v>
      </c>
      <c r="M723">
        <v>1</v>
      </c>
      <c r="N723" s="3">
        <v>412125.64</v>
      </c>
      <c r="O723" s="3">
        <f>N723/M723</f>
        <v>412125.64</v>
      </c>
      <c r="P723" s="3">
        <f>O723*((VLOOKUP(H723,'CPI Data'!$A$1:$B$23,2))/(VLOOKUP(2025,'CPI Data'!$A$1:$B$23,2)))</f>
        <v>213168.43448275863</v>
      </c>
      <c r="Q723" s="2">
        <v>40725</v>
      </c>
      <c r="R723" s="12">
        <v>2</v>
      </c>
      <c r="S723">
        <v>1</v>
      </c>
      <c r="T723">
        <v>1</v>
      </c>
      <c r="U723">
        <v>1</v>
      </c>
    </row>
    <row r="724" spans="1:21" x14ac:dyDescent="0.25">
      <c r="A724" t="s">
        <v>19</v>
      </c>
      <c r="B724">
        <f>VLOOKUP(Table1[[#This Row],[LGA]],Sheet1!$H$1:$I$27,2,)</f>
        <v>1816</v>
      </c>
      <c r="C724" t="s">
        <v>105</v>
      </c>
      <c r="D724" t="s">
        <v>112</v>
      </c>
      <c r="E724" s="18" t="s">
        <v>13</v>
      </c>
      <c r="F724" s="18" t="s">
        <v>13</v>
      </c>
      <c r="H724">
        <v>2015</v>
      </c>
      <c r="I724" t="s">
        <v>29</v>
      </c>
      <c r="J724" t="str">
        <f>VLOOKUP(Table1[[#This Row],[Construction]],Sheet1!$A$2:$B$16,2,)</f>
        <v>On Site</v>
      </c>
      <c r="K724" t="s">
        <v>19</v>
      </c>
      <c r="L724" t="s">
        <v>211</v>
      </c>
      <c r="M724">
        <v>1</v>
      </c>
      <c r="N724" s="3">
        <v>418459.2</v>
      </c>
      <c r="O724" s="3">
        <f>N724/M724</f>
        <v>418459.2</v>
      </c>
      <c r="P724" s="3">
        <f>O724*((VLOOKUP(H724,'CPI Data'!$A$1:$B$23,2))/(VLOOKUP(2025,'CPI Data'!$A$1:$B$23,2)))</f>
        <v>216444.41379310348</v>
      </c>
      <c r="Q724" s="2">
        <v>40725</v>
      </c>
      <c r="R724" s="12">
        <v>3</v>
      </c>
      <c r="S724">
        <v>1</v>
      </c>
      <c r="T724">
        <v>1</v>
      </c>
      <c r="U724">
        <v>1</v>
      </c>
    </row>
    <row r="725" spans="1:21" x14ac:dyDescent="0.25">
      <c r="A725" t="s">
        <v>19</v>
      </c>
      <c r="B725">
        <f>VLOOKUP(Table1[[#This Row],[LGA]],Sheet1!$H$1:$I$27,2,)</f>
        <v>1816</v>
      </c>
      <c r="C725" t="s">
        <v>105</v>
      </c>
      <c r="D725" t="s">
        <v>111</v>
      </c>
      <c r="E725" s="18" t="s">
        <v>13</v>
      </c>
      <c r="F725" s="18" t="s">
        <v>13</v>
      </c>
      <c r="H725">
        <v>2015</v>
      </c>
      <c r="I725" t="s">
        <v>29</v>
      </c>
      <c r="J725" t="str">
        <f>VLOOKUP(Table1[[#This Row],[Construction]],Sheet1!$A$2:$B$16,2,)</f>
        <v>On Site</v>
      </c>
      <c r="K725" t="s">
        <v>19</v>
      </c>
      <c r="L725" t="s">
        <v>211</v>
      </c>
      <c r="M725">
        <v>1</v>
      </c>
      <c r="N725" s="3">
        <v>362886.03</v>
      </c>
      <c r="O725" s="3">
        <f>N725/M725</f>
        <v>362886.03</v>
      </c>
      <c r="P725" s="3">
        <f>O725*((VLOOKUP(H725,'CPI Data'!$A$1:$B$23,2))/(VLOOKUP(2025,'CPI Data'!$A$1:$B$23,2)))</f>
        <v>187699.67068965521</v>
      </c>
      <c r="Q725" s="2">
        <v>40725</v>
      </c>
      <c r="R725" s="12">
        <v>2</v>
      </c>
      <c r="S725">
        <v>1</v>
      </c>
      <c r="T725">
        <v>1</v>
      </c>
      <c r="U725">
        <v>1</v>
      </c>
    </row>
    <row r="726" spans="1:21" x14ac:dyDescent="0.25">
      <c r="A726" t="s">
        <v>19</v>
      </c>
      <c r="B726">
        <f>VLOOKUP(Table1[[#This Row],[LGA]],Sheet1!$H$1:$I$27,2,)</f>
        <v>1816</v>
      </c>
      <c r="C726" t="s">
        <v>105</v>
      </c>
      <c r="D726" t="s">
        <v>114</v>
      </c>
      <c r="E726" s="18" t="s">
        <v>13</v>
      </c>
      <c r="F726" s="18" t="s">
        <v>13</v>
      </c>
      <c r="H726">
        <v>2015</v>
      </c>
      <c r="I726" t="s">
        <v>29</v>
      </c>
      <c r="J726" t="str">
        <f>VLOOKUP(Table1[[#This Row],[Construction]],Sheet1!$A$2:$B$16,2,)</f>
        <v>On Site</v>
      </c>
      <c r="K726" t="s">
        <v>19</v>
      </c>
      <c r="L726" t="s">
        <v>211</v>
      </c>
      <c r="M726">
        <v>1</v>
      </c>
      <c r="N726" s="3">
        <v>479209.92</v>
      </c>
      <c r="O726" s="3">
        <f>N726/M726</f>
        <v>479209.92</v>
      </c>
      <c r="P726" s="3">
        <f>O726*((VLOOKUP(H726,'CPI Data'!$A$1:$B$23,2))/(VLOOKUP(2025,'CPI Data'!$A$1:$B$23,2)))</f>
        <v>247867.2</v>
      </c>
      <c r="Q726" s="2">
        <v>40725</v>
      </c>
      <c r="R726" s="12">
        <v>4</v>
      </c>
      <c r="S726">
        <v>2</v>
      </c>
      <c r="T726">
        <v>1</v>
      </c>
      <c r="U726">
        <v>1</v>
      </c>
    </row>
    <row r="727" spans="1:21" x14ac:dyDescent="0.25">
      <c r="A727" t="s">
        <v>19</v>
      </c>
      <c r="B727">
        <f>VLOOKUP(Table1[[#This Row],[LGA]],Sheet1!$H$1:$I$27,2,)</f>
        <v>1816</v>
      </c>
      <c r="C727" t="s">
        <v>105</v>
      </c>
      <c r="D727" t="s">
        <v>111</v>
      </c>
      <c r="E727" s="18" t="s">
        <v>13</v>
      </c>
      <c r="F727" s="18" t="s">
        <v>13</v>
      </c>
      <c r="H727">
        <v>2015</v>
      </c>
      <c r="I727" t="s">
        <v>29</v>
      </c>
      <c r="J727" t="str">
        <f>VLOOKUP(Table1[[#This Row],[Construction]],Sheet1!$A$2:$B$16,2,)</f>
        <v>On Site</v>
      </c>
      <c r="K727" t="s">
        <v>19</v>
      </c>
      <c r="L727" t="s">
        <v>211</v>
      </c>
      <c r="M727">
        <v>1</v>
      </c>
      <c r="N727" s="3">
        <v>364707.25</v>
      </c>
      <c r="O727" s="3">
        <f>N727/M727</f>
        <v>364707.25</v>
      </c>
      <c r="P727" s="3">
        <f>O727*((VLOOKUP(H727,'CPI Data'!$A$1:$B$23,2))/(VLOOKUP(2025,'CPI Data'!$A$1:$B$23,2)))</f>
        <v>188641.68103448278</v>
      </c>
      <c r="Q727" s="2">
        <v>40725</v>
      </c>
      <c r="R727" s="12">
        <v>2</v>
      </c>
      <c r="S727">
        <v>2</v>
      </c>
      <c r="T727">
        <v>1</v>
      </c>
      <c r="U727">
        <v>1</v>
      </c>
    </row>
    <row r="728" spans="1:21" x14ac:dyDescent="0.25">
      <c r="A728" t="s">
        <v>19</v>
      </c>
      <c r="B728">
        <f>VLOOKUP(Table1[[#This Row],[LGA]],Sheet1!$H$1:$I$27,2,)</f>
        <v>1816</v>
      </c>
      <c r="C728" t="s">
        <v>105</v>
      </c>
      <c r="D728" t="s">
        <v>111</v>
      </c>
      <c r="E728" s="18" t="s">
        <v>13</v>
      </c>
      <c r="F728" s="18" t="s">
        <v>13</v>
      </c>
      <c r="H728">
        <v>2015</v>
      </c>
      <c r="I728" t="s">
        <v>29</v>
      </c>
      <c r="J728" t="str">
        <f>VLOOKUP(Table1[[#This Row],[Construction]],Sheet1!$A$2:$B$16,2,)</f>
        <v>On Site</v>
      </c>
      <c r="K728" t="s">
        <v>19</v>
      </c>
      <c r="L728" t="s">
        <v>211</v>
      </c>
      <c r="M728">
        <v>1</v>
      </c>
      <c r="N728" s="3">
        <v>364635.53</v>
      </c>
      <c r="O728" s="3">
        <f>N728/M728</f>
        <v>364635.53</v>
      </c>
      <c r="P728" s="3">
        <f>O728*((VLOOKUP(H728,'CPI Data'!$A$1:$B$23,2))/(VLOOKUP(2025,'CPI Data'!$A$1:$B$23,2)))</f>
        <v>188604.58448275866</v>
      </c>
      <c r="Q728" s="2">
        <v>40725</v>
      </c>
      <c r="R728" s="12">
        <v>2</v>
      </c>
      <c r="S728">
        <v>1</v>
      </c>
      <c r="T728">
        <v>1</v>
      </c>
      <c r="U728">
        <v>1</v>
      </c>
    </row>
    <row r="729" spans="1:21" x14ac:dyDescent="0.25">
      <c r="A729" t="s">
        <v>33</v>
      </c>
      <c r="B729">
        <f>VLOOKUP(Table1[[#This Row],[LGA]],Sheet1!$H$1:$I$27,2,)</f>
        <v>2572</v>
      </c>
      <c r="C729" t="s">
        <v>104</v>
      </c>
      <c r="D729" t="s">
        <v>112</v>
      </c>
      <c r="E729" s="18" t="s">
        <v>13</v>
      </c>
      <c r="F729" s="18" t="s">
        <v>13</v>
      </c>
      <c r="H729">
        <v>2015</v>
      </c>
      <c r="I729" t="s">
        <v>29</v>
      </c>
      <c r="J729" t="str">
        <f>VLOOKUP(Table1[[#This Row],[Construction]],Sheet1!$A$2:$B$16,2,)</f>
        <v>On Site</v>
      </c>
      <c r="K729" t="s">
        <v>33</v>
      </c>
      <c r="L729" t="s">
        <v>211</v>
      </c>
      <c r="M729">
        <v>1</v>
      </c>
      <c r="N729" s="3">
        <v>412188.19</v>
      </c>
      <c r="O729" s="3">
        <f>N729/M729</f>
        <v>412188.19</v>
      </c>
      <c r="P729" s="3">
        <f>O729*((VLOOKUP(H729,'CPI Data'!$A$1:$B$23,2))/(VLOOKUP(2025,'CPI Data'!$A$1:$B$23,2)))</f>
        <v>213200.78793103449</v>
      </c>
      <c r="Q729" s="2">
        <v>40725</v>
      </c>
      <c r="R729" s="12">
        <v>3</v>
      </c>
      <c r="S729">
        <v>1</v>
      </c>
      <c r="T729">
        <v>1</v>
      </c>
      <c r="U729">
        <v>1</v>
      </c>
    </row>
    <row r="730" spans="1:21" x14ac:dyDescent="0.25">
      <c r="A730" t="s">
        <v>33</v>
      </c>
      <c r="B730">
        <f>VLOOKUP(Table1[[#This Row],[LGA]],Sheet1!$H$1:$I$27,2,)</f>
        <v>2572</v>
      </c>
      <c r="C730" t="s">
        <v>104</v>
      </c>
      <c r="D730" t="s">
        <v>112</v>
      </c>
      <c r="E730" s="18" t="s">
        <v>13</v>
      </c>
      <c r="F730" s="18" t="s">
        <v>13</v>
      </c>
      <c r="H730">
        <v>2015</v>
      </c>
      <c r="I730" t="s">
        <v>29</v>
      </c>
      <c r="J730" t="str">
        <f>VLOOKUP(Table1[[#This Row],[Construction]],Sheet1!$A$2:$B$16,2,)</f>
        <v>On Site</v>
      </c>
      <c r="K730" t="s">
        <v>33</v>
      </c>
      <c r="L730" t="s">
        <v>211</v>
      </c>
      <c r="M730">
        <v>1</v>
      </c>
      <c r="N730" s="3">
        <v>410882.33</v>
      </c>
      <c r="O730" s="3">
        <f>N730/M730</f>
        <v>410882.33</v>
      </c>
      <c r="P730" s="3">
        <f>O730*((VLOOKUP(H730,'CPI Data'!$A$1:$B$23,2))/(VLOOKUP(2025,'CPI Data'!$A$1:$B$23,2)))</f>
        <v>212525.34310344831</v>
      </c>
      <c r="Q730" s="2">
        <v>40725</v>
      </c>
      <c r="R730" s="12">
        <v>3</v>
      </c>
      <c r="S730">
        <v>1</v>
      </c>
      <c r="T730">
        <v>1</v>
      </c>
      <c r="U730">
        <v>1</v>
      </c>
    </row>
    <row r="731" spans="1:21" x14ac:dyDescent="0.25">
      <c r="A731" t="s">
        <v>33</v>
      </c>
      <c r="B731">
        <f>VLOOKUP(Table1[[#This Row],[LGA]],Sheet1!$H$1:$I$27,2,)</f>
        <v>2572</v>
      </c>
      <c r="C731" t="s">
        <v>104</v>
      </c>
      <c r="D731" t="s">
        <v>114</v>
      </c>
      <c r="E731" s="18" t="s">
        <v>13</v>
      </c>
      <c r="F731" s="18" t="s">
        <v>13</v>
      </c>
      <c r="H731">
        <v>2015</v>
      </c>
      <c r="I731" t="s">
        <v>29</v>
      </c>
      <c r="J731" t="str">
        <f>VLOOKUP(Table1[[#This Row],[Construction]],Sheet1!$A$2:$B$16,2,)</f>
        <v>On Site</v>
      </c>
      <c r="K731" t="s">
        <v>33</v>
      </c>
      <c r="L731" t="s">
        <v>211</v>
      </c>
      <c r="M731">
        <v>1</v>
      </c>
      <c r="N731" s="3">
        <v>469302.7</v>
      </c>
      <c r="O731" s="3">
        <f>N731/M731</f>
        <v>469302.7</v>
      </c>
      <c r="P731" s="3">
        <f>O731*((VLOOKUP(H731,'CPI Data'!$A$1:$B$23,2))/(VLOOKUP(2025,'CPI Data'!$A$1:$B$23,2)))</f>
        <v>242742.77586206899</v>
      </c>
      <c r="Q731" s="2">
        <v>40725</v>
      </c>
      <c r="R731" s="12">
        <v>4</v>
      </c>
      <c r="S731">
        <v>1</v>
      </c>
      <c r="T731">
        <v>1</v>
      </c>
      <c r="U731">
        <v>1</v>
      </c>
    </row>
    <row r="732" spans="1:21" x14ac:dyDescent="0.25">
      <c r="A732" t="s">
        <v>33</v>
      </c>
      <c r="B732">
        <f>VLOOKUP(Table1[[#This Row],[LGA]],Sheet1!$H$1:$I$27,2,)</f>
        <v>2572</v>
      </c>
      <c r="C732" t="s">
        <v>104</v>
      </c>
      <c r="D732" t="s">
        <v>114</v>
      </c>
      <c r="E732" s="18" t="s">
        <v>13</v>
      </c>
      <c r="F732" s="18" t="s">
        <v>13</v>
      </c>
      <c r="H732">
        <v>2015</v>
      </c>
      <c r="I732" t="s">
        <v>29</v>
      </c>
      <c r="J732" t="str">
        <f>VLOOKUP(Table1[[#This Row],[Construction]],Sheet1!$A$2:$B$16,2,)</f>
        <v>On Site</v>
      </c>
      <c r="K732" t="s">
        <v>33</v>
      </c>
      <c r="L732" t="s">
        <v>211</v>
      </c>
      <c r="M732">
        <v>1</v>
      </c>
      <c r="N732" s="3">
        <v>468302.8</v>
      </c>
      <c r="O732" s="3">
        <f>N732/M732</f>
        <v>468302.8</v>
      </c>
      <c r="P732" s="3">
        <f>O732*((VLOOKUP(H732,'CPI Data'!$A$1:$B$23,2))/(VLOOKUP(2025,'CPI Data'!$A$1:$B$23,2)))</f>
        <v>242225.58620689655</v>
      </c>
      <c r="Q732" s="2">
        <v>40725</v>
      </c>
      <c r="R732" s="12">
        <v>4</v>
      </c>
      <c r="S732">
        <v>1</v>
      </c>
      <c r="T732">
        <v>1</v>
      </c>
      <c r="U732">
        <v>1</v>
      </c>
    </row>
    <row r="733" spans="1:21" x14ac:dyDescent="0.25">
      <c r="A733" t="s">
        <v>33</v>
      </c>
      <c r="B733">
        <f>VLOOKUP(Table1[[#This Row],[LGA]],Sheet1!$H$1:$I$27,2,)</f>
        <v>2572</v>
      </c>
      <c r="C733" t="s">
        <v>104</v>
      </c>
      <c r="D733" t="s">
        <v>114</v>
      </c>
      <c r="E733" s="18" t="s">
        <v>13</v>
      </c>
      <c r="F733" s="18" t="s">
        <v>13</v>
      </c>
      <c r="H733">
        <v>2015</v>
      </c>
      <c r="I733" t="s">
        <v>29</v>
      </c>
      <c r="J733" t="str">
        <f>VLOOKUP(Table1[[#This Row],[Construction]],Sheet1!$A$2:$B$16,2,)</f>
        <v>On Site</v>
      </c>
      <c r="K733" t="s">
        <v>33</v>
      </c>
      <c r="L733" t="s">
        <v>211</v>
      </c>
      <c r="M733">
        <v>1</v>
      </c>
      <c r="N733" s="3">
        <v>467047.93</v>
      </c>
      <c r="O733" s="3">
        <f>N733/M733</f>
        <v>467047.93</v>
      </c>
      <c r="P733" s="3">
        <f>O733*((VLOOKUP(H733,'CPI Data'!$A$1:$B$23,2))/(VLOOKUP(2025,'CPI Data'!$A$1:$B$23,2)))</f>
        <v>241576.51551724138</v>
      </c>
      <c r="Q733" s="2">
        <v>41091</v>
      </c>
      <c r="R733" s="12">
        <v>4</v>
      </c>
      <c r="S733">
        <v>2</v>
      </c>
      <c r="T733">
        <v>1</v>
      </c>
      <c r="U733">
        <v>1</v>
      </c>
    </row>
    <row r="734" spans="1:21" x14ac:dyDescent="0.25">
      <c r="A734" t="s">
        <v>22</v>
      </c>
      <c r="B734" t="str">
        <f>VLOOKUP(Table1[[#This Row],[LGA]],Sheet1!$H$1:$I$27,2,)</f>
        <v>1973 </v>
      </c>
      <c r="C734" t="s">
        <v>104</v>
      </c>
      <c r="D734" t="s">
        <v>111</v>
      </c>
      <c r="E734" s="18" t="s">
        <v>13</v>
      </c>
      <c r="F734" s="18" t="s">
        <v>13</v>
      </c>
      <c r="H734">
        <v>2015</v>
      </c>
      <c r="I734" t="s">
        <v>29</v>
      </c>
      <c r="J734" t="str">
        <f>VLOOKUP(Table1[[#This Row],[Construction]],Sheet1!$A$2:$B$16,2,)</f>
        <v>On Site</v>
      </c>
      <c r="K734" t="s">
        <v>186</v>
      </c>
      <c r="L734" t="s">
        <v>237</v>
      </c>
      <c r="M734">
        <v>1</v>
      </c>
      <c r="N734" s="3">
        <v>367117.29</v>
      </c>
      <c r="O734" s="3">
        <f>N734/M734</f>
        <v>367117.29</v>
      </c>
      <c r="P734" s="3">
        <f>O734*((VLOOKUP(H734,'CPI Data'!$A$1:$B$23,2))/(VLOOKUP(2025,'CPI Data'!$A$1:$B$23,2)))</f>
        <v>189888.25344827588</v>
      </c>
      <c r="Q734" s="2">
        <v>41091</v>
      </c>
      <c r="R734" s="12">
        <v>2</v>
      </c>
      <c r="S734">
        <v>1</v>
      </c>
      <c r="T734">
        <v>1</v>
      </c>
      <c r="U734">
        <v>1</v>
      </c>
    </row>
    <row r="735" spans="1:21" x14ac:dyDescent="0.25">
      <c r="A735" t="s">
        <v>22</v>
      </c>
      <c r="B735" t="str">
        <f>VLOOKUP(Table1[[#This Row],[LGA]],Sheet1!$H$1:$I$27,2,)</f>
        <v>1973 </v>
      </c>
      <c r="C735" t="s">
        <v>104</v>
      </c>
      <c r="D735" t="s">
        <v>111</v>
      </c>
      <c r="E735" s="18" t="s">
        <v>13</v>
      </c>
      <c r="F735" s="18" t="s">
        <v>13</v>
      </c>
      <c r="H735">
        <v>2015</v>
      </c>
      <c r="I735" t="s">
        <v>29</v>
      </c>
      <c r="J735" t="str">
        <f>VLOOKUP(Table1[[#This Row],[Construction]],Sheet1!$A$2:$B$16,2,)</f>
        <v>On Site</v>
      </c>
      <c r="K735" t="s">
        <v>186</v>
      </c>
      <c r="L735" t="s">
        <v>237</v>
      </c>
      <c r="M735">
        <v>1</v>
      </c>
      <c r="N735" s="3">
        <v>380575.3</v>
      </c>
      <c r="O735" s="3">
        <f>N735/M735</f>
        <v>380575.3</v>
      </c>
      <c r="P735" s="3">
        <f>O735*((VLOOKUP(H735,'CPI Data'!$A$1:$B$23,2))/(VLOOKUP(2025,'CPI Data'!$A$1:$B$23,2)))</f>
        <v>196849.29310344829</v>
      </c>
      <c r="Q735" s="2">
        <v>41091</v>
      </c>
      <c r="R735" s="12">
        <v>2</v>
      </c>
      <c r="S735">
        <v>1</v>
      </c>
      <c r="T735">
        <v>1</v>
      </c>
      <c r="U735">
        <v>1</v>
      </c>
    </row>
    <row r="736" spans="1:21" x14ac:dyDescent="0.25">
      <c r="A736" t="s">
        <v>22</v>
      </c>
      <c r="B736" t="str">
        <f>VLOOKUP(Table1[[#This Row],[LGA]],Sheet1!$H$1:$I$27,2,)</f>
        <v>1973 </v>
      </c>
      <c r="C736" t="s">
        <v>104</v>
      </c>
      <c r="D736" t="s">
        <v>111</v>
      </c>
      <c r="E736" s="18" t="s">
        <v>13</v>
      </c>
      <c r="F736" s="18" t="s">
        <v>13</v>
      </c>
      <c r="H736">
        <v>2015</v>
      </c>
      <c r="I736" t="s">
        <v>29</v>
      </c>
      <c r="J736" t="str">
        <f>VLOOKUP(Table1[[#This Row],[Construction]],Sheet1!$A$2:$B$16,2,)</f>
        <v>On Site</v>
      </c>
      <c r="K736" t="s">
        <v>186</v>
      </c>
      <c r="L736" t="s">
        <v>237</v>
      </c>
      <c r="M736">
        <v>1</v>
      </c>
      <c r="N736" s="3">
        <v>381438.31</v>
      </c>
      <c r="O736" s="3">
        <f>N736/M736</f>
        <v>381438.31</v>
      </c>
      <c r="P736" s="3">
        <f>O736*((VLOOKUP(H736,'CPI Data'!$A$1:$B$23,2))/(VLOOKUP(2025,'CPI Data'!$A$1:$B$23,2)))</f>
        <v>197295.6775862069</v>
      </c>
      <c r="Q736" s="2">
        <v>41091</v>
      </c>
      <c r="R736" s="12">
        <v>2</v>
      </c>
      <c r="S736">
        <v>1</v>
      </c>
      <c r="T736">
        <v>1</v>
      </c>
      <c r="U736">
        <v>1</v>
      </c>
    </row>
    <row r="737" spans="1:21" x14ac:dyDescent="0.25">
      <c r="A737" t="s">
        <v>22</v>
      </c>
      <c r="B737" t="str">
        <f>VLOOKUP(Table1[[#This Row],[LGA]],Sheet1!$H$1:$I$27,2,)</f>
        <v>1973 </v>
      </c>
      <c r="C737" t="s">
        <v>104</v>
      </c>
      <c r="D737" t="s">
        <v>111</v>
      </c>
      <c r="E737" s="18" t="s">
        <v>13</v>
      </c>
      <c r="F737" s="18" t="s">
        <v>13</v>
      </c>
      <c r="H737">
        <v>2015</v>
      </c>
      <c r="I737" t="s">
        <v>29</v>
      </c>
      <c r="J737" t="str">
        <f>VLOOKUP(Table1[[#This Row],[Construction]],Sheet1!$A$2:$B$16,2,)</f>
        <v>On Site</v>
      </c>
      <c r="K737" t="s">
        <v>186</v>
      </c>
      <c r="L737" t="s">
        <v>237</v>
      </c>
      <c r="M737">
        <v>1</v>
      </c>
      <c r="N737" s="3">
        <v>367550.64</v>
      </c>
      <c r="O737" s="3">
        <f>N737/M737</f>
        <v>367550.64</v>
      </c>
      <c r="P737" s="3">
        <f>O737*((VLOOKUP(H737,'CPI Data'!$A$1:$B$23,2))/(VLOOKUP(2025,'CPI Data'!$A$1:$B$23,2)))</f>
        <v>190112.40000000002</v>
      </c>
      <c r="Q737" s="2">
        <v>41091</v>
      </c>
      <c r="R737" s="12">
        <v>2</v>
      </c>
      <c r="S737">
        <v>1</v>
      </c>
      <c r="T737">
        <v>1</v>
      </c>
      <c r="U737">
        <v>1</v>
      </c>
    </row>
    <row r="738" spans="1:21" x14ac:dyDescent="0.25">
      <c r="A738" t="s">
        <v>22</v>
      </c>
      <c r="B738" t="str">
        <f>VLOOKUP(Table1[[#This Row],[LGA]],Sheet1!$H$1:$I$27,2,)</f>
        <v>1973 </v>
      </c>
      <c r="C738" t="s">
        <v>104</v>
      </c>
      <c r="D738" t="s">
        <v>114</v>
      </c>
      <c r="E738" s="18" t="s">
        <v>13</v>
      </c>
      <c r="F738" s="18" t="s">
        <v>13</v>
      </c>
      <c r="H738">
        <v>2015</v>
      </c>
      <c r="I738" t="s">
        <v>29</v>
      </c>
      <c r="J738" t="str">
        <f>VLOOKUP(Table1[[#This Row],[Construction]],Sheet1!$A$2:$B$16,2,)</f>
        <v>On Site</v>
      </c>
      <c r="K738" t="s">
        <v>186</v>
      </c>
      <c r="L738" t="s">
        <v>237</v>
      </c>
      <c r="M738">
        <v>1</v>
      </c>
      <c r="N738" s="3">
        <v>507805.64600000001</v>
      </c>
      <c r="O738" s="3">
        <f>N738/M738</f>
        <v>507805.64600000001</v>
      </c>
      <c r="P738" s="3">
        <f>O738*((VLOOKUP(H738,'CPI Data'!$A$1:$B$23,2))/(VLOOKUP(2025,'CPI Data'!$A$1:$B$23,2)))</f>
        <v>262658.09275862074</v>
      </c>
      <c r="Q738" s="2">
        <v>41091</v>
      </c>
      <c r="R738" s="12">
        <v>4</v>
      </c>
      <c r="S738">
        <v>2</v>
      </c>
      <c r="T738">
        <v>1</v>
      </c>
      <c r="U738">
        <v>1</v>
      </c>
    </row>
    <row r="739" spans="1:21" x14ac:dyDescent="0.25">
      <c r="A739" t="s">
        <v>22</v>
      </c>
      <c r="B739" t="str">
        <f>VLOOKUP(Table1[[#This Row],[LGA]],Sheet1!$H$1:$I$27,2,)</f>
        <v>1973 </v>
      </c>
      <c r="C739" t="s">
        <v>104</v>
      </c>
      <c r="D739" t="s">
        <v>119</v>
      </c>
      <c r="E739" s="18" t="s">
        <v>13</v>
      </c>
      <c r="F739" s="18" t="s">
        <v>13</v>
      </c>
      <c r="H739">
        <v>2015</v>
      </c>
      <c r="I739" t="s">
        <v>29</v>
      </c>
      <c r="J739" t="str">
        <f>VLOOKUP(Table1[[#This Row],[Construction]],Sheet1!$A$2:$B$16,2,)</f>
        <v>On Site</v>
      </c>
      <c r="K739" t="s">
        <v>186</v>
      </c>
      <c r="L739" t="s">
        <v>237</v>
      </c>
      <c r="M739">
        <v>1</v>
      </c>
      <c r="N739" s="3">
        <v>464579.18400000001</v>
      </c>
      <c r="O739" s="3">
        <f>N739/M739</f>
        <v>464579.18400000001</v>
      </c>
      <c r="P739" s="3">
        <f>O739*((VLOOKUP(H739,'CPI Data'!$A$1:$B$23,2))/(VLOOKUP(2025,'CPI Data'!$A$1:$B$23,2)))</f>
        <v>240299.5779310345</v>
      </c>
      <c r="Q739" s="2">
        <v>41091</v>
      </c>
      <c r="R739" s="12">
        <v>3</v>
      </c>
      <c r="S739">
        <v>2</v>
      </c>
      <c r="T739">
        <v>1</v>
      </c>
      <c r="U739">
        <v>1</v>
      </c>
    </row>
    <row r="740" spans="1:21" x14ac:dyDescent="0.25">
      <c r="A740" t="s">
        <v>22</v>
      </c>
      <c r="B740" t="str">
        <f>VLOOKUP(Table1[[#This Row],[LGA]],Sheet1!$H$1:$I$27,2,)</f>
        <v>1973 </v>
      </c>
      <c r="C740" t="s">
        <v>104</v>
      </c>
      <c r="D740" t="s">
        <v>119</v>
      </c>
      <c r="E740" s="18" t="s">
        <v>13</v>
      </c>
      <c r="F740" s="18" t="s">
        <v>13</v>
      </c>
      <c r="H740">
        <v>2015</v>
      </c>
      <c r="I740" t="s">
        <v>29</v>
      </c>
      <c r="J740" t="str">
        <f>VLOOKUP(Table1[[#This Row],[Construction]],Sheet1!$A$2:$B$16,2,)</f>
        <v>On Site</v>
      </c>
      <c r="K740" t="s">
        <v>186</v>
      </c>
      <c r="L740" t="s">
        <v>237</v>
      </c>
      <c r="M740">
        <v>1</v>
      </c>
      <c r="N740" s="3">
        <v>480092.864</v>
      </c>
      <c r="O740" s="3">
        <f>N740/M740</f>
        <v>480092.864</v>
      </c>
      <c r="P740" s="3">
        <f>O740*((VLOOKUP(H740,'CPI Data'!$A$1:$B$23,2))/(VLOOKUP(2025,'CPI Data'!$A$1:$B$23,2)))</f>
        <v>248323.89517241382</v>
      </c>
      <c r="Q740" s="2">
        <v>41091</v>
      </c>
      <c r="R740" s="12">
        <v>3</v>
      </c>
      <c r="S740">
        <v>1</v>
      </c>
      <c r="T740">
        <v>1</v>
      </c>
      <c r="U740">
        <v>1</v>
      </c>
    </row>
    <row r="741" spans="1:21" x14ac:dyDescent="0.25">
      <c r="A741" t="s">
        <v>22</v>
      </c>
      <c r="B741" t="str">
        <f>VLOOKUP(Table1[[#This Row],[LGA]],Sheet1!$H$1:$I$27,2,)</f>
        <v>1973 </v>
      </c>
      <c r="C741" t="s">
        <v>104</v>
      </c>
      <c r="D741" t="s">
        <v>114</v>
      </c>
      <c r="E741" s="18" t="s">
        <v>13</v>
      </c>
      <c r="F741" s="18" t="s">
        <v>13</v>
      </c>
      <c r="H741">
        <v>2015</v>
      </c>
      <c r="I741" t="s">
        <v>29</v>
      </c>
      <c r="J741" t="str">
        <f>VLOOKUP(Table1[[#This Row],[Construction]],Sheet1!$A$2:$B$16,2,)</f>
        <v>On Site</v>
      </c>
      <c r="K741" t="s">
        <v>186</v>
      </c>
      <c r="L741" t="s">
        <v>237</v>
      </c>
      <c r="M741">
        <v>1</v>
      </c>
      <c r="N741" s="3">
        <v>483268.85100000002</v>
      </c>
      <c r="O741" s="3">
        <f>N741/M741</f>
        <v>483268.85100000002</v>
      </c>
      <c r="P741" s="3">
        <f>O741*((VLOOKUP(H741,'CPI Data'!$A$1:$B$23,2))/(VLOOKUP(2025,'CPI Data'!$A$1:$B$23,2)))</f>
        <v>249966.64706896554</v>
      </c>
      <c r="Q741" s="2">
        <v>41091</v>
      </c>
      <c r="R741" s="12">
        <v>4</v>
      </c>
      <c r="S741">
        <v>2</v>
      </c>
      <c r="T741">
        <v>1</v>
      </c>
      <c r="U741">
        <v>1</v>
      </c>
    </row>
    <row r="742" spans="1:21" x14ac:dyDescent="0.25">
      <c r="A742" t="s">
        <v>22</v>
      </c>
      <c r="B742" t="str">
        <f>VLOOKUP(Table1[[#This Row],[LGA]],Sheet1!$H$1:$I$27,2,)</f>
        <v>1973 </v>
      </c>
      <c r="C742" t="s">
        <v>104</v>
      </c>
      <c r="D742" t="s">
        <v>112</v>
      </c>
      <c r="E742" s="18" t="s">
        <v>13</v>
      </c>
      <c r="F742" s="18" t="s">
        <v>13</v>
      </c>
      <c r="H742">
        <v>2015</v>
      </c>
      <c r="I742" t="s">
        <v>29</v>
      </c>
      <c r="J742" t="str">
        <f>VLOOKUP(Table1[[#This Row],[Construction]],Sheet1!$A$2:$B$16,2,)</f>
        <v>On Site</v>
      </c>
      <c r="K742" t="s">
        <v>186</v>
      </c>
      <c r="L742" t="s">
        <v>237</v>
      </c>
      <c r="M742">
        <v>1</v>
      </c>
      <c r="N742" s="3">
        <v>402268.34899999999</v>
      </c>
      <c r="O742" s="3">
        <f>N742/M742</f>
        <v>402268.34899999999</v>
      </c>
      <c r="P742" s="3">
        <f>O742*((VLOOKUP(H742,'CPI Data'!$A$1:$B$23,2))/(VLOOKUP(2025,'CPI Data'!$A$1:$B$23,2)))</f>
        <v>208069.83568965518</v>
      </c>
      <c r="Q742" s="2">
        <v>41091</v>
      </c>
      <c r="R742" s="12">
        <v>3</v>
      </c>
      <c r="S742">
        <v>1</v>
      </c>
      <c r="T742">
        <v>1</v>
      </c>
      <c r="U742">
        <v>1</v>
      </c>
    </row>
    <row r="743" spans="1:21" x14ac:dyDescent="0.25">
      <c r="A743" t="s">
        <v>30</v>
      </c>
      <c r="B743">
        <f>VLOOKUP(Table1[[#This Row],[LGA]],Sheet1!$H$1:$I$27,2,)</f>
        <v>2600</v>
      </c>
      <c r="C743" t="s">
        <v>241</v>
      </c>
      <c r="D743" t="s">
        <v>126</v>
      </c>
      <c r="E743" s="18" t="s">
        <v>13</v>
      </c>
      <c r="F743" s="18" t="s">
        <v>13</v>
      </c>
      <c r="G743" t="s">
        <v>243</v>
      </c>
      <c r="H743">
        <v>2015</v>
      </c>
      <c r="I743" t="s">
        <v>29</v>
      </c>
      <c r="J743" t="str">
        <f>VLOOKUP(Table1[[#This Row],[Construction]],Sheet1!$A$2:$B$16,2,)</f>
        <v>On Site</v>
      </c>
      <c r="K743" t="s">
        <v>30</v>
      </c>
      <c r="L743" t="s">
        <v>211</v>
      </c>
      <c r="M743">
        <v>1</v>
      </c>
      <c r="N743" s="3">
        <v>916270.66</v>
      </c>
      <c r="O743" s="3">
        <f>N743/M743</f>
        <v>916270.66</v>
      </c>
      <c r="P743" s="3">
        <f>O743*((VLOOKUP(H743,'CPI Data'!$A$1:$B$23,2))/(VLOOKUP(2025,'CPI Data'!$A$1:$B$23,2)))</f>
        <v>473933.10000000003</v>
      </c>
      <c r="Q743" s="2">
        <v>41091</v>
      </c>
      <c r="R743" s="12">
        <v>6</v>
      </c>
      <c r="S743">
        <v>2</v>
      </c>
      <c r="T743">
        <v>1</v>
      </c>
      <c r="U743">
        <v>1</v>
      </c>
    </row>
    <row r="744" spans="1:21" x14ac:dyDescent="0.25">
      <c r="A744" t="s">
        <v>30</v>
      </c>
      <c r="B744">
        <f>VLOOKUP(Table1[[#This Row],[LGA]],Sheet1!$H$1:$I$27,2,)</f>
        <v>2600</v>
      </c>
      <c r="C744" t="s">
        <v>241</v>
      </c>
      <c r="D744" t="s">
        <v>126</v>
      </c>
      <c r="E744" s="18" t="s">
        <v>13</v>
      </c>
      <c r="F744" s="18" t="s">
        <v>13</v>
      </c>
      <c r="G744" t="s">
        <v>243</v>
      </c>
      <c r="H744">
        <v>2015</v>
      </c>
      <c r="I744" t="s">
        <v>29</v>
      </c>
      <c r="J744" t="str">
        <f>VLOOKUP(Table1[[#This Row],[Construction]],Sheet1!$A$2:$B$16,2,)</f>
        <v>On Site</v>
      </c>
      <c r="K744" t="s">
        <v>30</v>
      </c>
      <c r="L744" t="s">
        <v>211</v>
      </c>
      <c r="M744">
        <v>1</v>
      </c>
      <c r="N744" s="3">
        <v>908993.94</v>
      </c>
      <c r="O744" s="3">
        <f>N744/M744</f>
        <v>908993.94</v>
      </c>
      <c r="P744" s="3">
        <f>O744*((VLOOKUP(H744,'CPI Data'!$A$1:$B$23,2))/(VLOOKUP(2025,'CPI Data'!$A$1:$B$23,2)))</f>
        <v>470169.27931034483</v>
      </c>
      <c r="Q744" s="2">
        <v>42917</v>
      </c>
      <c r="R744" s="12">
        <v>6</v>
      </c>
      <c r="S744">
        <v>2</v>
      </c>
      <c r="T744">
        <v>1</v>
      </c>
      <c r="U744">
        <v>1</v>
      </c>
    </row>
    <row r="745" spans="1:21" x14ac:dyDescent="0.25">
      <c r="A745" t="s">
        <v>30</v>
      </c>
      <c r="B745">
        <f>VLOOKUP(Table1[[#This Row],[LGA]],Sheet1!$H$1:$I$27,2,)</f>
        <v>2600</v>
      </c>
      <c r="C745" t="s">
        <v>241</v>
      </c>
      <c r="D745" t="s">
        <v>120</v>
      </c>
      <c r="E745" s="18" t="s">
        <v>13</v>
      </c>
      <c r="F745" s="18" t="s">
        <v>13</v>
      </c>
      <c r="G745" t="s">
        <v>243</v>
      </c>
      <c r="H745">
        <v>2015</v>
      </c>
      <c r="I745" t="s">
        <v>29</v>
      </c>
      <c r="J745" t="str">
        <f>VLOOKUP(Table1[[#This Row],[Construction]],Sheet1!$A$2:$B$16,2,)</f>
        <v>On Site</v>
      </c>
      <c r="K745" t="s">
        <v>30</v>
      </c>
      <c r="L745" t="s">
        <v>211</v>
      </c>
      <c r="M745">
        <v>1</v>
      </c>
      <c r="N745" s="3">
        <v>848798.07</v>
      </c>
      <c r="O745" s="3">
        <f>N745/M745</f>
        <v>848798.07</v>
      </c>
      <c r="P745" s="3">
        <f>O745*((VLOOKUP(H745,'CPI Data'!$A$1:$B$23,2))/(VLOOKUP(2025,'CPI Data'!$A$1:$B$23,2)))</f>
        <v>439033.48448275862</v>
      </c>
      <c r="Q745" s="2">
        <v>44743</v>
      </c>
      <c r="R745" s="12">
        <v>5</v>
      </c>
      <c r="S745">
        <v>2</v>
      </c>
      <c r="T745">
        <v>1</v>
      </c>
      <c r="U745">
        <v>1</v>
      </c>
    </row>
    <row r="746" spans="1:21" x14ac:dyDescent="0.25">
      <c r="A746" t="s">
        <v>30</v>
      </c>
      <c r="B746">
        <f>VLOOKUP(Table1[[#This Row],[LGA]],Sheet1!$H$1:$I$27,2,)</f>
        <v>2600</v>
      </c>
      <c r="C746" t="s">
        <v>241</v>
      </c>
      <c r="D746" t="s">
        <v>120</v>
      </c>
      <c r="E746" s="18" t="s">
        <v>13</v>
      </c>
      <c r="F746" s="18" t="s">
        <v>13</v>
      </c>
      <c r="G746" t="s">
        <v>243</v>
      </c>
      <c r="H746">
        <v>2015</v>
      </c>
      <c r="I746" t="s">
        <v>29</v>
      </c>
      <c r="J746" t="str">
        <f>VLOOKUP(Table1[[#This Row],[Construction]],Sheet1!$A$2:$B$16,2,)</f>
        <v>On Site</v>
      </c>
      <c r="K746" t="s">
        <v>30</v>
      </c>
      <c r="L746" t="s">
        <v>211</v>
      </c>
      <c r="M746">
        <v>1</v>
      </c>
      <c r="N746" s="3">
        <v>843177.34</v>
      </c>
      <c r="O746" s="3">
        <f>N746/M746</f>
        <v>843177.34</v>
      </c>
      <c r="P746" s="3">
        <f>O746*((VLOOKUP(H746,'CPI Data'!$A$1:$B$23,2))/(VLOOKUP(2025,'CPI Data'!$A$1:$B$23,2)))</f>
        <v>436126.21034482762</v>
      </c>
      <c r="R746" s="12">
        <v>5</v>
      </c>
      <c r="S746">
        <v>2</v>
      </c>
      <c r="T746">
        <v>1</v>
      </c>
      <c r="U746">
        <v>1</v>
      </c>
    </row>
    <row r="747" spans="1:21" x14ac:dyDescent="0.25">
      <c r="A747" t="s">
        <v>30</v>
      </c>
      <c r="B747">
        <f>VLOOKUP(Table1[[#This Row],[LGA]],Sheet1!$H$1:$I$27,2,)</f>
        <v>2600</v>
      </c>
      <c r="C747" t="s">
        <v>241</v>
      </c>
      <c r="D747" t="s">
        <v>126</v>
      </c>
      <c r="E747" s="18" t="s">
        <v>13</v>
      </c>
      <c r="F747" s="18" t="s">
        <v>13</v>
      </c>
      <c r="G747" t="s">
        <v>243</v>
      </c>
      <c r="H747">
        <v>2015</v>
      </c>
      <c r="I747" t="s">
        <v>29</v>
      </c>
      <c r="J747" t="str">
        <f>VLOOKUP(Table1[[#This Row],[Construction]],Sheet1!$A$2:$B$16,2,)</f>
        <v>On Site</v>
      </c>
      <c r="K747" t="s">
        <v>30</v>
      </c>
      <c r="L747" t="s">
        <v>211</v>
      </c>
      <c r="M747">
        <v>1</v>
      </c>
      <c r="N747" s="3">
        <v>910294.54</v>
      </c>
      <c r="O747" s="3">
        <f>N747/M747</f>
        <v>910294.54</v>
      </c>
      <c r="P747" s="3">
        <f>O747*((VLOOKUP(H747,'CPI Data'!$A$1:$B$23,2))/(VLOOKUP(2025,'CPI Data'!$A$1:$B$23,2)))</f>
        <v>470842.00344827591</v>
      </c>
      <c r="Q747" s="2">
        <v>40725</v>
      </c>
      <c r="R747" s="12">
        <v>6</v>
      </c>
      <c r="S747">
        <v>2</v>
      </c>
      <c r="T747">
        <v>1</v>
      </c>
      <c r="U747">
        <v>1</v>
      </c>
    </row>
    <row r="748" spans="1:21" x14ac:dyDescent="0.25">
      <c r="A748" t="s">
        <v>12</v>
      </c>
      <c r="B748">
        <f>VLOOKUP(Table1[[#This Row],[LGA]],Sheet1!$H$1:$I$27,2,)</f>
        <v>700</v>
      </c>
      <c r="C748" t="s">
        <v>103</v>
      </c>
      <c r="D748" t="s">
        <v>112</v>
      </c>
      <c r="E748" s="18" t="s">
        <v>13</v>
      </c>
      <c r="F748" s="18" t="s">
        <v>13</v>
      </c>
      <c r="H748">
        <v>2015</v>
      </c>
      <c r="I748" t="s">
        <v>29</v>
      </c>
      <c r="J748" t="str">
        <f>VLOOKUP(Table1[[#This Row],[Construction]],Sheet1!$A$2:$B$16,2,)</f>
        <v>On Site</v>
      </c>
      <c r="K748" t="s">
        <v>12</v>
      </c>
      <c r="L748" t="s">
        <v>211</v>
      </c>
      <c r="M748">
        <v>1</v>
      </c>
      <c r="N748" s="3">
        <v>409650</v>
      </c>
      <c r="O748" s="3">
        <f>N748/M748</f>
        <v>409650</v>
      </c>
      <c r="P748" s="3">
        <f>O748*((VLOOKUP(H748,'CPI Data'!$A$1:$B$23,2))/(VLOOKUP(2025,'CPI Data'!$A$1:$B$23,2)))</f>
        <v>211887.93103448278</v>
      </c>
      <c r="Q748" s="2">
        <v>40725</v>
      </c>
      <c r="R748" s="12">
        <v>3</v>
      </c>
      <c r="S748">
        <v>2</v>
      </c>
      <c r="T748">
        <v>1</v>
      </c>
      <c r="U748">
        <v>1</v>
      </c>
    </row>
    <row r="749" spans="1:21" x14ac:dyDescent="0.25">
      <c r="A749" t="s">
        <v>12</v>
      </c>
      <c r="B749">
        <f>VLOOKUP(Table1[[#This Row],[LGA]],Sheet1!$H$1:$I$27,2,)</f>
        <v>700</v>
      </c>
      <c r="C749" t="s">
        <v>103</v>
      </c>
      <c r="D749" t="s">
        <v>111</v>
      </c>
      <c r="E749" s="18" t="s">
        <v>13</v>
      </c>
      <c r="F749" s="18" t="s">
        <v>13</v>
      </c>
      <c r="H749">
        <v>2015</v>
      </c>
      <c r="I749" t="s">
        <v>29</v>
      </c>
      <c r="J749" t="str">
        <f>VLOOKUP(Table1[[#This Row],[Construction]],Sheet1!$A$2:$B$16,2,)</f>
        <v>On Site</v>
      </c>
      <c r="K749" t="s">
        <v>12</v>
      </c>
      <c r="L749" t="s">
        <v>211</v>
      </c>
      <c r="M749">
        <v>1</v>
      </c>
      <c r="N749" s="3">
        <v>333580.11</v>
      </c>
      <c r="O749" s="3">
        <f>N749/M749</f>
        <v>333580.11</v>
      </c>
      <c r="P749" s="3">
        <f>O749*((VLOOKUP(H749,'CPI Data'!$A$1:$B$23,2))/(VLOOKUP(2025,'CPI Data'!$A$1:$B$23,2)))</f>
        <v>172541.43620689656</v>
      </c>
      <c r="Q749" s="2">
        <v>42917</v>
      </c>
      <c r="R749" s="12">
        <v>2</v>
      </c>
      <c r="S749">
        <v>1</v>
      </c>
      <c r="T749">
        <v>1</v>
      </c>
      <c r="U749">
        <v>1</v>
      </c>
    </row>
    <row r="750" spans="1:21" x14ac:dyDescent="0.25">
      <c r="A750" t="s">
        <v>24</v>
      </c>
      <c r="B750">
        <f>VLOOKUP(Table1[[#This Row],[LGA]],Sheet1!$H$1:$I$27,2,)</f>
        <v>1531</v>
      </c>
      <c r="C750" t="s">
        <v>241</v>
      </c>
      <c r="D750" t="s">
        <v>112</v>
      </c>
      <c r="E750" s="18" t="s">
        <v>13</v>
      </c>
      <c r="F750" s="18" t="s">
        <v>13</v>
      </c>
      <c r="H750">
        <v>2015</v>
      </c>
      <c r="I750" t="s">
        <v>29</v>
      </c>
      <c r="J750" t="str">
        <f>VLOOKUP(Table1[[#This Row],[Construction]],Sheet1!$A$2:$B$16,2,)</f>
        <v>On Site</v>
      </c>
      <c r="K750" t="s">
        <v>206</v>
      </c>
      <c r="L750" t="s">
        <v>237</v>
      </c>
      <c r="M750">
        <v>1</v>
      </c>
      <c r="N750" s="3">
        <v>480994.46</v>
      </c>
      <c r="O750" s="3">
        <f>N750/M750</f>
        <v>480994.46</v>
      </c>
      <c r="P750" s="3">
        <f>O750*((VLOOKUP(H750,'CPI Data'!$A$1:$B$23,2))/(VLOOKUP(2025,'CPI Data'!$A$1:$B$23,2)))</f>
        <v>248790.2379310345</v>
      </c>
      <c r="Q750" s="2">
        <v>40725</v>
      </c>
      <c r="R750" s="12">
        <v>3</v>
      </c>
      <c r="S750">
        <v>1</v>
      </c>
      <c r="T750">
        <v>1</v>
      </c>
      <c r="U750">
        <v>1</v>
      </c>
    </row>
    <row r="751" spans="1:21" x14ac:dyDescent="0.25">
      <c r="A751" t="s">
        <v>24</v>
      </c>
      <c r="B751">
        <f>VLOOKUP(Table1[[#This Row],[LGA]],Sheet1!$H$1:$I$27,2,)</f>
        <v>1531</v>
      </c>
      <c r="C751" t="s">
        <v>241</v>
      </c>
      <c r="D751" t="s">
        <v>114</v>
      </c>
      <c r="E751" s="18" t="s">
        <v>13</v>
      </c>
      <c r="F751" s="18" t="s">
        <v>13</v>
      </c>
      <c r="H751">
        <v>2015</v>
      </c>
      <c r="I751" t="s">
        <v>29</v>
      </c>
      <c r="J751" t="str">
        <f>VLOOKUP(Table1[[#This Row],[Construction]],Sheet1!$A$2:$B$16,2,)</f>
        <v>On Site</v>
      </c>
      <c r="K751" t="s">
        <v>206</v>
      </c>
      <c r="L751" t="s">
        <v>237</v>
      </c>
      <c r="M751">
        <v>1</v>
      </c>
      <c r="N751" s="3">
        <v>520660.57</v>
      </c>
      <c r="O751" s="3">
        <f>N751/M751</f>
        <v>520660.57</v>
      </c>
      <c r="P751" s="3">
        <f>O751*((VLOOKUP(H751,'CPI Data'!$A$1:$B$23,2))/(VLOOKUP(2025,'CPI Data'!$A$1:$B$23,2)))</f>
        <v>269307.19137931039</v>
      </c>
      <c r="Q751" s="2">
        <v>40725</v>
      </c>
      <c r="R751" s="12">
        <v>4</v>
      </c>
      <c r="S751">
        <v>2</v>
      </c>
      <c r="T751">
        <v>1</v>
      </c>
      <c r="U751">
        <v>1</v>
      </c>
    </row>
    <row r="752" spans="1:21" x14ac:dyDescent="0.25">
      <c r="A752" t="s">
        <v>24</v>
      </c>
      <c r="B752">
        <f>VLOOKUP(Table1[[#This Row],[LGA]],Sheet1!$H$1:$I$27,2,)</f>
        <v>1531</v>
      </c>
      <c r="C752" t="s">
        <v>241</v>
      </c>
      <c r="D752" t="s">
        <v>112</v>
      </c>
      <c r="E752" s="18" t="s">
        <v>13</v>
      </c>
      <c r="F752" s="18" t="s">
        <v>13</v>
      </c>
      <c r="H752">
        <v>2015</v>
      </c>
      <c r="I752" t="s">
        <v>29</v>
      </c>
      <c r="J752" t="str">
        <f>VLOOKUP(Table1[[#This Row],[Construction]],Sheet1!$A$2:$B$16,2,)</f>
        <v>On Site</v>
      </c>
      <c r="K752" t="s">
        <v>206</v>
      </c>
      <c r="L752" t="s">
        <v>237</v>
      </c>
      <c r="M752">
        <v>1</v>
      </c>
      <c r="N752" s="3">
        <v>495206</v>
      </c>
      <c r="O752" s="3">
        <f>N752/M752</f>
        <v>495206</v>
      </c>
      <c r="P752" s="3">
        <f>O752*((VLOOKUP(H752,'CPI Data'!$A$1:$B$23,2))/(VLOOKUP(2025,'CPI Data'!$A$1:$B$23,2)))</f>
        <v>256141.03448275864</v>
      </c>
      <c r="Q752" s="2">
        <v>40725</v>
      </c>
      <c r="R752" s="12">
        <v>3</v>
      </c>
      <c r="S752">
        <v>1</v>
      </c>
      <c r="T752">
        <v>1</v>
      </c>
      <c r="U752">
        <v>1</v>
      </c>
    </row>
    <row r="753" spans="1:21" x14ac:dyDescent="0.25">
      <c r="A753" t="s">
        <v>24</v>
      </c>
      <c r="B753">
        <f>VLOOKUP(Table1[[#This Row],[LGA]],Sheet1!$H$1:$I$27,2,)</f>
        <v>1531</v>
      </c>
      <c r="C753" t="s">
        <v>241</v>
      </c>
      <c r="D753" t="s">
        <v>112</v>
      </c>
      <c r="E753" s="18" t="s">
        <v>13</v>
      </c>
      <c r="F753" s="18" t="s">
        <v>13</v>
      </c>
      <c r="H753">
        <v>2015</v>
      </c>
      <c r="I753" t="s">
        <v>29</v>
      </c>
      <c r="J753" t="str">
        <f>VLOOKUP(Table1[[#This Row],[Construction]],Sheet1!$A$2:$B$16,2,)</f>
        <v>On Site</v>
      </c>
      <c r="K753" t="s">
        <v>206</v>
      </c>
      <c r="L753" t="s">
        <v>237</v>
      </c>
      <c r="M753">
        <v>1</v>
      </c>
      <c r="N753" s="3">
        <v>496312.61</v>
      </c>
      <c r="O753" s="3">
        <f>N753/M753</f>
        <v>496312.61</v>
      </c>
      <c r="P753" s="3">
        <f>O753*((VLOOKUP(H753,'CPI Data'!$A$1:$B$23,2))/(VLOOKUP(2025,'CPI Data'!$A$1:$B$23,2)))</f>
        <v>256713.41896551725</v>
      </c>
      <c r="Q753" s="2">
        <v>40725</v>
      </c>
      <c r="R753" s="12">
        <v>3</v>
      </c>
      <c r="S753">
        <v>1</v>
      </c>
      <c r="T753">
        <v>1</v>
      </c>
      <c r="U753">
        <v>1</v>
      </c>
    </row>
    <row r="754" spans="1:21" x14ac:dyDescent="0.25">
      <c r="A754" t="s">
        <v>24</v>
      </c>
      <c r="B754">
        <f>VLOOKUP(Table1[[#This Row],[LGA]],Sheet1!$H$1:$I$27,2,)</f>
        <v>1531</v>
      </c>
      <c r="C754" t="s">
        <v>241</v>
      </c>
      <c r="D754" t="s">
        <v>112</v>
      </c>
      <c r="E754" s="18" t="s">
        <v>13</v>
      </c>
      <c r="F754" s="18" t="s">
        <v>13</v>
      </c>
      <c r="H754">
        <v>2015</v>
      </c>
      <c r="I754" t="s">
        <v>29</v>
      </c>
      <c r="J754" t="str">
        <f>VLOOKUP(Table1[[#This Row],[Construction]],Sheet1!$A$2:$B$16,2,)</f>
        <v>On Site</v>
      </c>
      <c r="K754" t="s">
        <v>206</v>
      </c>
      <c r="L754" t="s">
        <v>237</v>
      </c>
      <c r="M754">
        <v>1</v>
      </c>
      <c r="N754" s="3">
        <v>469027.47</v>
      </c>
      <c r="O754" s="3">
        <f>N754/M754</f>
        <v>469027.47</v>
      </c>
      <c r="P754" s="3">
        <f>O754*((VLOOKUP(H754,'CPI Data'!$A$1:$B$23,2))/(VLOOKUP(2025,'CPI Data'!$A$1:$B$23,2)))</f>
        <v>242600.41551724137</v>
      </c>
      <c r="Q754" s="2">
        <v>40725</v>
      </c>
      <c r="R754" s="12">
        <v>3</v>
      </c>
      <c r="S754">
        <v>1</v>
      </c>
      <c r="T754">
        <v>1</v>
      </c>
      <c r="U754">
        <v>1</v>
      </c>
    </row>
    <row r="755" spans="1:21" x14ac:dyDescent="0.25">
      <c r="A755" t="s">
        <v>24</v>
      </c>
      <c r="B755">
        <f>VLOOKUP(Table1[[#This Row],[LGA]],Sheet1!$H$1:$I$27,2,)</f>
        <v>1531</v>
      </c>
      <c r="C755" t="s">
        <v>241</v>
      </c>
      <c r="D755" t="s">
        <v>114</v>
      </c>
      <c r="E755" s="18" t="s">
        <v>13</v>
      </c>
      <c r="F755" s="18" t="s">
        <v>13</v>
      </c>
      <c r="H755">
        <v>2015</v>
      </c>
      <c r="I755" t="s">
        <v>29</v>
      </c>
      <c r="J755" t="str">
        <f>VLOOKUP(Table1[[#This Row],[Construction]],Sheet1!$A$2:$B$16,2,)</f>
        <v>On Site</v>
      </c>
      <c r="K755" t="s">
        <v>206</v>
      </c>
      <c r="L755" t="s">
        <v>237</v>
      </c>
      <c r="M755">
        <v>1</v>
      </c>
      <c r="N755" s="3">
        <v>522837.98</v>
      </c>
      <c r="O755" s="3">
        <f>N755/M755</f>
        <v>522837.98</v>
      </c>
      <c r="P755" s="3">
        <f>O755*((VLOOKUP(H755,'CPI Data'!$A$1:$B$23,2))/(VLOOKUP(2025,'CPI Data'!$A$1:$B$23,2)))</f>
        <v>270433.43793103448</v>
      </c>
      <c r="Q755" s="2">
        <v>40725</v>
      </c>
      <c r="R755" s="12">
        <v>4</v>
      </c>
      <c r="S755">
        <v>2</v>
      </c>
      <c r="T755">
        <v>1</v>
      </c>
      <c r="U755">
        <v>1</v>
      </c>
    </row>
    <row r="756" spans="1:21" x14ac:dyDescent="0.25">
      <c r="A756" t="s">
        <v>24</v>
      </c>
      <c r="B756">
        <f>VLOOKUP(Table1[[#This Row],[LGA]],Sheet1!$H$1:$I$27,2,)</f>
        <v>1531</v>
      </c>
      <c r="C756" t="s">
        <v>241</v>
      </c>
      <c r="D756" t="s">
        <v>112</v>
      </c>
      <c r="E756" s="18" t="s">
        <v>13</v>
      </c>
      <c r="F756" s="18" t="s">
        <v>13</v>
      </c>
      <c r="H756">
        <v>2015</v>
      </c>
      <c r="I756" t="s">
        <v>29</v>
      </c>
      <c r="J756" t="str">
        <f>VLOOKUP(Table1[[#This Row],[Construction]],Sheet1!$A$2:$B$16,2,)</f>
        <v>On Site</v>
      </c>
      <c r="K756" t="s">
        <v>206</v>
      </c>
      <c r="L756" t="s">
        <v>237</v>
      </c>
      <c r="M756">
        <v>1</v>
      </c>
      <c r="N756" s="3">
        <v>471509.83</v>
      </c>
      <c r="O756" s="3">
        <f>N756/M756</f>
        <v>471509.83</v>
      </c>
      <c r="P756" s="3">
        <f>O756*((VLOOKUP(H756,'CPI Data'!$A$1:$B$23,2))/(VLOOKUP(2025,'CPI Data'!$A$1:$B$23,2)))</f>
        <v>243884.39482758622</v>
      </c>
      <c r="Q756" s="2">
        <v>40360</v>
      </c>
      <c r="R756" s="12">
        <v>3</v>
      </c>
      <c r="S756">
        <v>1</v>
      </c>
      <c r="T756">
        <v>1</v>
      </c>
      <c r="U756">
        <v>1</v>
      </c>
    </row>
    <row r="757" spans="1:21" x14ac:dyDescent="0.25">
      <c r="A757" t="s">
        <v>24</v>
      </c>
      <c r="B757">
        <f>VLOOKUP(Table1[[#This Row],[LGA]],Sheet1!$H$1:$I$27,2,)</f>
        <v>1531</v>
      </c>
      <c r="C757" t="s">
        <v>241</v>
      </c>
      <c r="D757" t="s">
        <v>112</v>
      </c>
      <c r="E757" s="18" t="s">
        <v>13</v>
      </c>
      <c r="F757" s="18" t="s">
        <v>13</v>
      </c>
      <c r="H757">
        <v>2015</v>
      </c>
      <c r="I757" t="s">
        <v>29</v>
      </c>
      <c r="J757" t="str">
        <f>VLOOKUP(Table1[[#This Row],[Construction]],Sheet1!$A$2:$B$16,2,)</f>
        <v>On Site</v>
      </c>
      <c r="K757" t="s">
        <v>206</v>
      </c>
      <c r="L757" t="s">
        <v>237</v>
      </c>
      <c r="M757">
        <v>1</v>
      </c>
      <c r="N757" s="3">
        <v>453886.49</v>
      </c>
      <c r="O757" s="3">
        <f>N757/M757</f>
        <v>453886.49</v>
      </c>
      <c r="P757" s="3">
        <f>O757*((VLOOKUP(H757,'CPI Data'!$A$1:$B$23,2))/(VLOOKUP(2025,'CPI Data'!$A$1:$B$23,2)))</f>
        <v>234768.87413793104</v>
      </c>
      <c r="Q757" s="2">
        <v>43282</v>
      </c>
      <c r="R757" s="12">
        <v>3</v>
      </c>
      <c r="S757">
        <v>1</v>
      </c>
      <c r="T757">
        <v>1</v>
      </c>
      <c r="U757">
        <v>1</v>
      </c>
    </row>
    <row r="758" spans="1:21" x14ac:dyDescent="0.25">
      <c r="A758" t="s">
        <v>24</v>
      </c>
      <c r="B758">
        <f>VLOOKUP(Table1[[#This Row],[LGA]],Sheet1!$H$1:$I$27,2,)</f>
        <v>1531</v>
      </c>
      <c r="C758" t="s">
        <v>241</v>
      </c>
      <c r="D758" t="s">
        <v>112</v>
      </c>
      <c r="E758" s="18" t="s">
        <v>13</v>
      </c>
      <c r="F758" s="18" t="s">
        <v>13</v>
      </c>
      <c r="H758">
        <v>2015</v>
      </c>
      <c r="I758" t="s">
        <v>29</v>
      </c>
      <c r="J758" t="str">
        <f>VLOOKUP(Table1[[#This Row],[Construction]],Sheet1!$A$2:$B$16,2,)</f>
        <v>On Site</v>
      </c>
      <c r="K758" t="s">
        <v>206</v>
      </c>
      <c r="L758" t="s">
        <v>237</v>
      </c>
      <c r="M758">
        <v>1</v>
      </c>
      <c r="N758" s="3">
        <v>471491.25</v>
      </c>
      <c r="O758" s="3">
        <f>N758/M758</f>
        <v>471491.25</v>
      </c>
      <c r="P758" s="3">
        <f>O758*((VLOOKUP(H758,'CPI Data'!$A$1:$B$23,2))/(VLOOKUP(2025,'CPI Data'!$A$1:$B$23,2)))</f>
        <v>243874.78448275864</v>
      </c>
      <c r="Q758" s="2">
        <v>40360</v>
      </c>
      <c r="R758" s="12">
        <v>3</v>
      </c>
      <c r="S758">
        <v>1</v>
      </c>
      <c r="T758">
        <v>1</v>
      </c>
      <c r="U758">
        <v>1</v>
      </c>
    </row>
    <row r="759" spans="1:21" x14ac:dyDescent="0.25">
      <c r="A759" t="s">
        <v>24</v>
      </c>
      <c r="B759">
        <f>VLOOKUP(Table1[[#This Row],[LGA]],Sheet1!$H$1:$I$27,2,)</f>
        <v>1531</v>
      </c>
      <c r="C759" t="s">
        <v>241</v>
      </c>
      <c r="D759" t="s">
        <v>112</v>
      </c>
      <c r="E759" s="18" t="s">
        <v>13</v>
      </c>
      <c r="F759" s="18" t="s">
        <v>13</v>
      </c>
      <c r="H759">
        <v>2015</v>
      </c>
      <c r="I759" t="s">
        <v>29</v>
      </c>
      <c r="J759" t="str">
        <f>VLOOKUP(Table1[[#This Row],[Construction]],Sheet1!$A$2:$B$16,2,)</f>
        <v>On Site</v>
      </c>
      <c r="K759" t="s">
        <v>206</v>
      </c>
      <c r="L759" t="s">
        <v>237</v>
      </c>
      <c r="M759">
        <v>1</v>
      </c>
      <c r="N759" s="3">
        <v>450476.13</v>
      </c>
      <c r="O759" s="3">
        <f>N759/M759</f>
        <v>450476.13</v>
      </c>
      <c r="P759" s="3">
        <f>O759*((VLOOKUP(H759,'CPI Data'!$A$1:$B$23,2))/(VLOOKUP(2025,'CPI Data'!$A$1:$B$23,2)))</f>
        <v>233004.89482758622</v>
      </c>
      <c r="Q759" s="2">
        <v>43282</v>
      </c>
      <c r="R759" s="12">
        <v>3</v>
      </c>
      <c r="S759">
        <v>1</v>
      </c>
      <c r="T759">
        <v>1</v>
      </c>
      <c r="U759">
        <v>1</v>
      </c>
    </row>
    <row r="760" spans="1:21" x14ac:dyDescent="0.25">
      <c r="A760" t="s">
        <v>24</v>
      </c>
      <c r="B760">
        <f>VLOOKUP(Table1[[#This Row],[LGA]],Sheet1!$H$1:$I$27,2,)</f>
        <v>1531</v>
      </c>
      <c r="C760" t="s">
        <v>241</v>
      </c>
      <c r="D760" t="s">
        <v>112</v>
      </c>
      <c r="E760" s="18" t="s">
        <v>13</v>
      </c>
      <c r="F760" s="18" t="s">
        <v>13</v>
      </c>
      <c r="H760">
        <v>2015</v>
      </c>
      <c r="I760" t="s">
        <v>29</v>
      </c>
      <c r="J760" t="str">
        <f>VLOOKUP(Table1[[#This Row],[Construction]],Sheet1!$A$2:$B$16,2,)</f>
        <v>On Site</v>
      </c>
      <c r="K760" t="s">
        <v>206</v>
      </c>
      <c r="L760" t="s">
        <v>237</v>
      </c>
      <c r="M760">
        <v>1</v>
      </c>
      <c r="N760" s="3">
        <v>471335.39</v>
      </c>
      <c r="O760" s="3">
        <f>N760/M760</f>
        <v>471335.39</v>
      </c>
      <c r="P760" s="3">
        <f>O760*((VLOOKUP(H760,'CPI Data'!$A$1:$B$23,2))/(VLOOKUP(2025,'CPI Data'!$A$1:$B$23,2)))</f>
        <v>243794.16724137933</v>
      </c>
      <c r="Q760" s="2">
        <v>43282</v>
      </c>
      <c r="R760" s="12">
        <v>3</v>
      </c>
      <c r="S760">
        <v>1</v>
      </c>
      <c r="T760">
        <v>1</v>
      </c>
      <c r="U760">
        <v>1</v>
      </c>
    </row>
    <row r="761" spans="1:21" x14ac:dyDescent="0.25">
      <c r="A761" t="s">
        <v>32</v>
      </c>
      <c r="B761" s="15">
        <f>VLOOKUP(Table1[[#This Row],[LGA]],Sheet1!$H$1:$I$27,2,)</f>
        <v>1710</v>
      </c>
      <c r="C761" t="s">
        <v>105</v>
      </c>
      <c r="D761" t="s">
        <v>34</v>
      </c>
      <c r="E761" s="18" t="s">
        <v>238</v>
      </c>
      <c r="F761" s="18" t="s">
        <v>238</v>
      </c>
      <c r="H761">
        <v>2016</v>
      </c>
      <c r="I761" t="s">
        <v>35</v>
      </c>
      <c r="J761" t="str">
        <f>VLOOKUP(Table1[[#This Row],[Construction]],Sheet1!$A$2:$B$16,2,)</f>
        <v>Demolish</v>
      </c>
      <c r="K761" t="s">
        <v>205</v>
      </c>
      <c r="L761" t="s">
        <v>237</v>
      </c>
      <c r="M761">
        <v>1</v>
      </c>
      <c r="N761" s="3">
        <v>24749.52</v>
      </c>
      <c r="O761" s="3">
        <f>N761/M761</f>
        <v>24749.52</v>
      </c>
      <c r="P761" s="3">
        <f>O761*((VLOOKUP(2025,'CPI Data'!$A$1:$B$23,2)/(VLOOKUP(H761,'CPI Data'!$A$1:$B$23,2))))</f>
        <v>55210.467692307699</v>
      </c>
      <c r="Q761" s="2">
        <v>43282</v>
      </c>
      <c r="R761" s="12"/>
    </row>
    <row r="762" spans="1:21" x14ac:dyDescent="0.25">
      <c r="A762" t="s">
        <v>30</v>
      </c>
      <c r="B762">
        <f>VLOOKUP(Table1[[#This Row],[LGA]],Sheet1!$H$1:$I$27,2,)</f>
        <v>2600</v>
      </c>
      <c r="C762" t="s">
        <v>241</v>
      </c>
      <c r="D762" t="s">
        <v>115</v>
      </c>
      <c r="E762" s="18" t="s">
        <v>13</v>
      </c>
      <c r="F762" s="18" t="s">
        <v>13</v>
      </c>
      <c r="G762" t="s">
        <v>243</v>
      </c>
      <c r="H762">
        <v>2015</v>
      </c>
      <c r="I762" t="s">
        <v>29</v>
      </c>
      <c r="J762" t="str">
        <f>VLOOKUP(Table1[[#This Row],[Construction]],Sheet1!$A$2:$B$16,2,)</f>
        <v>On Site</v>
      </c>
      <c r="K762" t="s">
        <v>203</v>
      </c>
      <c r="L762" t="s">
        <v>237</v>
      </c>
      <c r="M762">
        <v>1</v>
      </c>
      <c r="N762" s="3">
        <v>514034.95</v>
      </c>
      <c r="O762" s="3">
        <f>N762/M762</f>
        <v>514034.95</v>
      </c>
      <c r="P762" s="3">
        <f>O762*((VLOOKUP(H762,'CPI Data'!$A$1:$B$23,2))/(VLOOKUP(2025,'CPI Data'!$A$1:$B$23,2)))</f>
        <v>265880.14655172417</v>
      </c>
      <c r="Q762" s="2">
        <v>43282</v>
      </c>
      <c r="R762" s="12">
        <v>4</v>
      </c>
      <c r="S762">
        <v>2</v>
      </c>
      <c r="T762">
        <v>1</v>
      </c>
      <c r="U762">
        <v>1</v>
      </c>
    </row>
    <row r="763" spans="1:21" x14ac:dyDescent="0.25">
      <c r="A763" t="s">
        <v>30</v>
      </c>
      <c r="B763">
        <f>VLOOKUP(Table1[[#This Row],[LGA]],Sheet1!$H$1:$I$27,2,)</f>
        <v>2600</v>
      </c>
      <c r="C763" t="s">
        <v>241</v>
      </c>
      <c r="D763" t="s">
        <v>115</v>
      </c>
      <c r="E763" s="18" t="s">
        <v>13</v>
      </c>
      <c r="F763" s="18" t="s">
        <v>13</v>
      </c>
      <c r="G763" t="s">
        <v>243</v>
      </c>
      <c r="H763">
        <v>2015</v>
      </c>
      <c r="I763" t="s">
        <v>29</v>
      </c>
      <c r="J763" t="str">
        <f>VLOOKUP(Table1[[#This Row],[Construction]],Sheet1!$A$2:$B$16,2,)</f>
        <v>On Site</v>
      </c>
      <c r="K763" t="s">
        <v>203</v>
      </c>
      <c r="L763" t="s">
        <v>237</v>
      </c>
      <c r="M763">
        <v>1</v>
      </c>
      <c r="N763" s="3">
        <v>496173.21</v>
      </c>
      <c r="O763" s="3">
        <f>N763/M763</f>
        <v>496173.21</v>
      </c>
      <c r="P763" s="3">
        <f>O763*((VLOOKUP(H763,'CPI Data'!$A$1:$B$23,2))/(VLOOKUP(2025,'CPI Data'!$A$1:$B$23,2)))</f>
        <v>256641.3155172414</v>
      </c>
      <c r="Q763" s="2">
        <v>43282</v>
      </c>
      <c r="R763" s="12">
        <v>4</v>
      </c>
      <c r="S763">
        <v>2</v>
      </c>
      <c r="T763">
        <v>1</v>
      </c>
      <c r="U763">
        <v>1</v>
      </c>
    </row>
    <row r="764" spans="1:21" x14ac:dyDescent="0.25">
      <c r="A764" t="s">
        <v>30</v>
      </c>
      <c r="B764">
        <f>VLOOKUP(Table1[[#This Row],[LGA]],Sheet1!$H$1:$I$27,2,)</f>
        <v>2600</v>
      </c>
      <c r="C764" t="s">
        <v>241</v>
      </c>
      <c r="D764" t="s">
        <v>118</v>
      </c>
      <c r="E764" s="18" t="s">
        <v>13</v>
      </c>
      <c r="F764" s="18" t="s">
        <v>13</v>
      </c>
      <c r="G764" t="s">
        <v>243</v>
      </c>
      <c r="H764">
        <v>2015</v>
      </c>
      <c r="I764" t="s">
        <v>29</v>
      </c>
      <c r="J764" t="str">
        <f>VLOOKUP(Table1[[#This Row],[Construction]],Sheet1!$A$2:$B$16,2,)</f>
        <v>On Site</v>
      </c>
      <c r="K764" t="s">
        <v>203</v>
      </c>
      <c r="L764" t="s">
        <v>237</v>
      </c>
      <c r="M764">
        <v>1</v>
      </c>
      <c r="N764" s="3">
        <v>462965.49</v>
      </c>
      <c r="O764" s="3">
        <f>N764/M764</f>
        <v>462965.49</v>
      </c>
      <c r="P764" s="3">
        <f>O764*((VLOOKUP(H764,'CPI Data'!$A$1:$B$23,2))/(VLOOKUP(2025,'CPI Data'!$A$1:$B$23,2)))</f>
        <v>239464.90862068968</v>
      </c>
      <c r="Q764" s="2">
        <v>43282</v>
      </c>
      <c r="R764" s="12">
        <v>2</v>
      </c>
      <c r="S764">
        <v>1</v>
      </c>
      <c r="T764">
        <v>1</v>
      </c>
      <c r="U764">
        <v>1</v>
      </c>
    </row>
    <row r="765" spans="1:21" x14ac:dyDescent="0.25">
      <c r="A765" t="s">
        <v>30</v>
      </c>
      <c r="B765">
        <f>VLOOKUP(Table1[[#This Row],[LGA]],Sheet1!$H$1:$I$27,2,)</f>
        <v>2600</v>
      </c>
      <c r="C765" t="s">
        <v>241</v>
      </c>
      <c r="D765" t="s">
        <v>113</v>
      </c>
      <c r="E765" s="18" t="s">
        <v>13</v>
      </c>
      <c r="F765" s="18" t="s">
        <v>13</v>
      </c>
      <c r="G765" t="s">
        <v>243</v>
      </c>
      <c r="H765">
        <v>2015</v>
      </c>
      <c r="I765" t="s">
        <v>29</v>
      </c>
      <c r="J765" t="str">
        <f>VLOOKUP(Table1[[#This Row],[Construction]],Sheet1!$A$2:$B$16,2,)</f>
        <v>On Site</v>
      </c>
      <c r="K765" t="s">
        <v>203</v>
      </c>
      <c r="L765" t="s">
        <v>237</v>
      </c>
      <c r="M765">
        <v>1</v>
      </c>
      <c r="N765" s="3">
        <v>476257.19</v>
      </c>
      <c r="O765" s="3">
        <f>N765/M765</f>
        <v>476257.19</v>
      </c>
      <c r="P765" s="3">
        <f>O765*((VLOOKUP(H765,'CPI Data'!$A$1:$B$23,2))/(VLOOKUP(2025,'CPI Data'!$A$1:$B$23,2)))</f>
        <v>246339.92586206898</v>
      </c>
      <c r="Q765" s="2">
        <v>43282</v>
      </c>
      <c r="R765" s="12">
        <v>3</v>
      </c>
      <c r="S765">
        <v>1</v>
      </c>
      <c r="T765">
        <v>1</v>
      </c>
      <c r="U765">
        <v>1</v>
      </c>
    </row>
    <row r="766" spans="1:21" x14ac:dyDescent="0.25">
      <c r="A766" t="s">
        <v>30</v>
      </c>
      <c r="B766">
        <f>VLOOKUP(Table1[[#This Row],[LGA]],Sheet1!$H$1:$I$27,2,)</f>
        <v>2600</v>
      </c>
      <c r="C766" t="s">
        <v>241</v>
      </c>
      <c r="D766" t="s">
        <v>115</v>
      </c>
      <c r="E766" s="18" t="s">
        <v>13</v>
      </c>
      <c r="F766" s="18" t="s">
        <v>13</v>
      </c>
      <c r="G766" t="s">
        <v>243</v>
      </c>
      <c r="H766">
        <v>2015</v>
      </c>
      <c r="I766" t="s">
        <v>29</v>
      </c>
      <c r="J766" t="str">
        <f>VLOOKUP(Table1[[#This Row],[Construction]],Sheet1!$A$2:$B$16,2,)</f>
        <v>On Site</v>
      </c>
      <c r="K766" t="s">
        <v>203</v>
      </c>
      <c r="L766" t="s">
        <v>237</v>
      </c>
      <c r="M766">
        <v>1</v>
      </c>
      <c r="N766" s="3">
        <v>492506.23</v>
      </c>
      <c r="O766" s="3">
        <f>N766/M766</f>
        <v>492506.23</v>
      </c>
      <c r="P766" s="3">
        <f>O766*((VLOOKUP(H766,'CPI Data'!$A$1:$B$23,2))/(VLOOKUP(2025,'CPI Data'!$A$1:$B$23,2)))</f>
        <v>254744.60172413793</v>
      </c>
      <c r="Q766" s="2">
        <v>43282</v>
      </c>
      <c r="R766" s="12">
        <v>4</v>
      </c>
      <c r="S766">
        <v>2</v>
      </c>
      <c r="T766">
        <v>1</v>
      </c>
      <c r="U766">
        <v>1</v>
      </c>
    </row>
    <row r="767" spans="1:21" x14ac:dyDescent="0.25">
      <c r="A767" t="s">
        <v>12</v>
      </c>
      <c r="B767">
        <f>VLOOKUP(Table1[[#This Row],[LGA]],Sheet1!$H$1:$I$27,2,)</f>
        <v>700</v>
      </c>
      <c r="C767" t="s">
        <v>103</v>
      </c>
      <c r="D767" t="s">
        <v>110</v>
      </c>
      <c r="E767" s="18" t="s">
        <v>13</v>
      </c>
      <c r="F767" s="18" t="s">
        <v>13</v>
      </c>
      <c r="H767">
        <v>2015</v>
      </c>
      <c r="I767" t="s">
        <v>29</v>
      </c>
      <c r="J767" t="str">
        <f>VLOOKUP(Table1[[#This Row],[Construction]],Sheet1!$A$2:$B$16,2,)</f>
        <v>On Site</v>
      </c>
      <c r="K767" t="s">
        <v>12</v>
      </c>
      <c r="L767" t="s">
        <v>211</v>
      </c>
      <c r="M767">
        <v>1</v>
      </c>
      <c r="N767" s="3">
        <v>597928</v>
      </c>
      <c r="O767" s="3">
        <f>N767/M767</f>
        <v>597928</v>
      </c>
      <c r="P767" s="3">
        <f>O767*((VLOOKUP(H767,'CPI Data'!$A$1:$B$23,2))/(VLOOKUP(2025,'CPI Data'!$A$1:$B$23,2)))</f>
        <v>309273.10344827588</v>
      </c>
      <c r="Q767" s="2">
        <v>43282</v>
      </c>
      <c r="R767" s="12">
        <v>5</v>
      </c>
      <c r="S767">
        <v>2</v>
      </c>
      <c r="T767">
        <v>1</v>
      </c>
      <c r="U767">
        <v>1</v>
      </c>
    </row>
    <row r="768" spans="1:21" x14ac:dyDescent="0.25">
      <c r="A768" t="s">
        <v>12</v>
      </c>
      <c r="B768">
        <f>VLOOKUP(Table1[[#This Row],[LGA]],Sheet1!$H$1:$I$27,2,)</f>
        <v>700</v>
      </c>
      <c r="C768" t="s">
        <v>103</v>
      </c>
      <c r="D768" t="s">
        <v>110</v>
      </c>
      <c r="E768" s="18" t="s">
        <v>13</v>
      </c>
      <c r="F768" s="18" t="s">
        <v>13</v>
      </c>
      <c r="H768">
        <v>2015</v>
      </c>
      <c r="I768" t="s">
        <v>29</v>
      </c>
      <c r="J768" t="str">
        <f>VLOOKUP(Table1[[#This Row],[Construction]],Sheet1!$A$2:$B$16,2,)</f>
        <v>On Site</v>
      </c>
      <c r="K768" t="s">
        <v>12</v>
      </c>
      <c r="L768" t="s">
        <v>211</v>
      </c>
      <c r="M768">
        <v>1</v>
      </c>
      <c r="N768" s="3">
        <v>564989</v>
      </c>
      <c r="O768" s="3">
        <f>N768/M768</f>
        <v>564989</v>
      </c>
      <c r="P768" s="3">
        <f>O768*((VLOOKUP(H768,'CPI Data'!$A$1:$B$23,2))/(VLOOKUP(2025,'CPI Data'!$A$1:$B$23,2)))</f>
        <v>292235.68965517241</v>
      </c>
      <c r="Q768" s="2">
        <v>39630</v>
      </c>
      <c r="R768" s="12">
        <v>5</v>
      </c>
      <c r="S768">
        <v>2</v>
      </c>
      <c r="T768">
        <v>1</v>
      </c>
      <c r="U768">
        <v>1</v>
      </c>
    </row>
    <row r="769" spans="1:21" x14ac:dyDescent="0.25">
      <c r="A769" t="s">
        <v>28</v>
      </c>
      <c r="B769">
        <f>VLOOKUP(Table1[[#This Row],[LGA]],Sheet1!$H$1:$I$27,2,)</f>
        <v>2335</v>
      </c>
      <c r="C769" t="s">
        <v>104</v>
      </c>
      <c r="D769" t="s">
        <v>129</v>
      </c>
      <c r="E769" s="18" t="s">
        <v>13</v>
      </c>
      <c r="F769" s="18" t="s">
        <v>13</v>
      </c>
      <c r="H769">
        <v>2015</v>
      </c>
      <c r="I769" t="s">
        <v>29</v>
      </c>
      <c r="J769" t="str">
        <f>VLOOKUP(Table1[[#This Row],[Construction]],Sheet1!$A$2:$B$16,2,)</f>
        <v>On Site</v>
      </c>
      <c r="K769" t="s">
        <v>187</v>
      </c>
      <c r="L769" t="s">
        <v>237</v>
      </c>
      <c r="M769">
        <v>1</v>
      </c>
      <c r="N769" s="3">
        <v>375971.08</v>
      </c>
      <c r="O769" s="3">
        <f>N769/M769</f>
        <v>375971.08</v>
      </c>
      <c r="P769" s="3">
        <f>O769*((VLOOKUP(H769,'CPI Data'!$A$1:$B$23,2))/(VLOOKUP(2025,'CPI Data'!$A$1:$B$23,2)))</f>
        <v>194467.80000000002</v>
      </c>
      <c r="Q769" s="2">
        <v>39630</v>
      </c>
      <c r="R769" s="12">
        <v>2</v>
      </c>
      <c r="S769">
        <v>1</v>
      </c>
      <c r="T769">
        <v>1</v>
      </c>
      <c r="U769">
        <v>1</v>
      </c>
    </row>
    <row r="770" spans="1:21" x14ac:dyDescent="0.25">
      <c r="A770" t="s">
        <v>28</v>
      </c>
      <c r="B770">
        <f>VLOOKUP(Table1[[#This Row],[LGA]],Sheet1!$H$1:$I$27,2,)</f>
        <v>2335</v>
      </c>
      <c r="C770" t="s">
        <v>104</v>
      </c>
      <c r="D770" t="s">
        <v>119</v>
      </c>
      <c r="E770" s="18" t="s">
        <v>13</v>
      </c>
      <c r="F770" s="18" t="s">
        <v>13</v>
      </c>
      <c r="H770">
        <v>2015</v>
      </c>
      <c r="I770" t="s">
        <v>29</v>
      </c>
      <c r="J770" t="str">
        <f>VLOOKUP(Table1[[#This Row],[Construction]],Sheet1!$A$2:$B$16,2,)</f>
        <v>On Site</v>
      </c>
      <c r="K770" t="s">
        <v>187</v>
      </c>
      <c r="L770" t="s">
        <v>237</v>
      </c>
      <c r="M770">
        <v>1</v>
      </c>
      <c r="N770" s="3">
        <v>411928</v>
      </c>
      <c r="O770" s="3">
        <f>N770/M770</f>
        <v>411928</v>
      </c>
      <c r="P770" s="3">
        <f>O770*((VLOOKUP(H770,'CPI Data'!$A$1:$B$23,2))/(VLOOKUP(2025,'CPI Data'!$A$1:$B$23,2)))</f>
        <v>213066.20689655174</v>
      </c>
      <c r="Q770" s="2">
        <v>39630</v>
      </c>
      <c r="R770" s="12">
        <v>3</v>
      </c>
      <c r="S770">
        <v>2</v>
      </c>
      <c r="T770">
        <v>1</v>
      </c>
      <c r="U770">
        <v>1</v>
      </c>
    </row>
    <row r="771" spans="1:21" x14ac:dyDescent="0.25">
      <c r="A771" t="s">
        <v>28</v>
      </c>
      <c r="B771">
        <f>VLOOKUP(Table1[[#This Row],[LGA]],Sheet1!$H$1:$I$27,2,)</f>
        <v>2335</v>
      </c>
      <c r="C771" t="s">
        <v>104</v>
      </c>
      <c r="D771" t="s">
        <v>111</v>
      </c>
      <c r="E771" s="18" t="s">
        <v>13</v>
      </c>
      <c r="F771" s="18" t="s">
        <v>13</v>
      </c>
      <c r="H771">
        <v>2015</v>
      </c>
      <c r="I771" t="s">
        <v>29</v>
      </c>
      <c r="J771" t="str">
        <f>VLOOKUP(Table1[[#This Row],[Construction]],Sheet1!$A$2:$B$16,2,)</f>
        <v>On Site</v>
      </c>
      <c r="K771" t="s">
        <v>187</v>
      </c>
      <c r="L771" t="s">
        <v>237</v>
      </c>
      <c r="M771">
        <v>1</v>
      </c>
      <c r="N771" s="3">
        <v>335582.1</v>
      </c>
      <c r="O771" s="3">
        <f>N771/M771</f>
        <v>335582.1</v>
      </c>
      <c r="P771" s="3">
        <f>O771*((VLOOKUP(H771,'CPI Data'!$A$1:$B$23,2))/(VLOOKUP(2025,'CPI Data'!$A$1:$B$23,2)))</f>
        <v>173576.94827586206</v>
      </c>
      <c r="Q771" s="2">
        <v>39630</v>
      </c>
      <c r="R771" s="12">
        <v>2</v>
      </c>
      <c r="S771">
        <v>1</v>
      </c>
      <c r="T771">
        <v>1</v>
      </c>
      <c r="U771">
        <v>1</v>
      </c>
    </row>
    <row r="772" spans="1:21" x14ac:dyDescent="0.25">
      <c r="A772" t="s">
        <v>28</v>
      </c>
      <c r="B772">
        <f>VLOOKUP(Table1[[#This Row],[LGA]],Sheet1!$H$1:$I$27,2,)</f>
        <v>2335</v>
      </c>
      <c r="C772" t="s">
        <v>104</v>
      </c>
      <c r="D772" t="s">
        <v>111</v>
      </c>
      <c r="E772" s="18" t="s">
        <v>13</v>
      </c>
      <c r="F772" s="18" t="s">
        <v>13</v>
      </c>
      <c r="H772">
        <v>2015</v>
      </c>
      <c r="I772" t="s">
        <v>29</v>
      </c>
      <c r="J772" t="str">
        <f>VLOOKUP(Table1[[#This Row],[Construction]],Sheet1!$A$2:$B$16,2,)</f>
        <v>On Site</v>
      </c>
      <c r="K772" t="s">
        <v>187</v>
      </c>
      <c r="L772" t="s">
        <v>237</v>
      </c>
      <c r="M772">
        <v>1</v>
      </c>
      <c r="N772" s="3">
        <v>354405.66</v>
      </c>
      <c r="O772" s="3">
        <f>N772/M772</f>
        <v>354405.66</v>
      </c>
      <c r="P772" s="3">
        <f>O772*((VLOOKUP(H772,'CPI Data'!$A$1:$B$23,2))/(VLOOKUP(2025,'CPI Data'!$A$1:$B$23,2)))</f>
        <v>183313.27241379311</v>
      </c>
      <c r="R772" s="12">
        <v>2</v>
      </c>
      <c r="S772">
        <v>1</v>
      </c>
      <c r="T772">
        <v>1</v>
      </c>
      <c r="U772">
        <v>1</v>
      </c>
    </row>
    <row r="773" spans="1:21" x14ac:dyDescent="0.25">
      <c r="A773" t="s">
        <v>28</v>
      </c>
      <c r="B773">
        <f>VLOOKUP(Table1[[#This Row],[LGA]],Sheet1!$H$1:$I$27,2,)</f>
        <v>2335</v>
      </c>
      <c r="C773" t="s">
        <v>104</v>
      </c>
      <c r="D773" t="s">
        <v>111</v>
      </c>
      <c r="E773" s="18" t="s">
        <v>13</v>
      </c>
      <c r="F773" s="18" t="s">
        <v>13</v>
      </c>
      <c r="H773">
        <v>2015</v>
      </c>
      <c r="I773" t="s">
        <v>29</v>
      </c>
      <c r="J773" t="str">
        <f>VLOOKUP(Table1[[#This Row],[Construction]],Sheet1!$A$2:$B$16,2,)</f>
        <v>On Site</v>
      </c>
      <c r="K773" t="s">
        <v>187</v>
      </c>
      <c r="L773" t="s">
        <v>237</v>
      </c>
      <c r="M773">
        <v>1</v>
      </c>
      <c r="N773" s="3">
        <v>353663.86</v>
      </c>
      <c r="O773" s="3">
        <f>N773/M773</f>
        <v>353663.86</v>
      </c>
      <c r="P773" s="3">
        <f>O773*((VLOOKUP(H773,'CPI Data'!$A$1:$B$23,2))/(VLOOKUP(2025,'CPI Data'!$A$1:$B$23,2)))</f>
        <v>182929.5827586207</v>
      </c>
      <c r="R773" s="12">
        <v>2</v>
      </c>
      <c r="S773">
        <v>2</v>
      </c>
      <c r="T773">
        <v>1</v>
      </c>
      <c r="U773">
        <v>1</v>
      </c>
    </row>
    <row r="774" spans="1:21" x14ac:dyDescent="0.25">
      <c r="A774" t="s">
        <v>28</v>
      </c>
      <c r="B774">
        <f>VLOOKUP(Table1[[#This Row],[LGA]],Sheet1!$H$1:$I$27,2,)</f>
        <v>2335</v>
      </c>
      <c r="C774" t="s">
        <v>104</v>
      </c>
      <c r="D774" t="s">
        <v>112</v>
      </c>
      <c r="E774" s="18" t="s">
        <v>13</v>
      </c>
      <c r="F774" s="18" t="s">
        <v>13</v>
      </c>
      <c r="H774">
        <v>2015</v>
      </c>
      <c r="I774" t="s">
        <v>29</v>
      </c>
      <c r="J774" t="str">
        <f>VLOOKUP(Table1[[#This Row],[Construction]],Sheet1!$A$2:$B$16,2,)</f>
        <v>On Site</v>
      </c>
      <c r="K774" t="s">
        <v>187</v>
      </c>
      <c r="L774" t="s">
        <v>237</v>
      </c>
      <c r="M774">
        <v>1</v>
      </c>
      <c r="N774" s="3">
        <v>398819.07</v>
      </c>
      <c r="O774" s="3">
        <f>N774/M774</f>
        <v>398819.07</v>
      </c>
      <c r="P774" s="3">
        <f>O774*((VLOOKUP(H774,'CPI Data'!$A$1:$B$23,2))/(VLOOKUP(2025,'CPI Data'!$A$1:$B$23,2)))</f>
        <v>206285.725862069</v>
      </c>
      <c r="R774" s="12">
        <v>3</v>
      </c>
      <c r="S774">
        <v>2</v>
      </c>
      <c r="T774">
        <v>1</v>
      </c>
      <c r="U774">
        <v>1</v>
      </c>
    </row>
    <row r="775" spans="1:21" x14ac:dyDescent="0.25">
      <c r="A775" t="s">
        <v>21</v>
      </c>
      <c r="B775">
        <f>VLOOKUP(Table1[[#This Row],[LGA]],Sheet1!$H$1:$I$27,2,)</f>
        <v>2203</v>
      </c>
      <c r="C775" t="s">
        <v>104</v>
      </c>
      <c r="D775" t="s">
        <v>114</v>
      </c>
      <c r="E775" s="18" t="s">
        <v>13</v>
      </c>
      <c r="F775" s="18" t="s">
        <v>13</v>
      </c>
      <c r="H775">
        <v>2015</v>
      </c>
      <c r="I775" t="s">
        <v>29</v>
      </c>
      <c r="J775" t="str">
        <f>VLOOKUP(Table1[[#This Row],[Construction]],Sheet1!$A$2:$B$16,2,)</f>
        <v>On Site</v>
      </c>
      <c r="K775" t="s">
        <v>194</v>
      </c>
      <c r="L775" t="s">
        <v>237</v>
      </c>
      <c r="M775">
        <v>1</v>
      </c>
      <c r="N775" s="3">
        <v>464242</v>
      </c>
      <c r="O775" s="3">
        <f>N775/M775</f>
        <v>464242</v>
      </c>
      <c r="P775" s="3">
        <f>O775*((VLOOKUP(H775,'CPI Data'!$A$1:$B$23,2))/(VLOOKUP(2025,'CPI Data'!$A$1:$B$23,2)))</f>
        <v>240125.17241379313</v>
      </c>
      <c r="R775" s="12">
        <v>4</v>
      </c>
      <c r="S775">
        <v>2</v>
      </c>
      <c r="T775">
        <v>1</v>
      </c>
      <c r="U775">
        <v>1</v>
      </c>
    </row>
    <row r="776" spans="1:21" x14ac:dyDescent="0.25">
      <c r="A776" t="s">
        <v>21</v>
      </c>
      <c r="B776">
        <f>VLOOKUP(Table1[[#This Row],[LGA]],Sheet1!$H$1:$I$27,2,)</f>
        <v>2203</v>
      </c>
      <c r="C776" t="s">
        <v>104</v>
      </c>
      <c r="D776" t="s">
        <v>114</v>
      </c>
      <c r="E776" s="18" t="s">
        <v>13</v>
      </c>
      <c r="F776" s="18" t="s">
        <v>13</v>
      </c>
      <c r="H776">
        <v>2015</v>
      </c>
      <c r="I776" t="s">
        <v>29</v>
      </c>
      <c r="J776" t="str">
        <f>VLOOKUP(Table1[[#This Row],[Construction]],Sheet1!$A$2:$B$16,2,)</f>
        <v>On Site</v>
      </c>
      <c r="K776" t="s">
        <v>194</v>
      </c>
      <c r="L776" t="s">
        <v>237</v>
      </c>
      <c r="M776">
        <v>1</v>
      </c>
      <c r="N776" s="3">
        <v>463974</v>
      </c>
      <c r="O776" s="3">
        <f>N776/M776</f>
        <v>463974</v>
      </c>
      <c r="P776" s="3">
        <f>O776*((VLOOKUP(H776,'CPI Data'!$A$1:$B$23,2))/(VLOOKUP(2025,'CPI Data'!$A$1:$B$23,2)))</f>
        <v>239986.55172413794</v>
      </c>
      <c r="R776" s="12">
        <v>4</v>
      </c>
      <c r="S776">
        <v>2</v>
      </c>
      <c r="T776">
        <v>1</v>
      </c>
      <c r="U776">
        <v>1</v>
      </c>
    </row>
    <row r="777" spans="1:21" x14ac:dyDescent="0.25">
      <c r="A777" t="s">
        <v>21</v>
      </c>
      <c r="B777">
        <f>VLOOKUP(Table1[[#This Row],[LGA]],Sheet1!$H$1:$I$27,2,)</f>
        <v>2203</v>
      </c>
      <c r="C777" t="s">
        <v>104</v>
      </c>
      <c r="D777" t="s">
        <v>119</v>
      </c>
      <c r="E777" s="18" t="s">
        <v>13</v>
      </c>
      <c r="F777" s="18" t="s">
        <v>13</v>
      </c>
      <c r="H777">
        <v>2015</v>
      </c>
      <c r="I777" t="s">
        <v>29</v>
      </c>
      <c r="J777" t="str">
        <f>VLOOKUP(Table1[[#This Row],[Construction]],Sheet1!$A$2:$B$16,2,)</f>
        <v>On Site</v>
      </c>
      <c r="K777" t="s">
        <v>194</v>
      </c>
      <c r="L777" t="s">
        <v>237</v>
      </c>
      <c r="M777">
        <v>1</v>
      </c>
      <c r="N777" s="3">
        <v>427376</v>
      </c>
      <c r="O777" s="3">
        <f>N777/M777</f>
        <v>427376</v>
      </c>
      <c r="P777" s="3">
        <f>O777*((VLOOKUP(H777,'CPI Data'!$A$1:$B$23,2))/(VLOOKUP(2025,'CPI Data'!$A$1:$B$23,2)))</f>
        <v>221056.55172413794</v>
      </c>
      <c r="Q777" s="2">
        <v>40360</v>
      </c>
      <c r="R777" s="12">
        <v>3</v>
      </c>
      <c r="S777">
        <v>1</v>
      </c>
      <c r="T777">
        <v>1</v>
      </c>
      <c r="U777">
        <v>1</v>
      </c>
    </row>
    <row r="778" spans="1:21" x14ac:dyDescent="0.25">
      <c r="A778" t="s">
        <v>21</v>
      </c>
      <c r="B778">
        <f>VLOOKUP(Table1[[#This Row],[LGA]],Sheet1!$H$1:$I$27,2,)</f>
        <v>2203</v>
      </c>
      <c r="C778" t="s">
        <v>104</v>
      </c>
      <c r="D778" t="s">
        <v>112</v>
      </c>
      <c r="E778" s="18" t="s">
        <v>13</v>
      </c>
      <c r="F778" s="18" t="s">
        <v>13</v>
      </c>
      <c r="H778">
        <v>2015</v>
      </c>
      <c r="I778" t="s">
        <v>29</v>
      </c>
      <c r="J778" t="str">
        <f>VLOOKUP(Table1[[#This Row],[Construction]],Sheet1!$A$2:$B$16,2,)</f>
        <v>On Site</v>
      </c>
      <c r="K778" t="s">
        <v>194</v>
      </c>
      <c r="L778" t="s">
        <v>237</v>
      </c>
      <c r="M778">
        <v>1</v>
      </c>
      <c r="N778" s="3">
        <v>464909</v>
      </c>
      <c r="O778" s="3">
        <f>N778/M778</f>
        <v>464909</v>
      </c>
      <c r="P778" s="3">
        <f>O778*((VLOOKUP(H778,'CPI Data'!$A$1:$B$23,2))/(VLOOKUP(2025,'CPI Data'!$A$1:$B$23,2)))</f>
        <v>240470.17241379313</v>
      </c>
      <c r="Q778" s="2">
        <v>40360</v>
      </c>
      <c r="R778" s="12">
        <v>3</v>
      </c>
      <c r="S778">
        <v>1</v>
      </c>
      <c r="T778">
        <v>1</v>
      </c>
      <c r="U778">
        <v>1</v>
      </c>
    </row>
    <row r="779" spans="1:21" x14ac:dyDescent="0.25">
      <c r="A779" t="s">
        <v>21</v>
      </c>
      <c r="B779">
        <f>VLOOKUP(Table1[[#This Row],[LGA]],Sheet1!$H$1:$I$27,2,)</f>
        <v>2203</v>
      </c>
      <c r="C779" t="s">
        <v>104</v>
      </c>
      <c r="D779" t="s">
        <v>129</v>
      </c>
      <c r="E779" s="18" t="s">
        <v>13</v>
      </c>
      <c r="F779" s="18" t="s">
        <v>13</v>
      </c>
      <c r="H779">
        <v>2015</v>
      </c>
      <c r="I779" t="s">
        <v>29</v>
      </c>
      <c r="J779" t="str">
        <f>VLOOKUP(Table1[[#This Row],[Construction]],Sheet1!$A$2:$B$16,2,)</f>
        <v>On Site</v>
      </c>
      <c r="K779" t="s">
        <v>194</v>
      </c>
      <c r="L779" t="s">
        <v>237</v>
      </c>
      <c r="M779">
        <v>1</v>
      </c>
      <c r="N779" s="3">
        <v>414652</v>
      </c>
      <c r="O779" s="3">
        <f>N779/M779</f>
        <v>414652</v>
      </c>
      <c r="P779" s="3">
        <f>O779*((VLOOKUP(H779,'CPI Data'!$A$1:$B$23,2))/(VLOOKUP(2025,'CPI Data'!$A$1:$B$23,2)))</f>
        <v>214475.17241379313</v>
      </c>
      <c r="Q779" s="2">
        <v>40725</v>
      </c>
      <c r="R779" s="12">
        <v>2</v>
      </c>
      <c r="S779">
        <v>1</v>
      </c>
      <c r="T779">
        <v>1</v>
      </c>
      <c r="U779">
        <v>1</v>
      </c>
    </row>
    <row r="780" spans="1:21" x14ac:dyDescent="0.25">
      <c r="A780" t="s">
        <v>21</v>
      </c>
      <c r="B780">
        <f>VLOOKUP(Table1[[#This Row],[LGA]],Sheet1!$H$1:$I$27,2,)</f>
        <v>2203</v>
      </c>
      <c r="C780" t="s">
        <v>104</v>
      </c>
      <c r="D780" t="s">
        <v>129</v>
      </c>
      <c r="E780" s="18" t="s">
        <v>13</v>
      </c>
      <c r="F780" s="18" t="s">
        <v>13</v>
      </c>
      <c r="H780">
        <v>2015</v>
      </c>
      <c r="I780" t="s">
        <v>29</v>
      </c>
      <c r="J780" t="str">
        <f>VLOOKUP(Table1[[#This Row],[Construction]],Sheet1!$A$2:$B$16,2,)</f>
        <v>On Site</v>
      </c>
      <c r="K780" t="s">
        <v>194</v>
      </c>
      <c r="L780" t="s">
        <v>237</v>
      </c>
      <c r="M780">
        <v>1</v>
      </c>
      <c r="N780" s="3">
        <v>414585</v>
      </c>
      <c r="O780" s="3">
        <f>N780/M780</f>
        <v>414585</v>
      </c>
      <c r="P780" s="3">
        <f>O780*((VLOOKUP(H780,'CPI Data'!$A$1:$B$23,2))/(VLOOKUP(2025,'CPI Data'!$A$1:$B$23,2)))</f>
        <v>214440.51724137933</v>
      </c>
      <c r="R780" s="12">
        <v>2</v>
      </c>
      <c r="S780">
        <v>1</v>
      </c>
      <c r="T780">
        <v>1</v>
      </c>
      <c r="U780">
        <v>1</v>
      </c>
    </row>
    <row r="781" spans="1:21" x14ac:dyDescent="0.25">
      <c r="A781" t="s">
        <v>21</v>
      </c>
      <c r="B781">
        <f>VLOOKUP(Table1[[#This Row],[LGA]],Sheet1!$H$1:$I$27,2,)</f>
        <v>2203</v>
      </c>
      <c r="C781" t="s">
        <v>104</v>
      </c>
      <c r="D781" t="s">
        <v>110</v>
      </c>
      <c r="E781" s="18" t="s">
        <v>13</v>
      </c>
      <c r="F781" s="18" t="s">
        <v>13</v>
      </c>
      <c r="H781">
        <v>2015</v>
      </c>
      <c r="I781" t="s">
        <v>29</v>
      </c>
      <c r="J781" t="str">
        <f>VLOOKUP(Table1[[#This Row],[Construction]],Sheet1!$A$2:$B$16,2,)</f>
        <v>On Site</v>
      </c>
      <c r="K781" t="s">
        <v>194</v>
      </c>
      <c r="L781" t="s">
        <v>237</v>
      </c>
      <c r="M781">
        <v>1</v>
      </c>
      <c r="N781" s="3">
        <v>563748</v>
      </c>
      <c r="O781" s="3">
        <f>N781/M781</f>
        <v>563748</v>
      </c>
      <c r="P781" s="3">
        <f>O781*((VLOOKUP(H781,'CPI Data'!$A$1:$B$23,2))/(VLOOKUP(2025,'CPI Data'!$A$1:$B$23,2)))</f>
        <v>291593.79310344829</v>
      </c>
      <c r="R781" s="12">
        <v>5</v>
      </c>
      <c r="S781">
        <v>2</v>
      </c>
      <c r="T781">
        <v>1</v>
      </c>
      <c r="U781">
        <v>1</v>
      </c>
    </row>
    <row r="782" spans="1:21" x14ac:dyDescent="0.25">
      <c r="A782" t="s">
        <v>21</v>
      </c>
      <c r="B782">
        <f>VLOOKUP(Table1[[#This Row],[LGA]],Sheet1!$H$1:$I$27,2,)</f>
        <v>2203</v>
      </c>
      <c r="C782" t="s">
        <v>104</v>
      </c>
      <c r="D782" t="s">
        <v>111</v>
      </c>
      <c r="E782" s="18" t="s">
        <v>13</v>
      </c>
      <c r="F782" s="18" t="s">
        <v>13</v>
      </c>
      <c r="H782">
        <v>2015</v>
      </c>
      <c r="I782" t="s">
        <v>29</v>
      </c>
      <c r="J782" t="str">
        <f>VLOOKUP(Table1[[#This Row],[Construction]],Sheet1!$A$2:$B$16,2,)</f>
        <v>On Site</v>
      </c>
      <c r="K782" t="s">
        <v>194</v>
      </c>
      <c r="L782" t="s">
        <v>237</v>
      </c>
      <c r="M782">
        <v>1</v>
      </c>
      <c r="N782" s="3">
        <v>372177</v>
      </c>
      <c r="O782" s="3">
        <f>N782/M782</f>
        <v>372177</v>
      </c>
      <c r="P782" s="3">
        <f>O782*((VLOOKUP(H782,'CPI Data'!$A$1:$B$23,2))/(VLOOKUP(2025,'CPI Data'!$A$1:$B$23,2)))</f>
        <v>192505.34482758623</v>
      </c>
      <c r="R782" s="12">
        <v>2</v>
      </c>
      <c r="S782">
        <v>2</v>
      </c>
      <c r="T782">
        <v>1</v>
      </c>
      <c r="U782">
        <v>1</v>
      </c>
    </row>
    <row r="783" spans="1:21" x14ac:dyDescent="0.25">
      <c r="A783" t="s">
        <v>21</v>
      </c>
      <c r="B783">
        <f>VLOOKUP(Table1[[#This Row],[LGA]],Sheet1!$H$1:$I$27,2,)</f>
        <v>2203</v>
      </c>
      <c r="C783" t="s">
        <v>104</v>
      </c>
      <c r="D783" t="s">
        <v>129</v>
      </c>
      <c r="E783" s="18" t="s">
        <v>13</v>
      </c>
      <c r="F783" s="18" t="s">
        <v>13</v>
      </c>
      <c r="H783">
        <v>2015</v>
      </c>
      <c r="I783" t="s">
        <v>29</v>
      </c>
      <c r="J783" t="str">
        <f>VLOOKUP(Table1[[#This Row],[Construction]],Sheet1!$A$2:$B$16,2,)</f>
        <v>On Site</v>
      </c>
      <c r="K783" t="s">
        <v>194</v>
      </c>
      <c r="L783" t="s">
        <v>237</v>
      </c>
      <c r="M783">
        <v>1</v>
      </c>
      <c r="N783" s="3">
        <v>409658</v>
      </c>
      <c r="O783" s="3">
        <f>N783/M783</f>
        <v>409658</v>
      </c>
      <c r="P783" s="3">
        <f>O783*((VLOOKUP(H783,'CPI Data'!$A$1:$B$23,2))/(VLOOKUP(2025,'CPI Data'!$A$1:$B$23,2)))</f>
        <v>211892.06896551725</v>
      </c>
      <c r="R783" s="12">
        <v>2</v>
      </c>
      <c r="S783">
        <v>1</v>
      </c>
      <c r="T783">
        <v>1</v>
      </c>
      <c r="U783">
        <v>1</v>
      </c>
    </row>
    <row r="784" spans="1:21" x14ac:dyDescent="0.25">
      <c r="A784" t="s">
        <v>19</v>
      </c>
      <c r="B784">
        <f>VLOOKUP(Table1[[#This Row],[LGA]],Sheet1!$H$1:$I$27,2,)</f>
        <v>1816</v>
      </c>
      <c r="C784" t="s">
        <v>105</v>
      </c>
      <c r="D784" t="s">
        <v>112</v>
      </c>
      <c r="E784" s="18" t="s">
        <v>13</v>
      </c>
      <c r="F784" s="18" t="s">
        <v>13</v>
      </c>
      <c r="H784">
        <v>2015</v>
      </c>
      <c r="I784" t="s">
        <v>29</v>
      </c>
      <c r="J784" t="str">
        <f>VLOOKUP(Table1[[#This Row],[Construction]],Sheet1!$A$2:$B$16,2,)</f>
        <v>On Site</v>
      </c>
      <c r="K784" t="s">
        <v>19</v>
      </c>
      <c r="L784" t="s">
        <v>211</v>
      </c>
      <c r="M784">
        <v>1</v>
      </c>
      <c r="N784" s="3">
        <v>426146.06</v>
      </c>
      <c r="O784" s="3">
        <f>N784/M784</f>
        <v>426146.06</v>
      </c>
      <c r="P784" s="3">
        <f>O784*((VLOOKUP(H784,'CPI Data'!$A$1:$B$23,2))/(VLOOKUP(2025,'CPI Data'!$A$1:$B$23,2)))</f>
        <v>220420.37586206899</v>
      </c>
      <c r="R784" s="12">
        <v>3</v>
      </c>
      <c r="S784">
        <v>1</v>
      </c>
      <c r="T784">
        <v>1</v>
      </c>
      <c r="U784">
        <v>1</v>
      </c>
    </row>
    <row r="785" spans="1:21" x14ac:dyDescent="0.25">
      <c r="A785" t="s">
        <v>19</v>
      </c>
      <c r="B785">
        <f>VLOOKUP(Table1[[#This Row],[LGA]],Sheet1!$H$1:$I$27,2,)</f>
        <v>1816</v>
      </c>
      <c r="C785" t="s">
        <v>105</v>
      </c>
      <c r="D785" t="s">
        <v>114</v>
      </c>
      <c r="E785" s="18" t="s">
        <v>13</v>
      </c>
      <c r="F785" s="18" t="s">
        <v>13</v>
      </c>
      <c r="H785">
        <v>2015</v>
      </c>
      <c r="I785" t="s">
        <v>29</v>
      </c>
      <c r="J785" t="str">
        <f>VLOOKUP(Table1[[#This Row],[Construction]],Sheet1!$A$2:$B$16,2,)</f>
        <v>On Site</v>
      </c>
      <c r="K785" t="s">
        <v>19</v>
      </c>
      <c r="L785" t="s">
        <v>211</v>
      </c>
      <c r="M785">
        <v>1</v>
      </c>
      <c r="N785" s="3">
        <v>316461.58</v>
      </c>
      <c r="O785" s="3">
        <f>N785/M785</f>
        <v>316461.58</v>
      </c>
      <c r="P785" s="3">
        <f>O785*((VLOOKUP(H785,'CPI Data'!$A$1:$B$23,2))/(VLOOKUP(2025,'CPI Data'!$A$1:$B$23,2)))</f>
        <v>163687.02413793106</v>
      </c>
      <c r="R785" s="12">
        <v>4</v>
      </c>
      <c r="S785">
        <v>2</v>
      </c>
      <c r="T785">
        <v>1</v>
      </c>
      <c r="U785">
        <v>1</v>
      </c>
    </row>
    <row r="786" spans="1:21" x14ac:dyDescent="0.25">
      <c r="A786" t="s">
        <v>19</v>
      </c>
      <c r="B786">
        <f>VLOOKUP(Table1[[#This Row],[LGA]],Sheet1!$H$1:$I$27,2,)</f>
        <v>1816</v>
      </c>
      <c r="C786" t="s">
        <v>105</v>
      </c>
      <c r="D786" t="s">
        <v>112</v>
      </c>
      <c r="E786" s="18" t="s">
        <v>13</v>
      </c>
      <c r="F786" s="18" t="s">
        <v>13</v>
      </c>
      <c r="H786">
        <v>2015</v>
      </c>
      <c r="I786" t="s">
        <v>29</v>
      </c>
      <c r="J786" t="str">
        <f>VLOOKUP(Table1[[#This Row],[Construction]],Sheet1!$A$2:$B$16,2,)</f>
        <v>On Site</v>
      </c>
      <c r="K786" t="s">
        <v>19</v>
      </c>
      <c r="L786" t="s">
        <v>211</v>
      </c>
      <c r="M786">
        <v>1</v>
      </c>
      <c r="N786" s="3">
        <v>394889.22</v>
      </c>
      <c r="O786" s="3">
        <f>N786/M786</f>
        <v>394889.22</v>
      </c>
      <c r="P786" s="3">
        <f>O786*((VLOOKUP(H786,'CPI Data'!$A$1:$B$23,2))/(VLOOKUP(2025,'CPI Data'!$A$1:$B$23,2)))</f>
        <v>204253.04482758621</v>
      </c>
      <c r="Q786" s="2">
        <v>41091</v>
      </c>
      <c r="R786" s="12">
        <v>3</v>
      </c>
      <c r="S786">
        <v>2</v>
      </c>
      <c r="T786">
        <v>1</v>
      </c>
      <c r="U786">
        <v>1</v>
      </c>
    </row>
    <row r="787" spans="1:21" x14ac:dyDescent="0.25">
      <c r="A787" t="s">
        <v>19</v>
      </c>
      <c r="B787">
        <f>VLOOKUP(Table1[[#This Row],[LGA]],Sheet1!$H$1:$I$27,2,)</f>
        <v>1816</v>
      </c>
      <c r="C787" t="s">
        <v>105</v>
      </c>
      <c r="D787" t="s">
        <v>114</v>
      </c>
      <c r="E787" s="18" t="s">
        <v>13</v>
      </c>
      <c r="F787" s="18" t="s">
        <v>13</v>
      </c>
      <c r="H787">
        <v>2015</v>
      </c>
      <c r="I787" t="s">
        <v>29</v>
      </c>
      <c r="J787" t="str">
        <f>VLOOKUP(Table1[[#This Row],[Construction]],Sheet1!$A$2:$B$16,2,)</f>
        <v>On Site</v>
      </c>
      <c r="K787" t="s">
        <v>19</v>
      </c>
      <c r="L787" t="s">
        <v>211</v>
      </c>
      <c r="M787">
        <v>1</v>
      </c>
      <c r="N787" s="3">
        <v>376040</v>
      </c>
      <c r="O787" s="3">
        <f>N787/M787</f>
        <v>376040</v>
      </c>
      <c r="P787" s="3">
        <f>O787*((VLOOKUP(H787,'CPI Data'!$A$1:$B$23,2))/(VLOOKUP(2025,'CPI Data'!$A$1:$B$23,2)))</f>
        <v>194503.44827586209</v>
      </c>
      <c r="Q787" s="2">
        <v>41091</v>
      </c>
      <c r="R787" s="12">
        <v>4</v>
      </c>
      <c r="S787">
        <v>2</v>
      </c>
      <c r="T787">
        <v>1</v>
      </c>
      <c r="U787">
        <v>1</v>
      </c>
    </row>
    <row r="788" spans="1:21" x14ac:dyDescent="0.25">
      <c r="A788" t="s">
        <v>19</v>
      </c>
      <c r="B788">
        <f>VLOOKUP(Table1[[#This Row],[LGA]],Sheet1!$H$1:$I$27,2,)</f>
        <v>1816</v>
      </c>
      <c r="C788" t="s">
        <v>105</v>
      </c>
      <c r="D788" t="s">
        <v>112</v>
      </c>
      <c r="E788" s="18" t="s">
        <v>13</v>
      </c>
      <c r="F788" s="18" t="s">
        <v>13</v>
      </c>
      <c r="H788">
        <v>2015</v>
      </c>
      <c r="I788" t="s">
        <v>29</v>
      </c>
      <c r="J788" t="str">
        <f>VLOOKUP(Table1[[#This Row],[Construction]],Sheet1!$A$2:$B$16,2,)</f>
        <v>On Site</v>
      </c>
      <c r="K788" t="s">
        <v>19</v>
      </c>
      <c r="L788" t="s">
        <v>211</v>
      </c>
      <c r="M788">
        <v>1</v>
      </c>
      <c r="N788" s="3">
        <v>424891.46</v>
      </c>
      <c r="O788" s="3">
        <f>N788/M788</f>
        <v>424891.46</v>
      </c>
      <c r="P788" s="3">
        <f>O788*((VLOOKUP(H788,'CPI Data'!$A$1:$B$23,2))/(VLOOKUP(2025,'CPI Data'!$A$1:$B$23,2)))</f>
        <v>219771.44482758624</v>
      </c>
      <c r="Q788" s="2">
        <v>41091</v>
      </c>
      <c r="R788" s="12">
        <v>3</v>
      </c>
      <c r="S788">
        <v>1</v>
      </c>
      <c r="T788">
        <v>1</v>
      </c>
      <c r="U788">
        <v>1</v>
      </c>
    </row>
    <row r="789" spans="1:21" x14ac:dyDescent="0.25">
      <c r="A789" t="s">
        <v>19</v>
      </c>
      <c r="B789">
        <f>VLOOKUP(Table1[[#This Row],[LGA]],Sheet1!$H$1:$I$27,2,)</f>
        <v>1816</v>
      </c>
      <c r="C789" t="s">
        <v>105</v>
      </c>
      <c r="D789" t="s">
        <v>112</v>
      </c>
      <c r="E789" s="18" t="s">
        <v>13</v>
      </c>
      <c r="F789" s="18" t="s">
        <v>13</v>
      </c>
      <c r="H789">
        <v>2015</v>
      </c>
      <c r="I789" t="s">
        <v>29</v>
      </c>
      <c r="J789" t="str">
        <f>VLOOKUP(Table1[[#This Row],[Construction]],Sheet1!$A$2:$B$16,2,)</f>
        <v>On Site</v>
      </c>
      <c r="K789" t="s">
        <v>19</v>
      </c>
      <c r="L789" t="s">
        <v>211</v>
      </c>
      <c r="M789">
        <v>1</v>
      </c>
      <c r="N789" s="3">
        <v>424820.22</v>
      </c>
      <c r="O789" s="3">
        <f>N789/M789</f>
        <v>424820.22</v>
      </c>
      <c r="P789" s="3">
        <f>O789*((VLOOKUP(H789,'CPI Data'!$A$1:$B$23,2))/(VLOOKUP(2025,'CPI Data'!$A$1:$B$23,2)))</f>
        <v>219734.59655172413</v>
      </c>
      <c r="Q789" s="2">
        <v>41456</v>
      </c>
      <c r="R789" s="12">
        <v>3</v>
      </c>
      <c r="S789">
        <v>1</v>
      </c>
      <c r="T789">
        <v>1</v>
      </c>
      <c r="U789">
        <v>1</v>
      </c>
    </row>
    <row r="790" spans="1:21" x14ac:dyDescent="0.25">
      <c r="A790" t="s">
        <v>20</v>
      </c>
      <c r="B790">
        <f>VLOOKUP(Table1[[#This Row],[LGA]],Sheet1!$H$1:$I$27,2,)</f>
        <v>2669</v>
      </c>
      <c r="C790" t="s">
        <v>104</v>
      </c>
      <c r="D790" t="s">
        <v>40</v>
      </c>
      <c r="E790" s="18" t="s">
        <v>36</v>
      </c>
      <c r="F790" s="18" t="s">
        <v>36</v>
      </c>
      <c r="H790">
        <v>2016</v>
      </c>
      <c r="I790" t="s">
        <v>29</v>
      </c>
      <c r="J790" t="str">
        <f>VLOOKUP(Table1[[#This Row],[Construction]],Sheet1!$A$2:$B$16,2,)</f>
        <v>On Site</v>
      </c>
      <c r="K790" t="s">
        <v>193</v>
      </c>
      <c r="L790" t="s">
        <v>237</v>
      </c>
      <c r="M790">
        <v>1</v>
      </c>
      <c r="N790" s="3">
        <v>173556.41</v>
      </c>
      <c r="O790" s="3">
        <f>N790/M790</f>
        <v>173556.41</v>
      </c>
      <c r="P790" s="3">
        <f>O790*((VLOOKUP(H790,'CPI Data'!$A$1:$B$23,2))/(VLOOKUP(2025,'CPI Data'!$A$1:$B$23,2)))</f>
        <v>77801.14931034483</v>
      </c>
      <c r="Q790" s="2">
        <v>40725</v>
      </c>
      <c r="R790" s="12">
        <v>2</v>
      </c>
      <c r="S790">
        <v>2</v>
      </c>
      <c r="T790">
        <v>1</v>
      </c>
      <c r="U790">
        <v>1</v>
      </c>
    </row>
    <row r="791" spans="1:21" x14ac:dyDescent="0.25">
      <c r="A791" t="s">
        <v>20</v>
      </c>
      <c r="B791">
        <f>VLOOKUP(Table1[[#This Row],[LGA]],Sheet1!$H$1:$I$27,2,)</f>
        <v>2669</v>
      </c>
      <c r="C791" t="s">
        <v>104</v>
      </c>
      <c r="D791" t="s">
        <v>37</v>
      </c>
      <c r="E791" s="18" t="s">
        <v>36</v>
      </c>
      <c r="F791" s="18" t="s">
        <v>36</v>
      </c>
      <c r="H791">
        <v>2016</v>
      </c>
      <c r="I791" t="s">
        <v>29</v>
      </c>
      <c r="J791" t="str">
        <f>VLOOKUP(Table1[[#This Row],[Construction]],Sheet1!$A$2:$B$16,2,)</f>
        <v>On Site</v>
      </c>
      <c r="K791" t="s">
        <v>193</v>
      </c>
      <c r="L791" t="s">
        <v>237</v>
      </c>
      <c r="M791">
        <v>1</v>
      </c>
      <c r="N791" s="3">
        <v>148090.20000000001</v>
      </c>
      <c r="O791" s="3">
        <f>N791/M791</f>
        <v>148090.20000000001</v>
      </c>
      <c r="P791" s="3">
        <f>O791*((VLOOKUP(H791,'CPI Data'!$A$1:$B$23,2))/(VLOOKUP(2025,'CPI Data'!$A$1:$B$23,2)))</f>
        <v>66385.26206896553</v>
      </c>
      <c r="Q791" s="2">
        <v>41091</v>
      </c>
      <c r="R791" s="12">
        <v>2</v>
      </c>
      <c r="S791">
        <v>1</v>
      </c>
      <c r="T791">
        <v>1</v>
      </c>
      <c r="U791">
        <v>1</v>
      </c>
    </row>
    <row r="792" spans="1:21" x14ac:dyDescent="0.25">
      <c r="A792" t="s">
        <v>20</v>
      </c>
      <c r="B792">
        <f>VLOOKUP(Table1[[#This Row],[LGA]],Sheet1!$H$1:$I$27,2,)</f>
        <v>2669</v>
      </c>
      <c r="C792" t="s">
        <v>104</v>
      </c>
      <c r="D792" t="s">
        <v>37</v>
      </c>
      <c r="E792" s="18" t="s">
        <v>36</v>
      </c>
      <c r="F792" s="18" t="s">
        <v>36</v>
      </c>
      <c r="H792">
        <v>2016</v>
      </c>
      <c r="I792" t="s">
        <v>29</v>
      </c>
      <c r="J792" t="str">
        <f>VLOOKUP(Table1[[#This Row],[Construction]],Sheet1!$A$2:$B$16,2,)</f>
        <v>On Site</v>
      </c>
      <c r="K792" t="s">
        <v>193</v>
      </c>
      <c r="L792" t="s">
        <v>237</v>
      </c>
      <c r="M792">
        <v>1</v>
      </c>
      <c r="N792" s="3">
        <v>148052.24</v>
      </c>
      <c r="O792" s="3">
        <f>N792/M792</f>
        <v>148052.24</v>
      </c>
      <c r="P792" s="3">
        <f>O792*((VLOOKUP(H792,'CPI Data'!$A$1:$B$23,2))/(VLOOKUP(2025,'CPI Data'!$A$1:$B$23,2)))</f>
        <v>66368.245517241376</v>
      </c>
      <c r="Q792" s="2">
        <v>41091</v>
      </c>
      <c r="R792" s="12">
        <v>2</v>
      </c>
      <c r="S792">
        <v>1</v>
      </c>
      <c r="T792">
        <v>1</v>
      </c>
      <c r="U792">
        <v>1</v>
      </c>
    </row>
    <row r="793" spans="1:21" x14ac:dyDescent="0.25">
      <c r="A793" t="s">
        <v>20</v>
      </c>
      <c r="B793">
        <f>VLOOKUP(Table1[[#This Row],[LGA]],Sheet1!$H$1:$I$27,2,)</f>
        <v>2669</v>
      </c>
      <c r="C793" t="s">
        <v>104</v>
      </c>
      <c r="D793" t="s">
        <v>37</v>
      </c>
      <c r="E793" s="18" t="s">
        <v>36</v>
      </c>
      <c r="F793" s="18" t="s">
        <v>36</v>
      </c>
      <c r="H793">
        <v>2016</v>
      </c>
      <c r="I793" t="s">
        <v>29</v>
      </c>
      <c r="J793" t="str">
        <f>VLOOKUP(Table1[[#This Row],[Construction]],Sheet1!$A$2:$B$16,2,)</f>
        <v>On Site</v>
      </c>
      <c r="K793" t="s">
        <v>193</v>
      </c>
      <c r="L793" t="s">
        <v>237</v>
      </c>
      <c r="M793">
        <v>1</v>
      </c>
      <c r="N793" s="3">
        <v>143557.98000000001</v>
      </c>
      <c r="O793" s="3">
        <f>N793/M793</f>
        <v>143557.98000000001</v>
      </c>
      <c r="P793" s="3">
        <f>O793*((VLOOKUP(H793,'CPI Data'!$A$1:$B$23,2))/(VLOOKUP(2025,'CPI Data'!$A$1:$B$23,2)))</f>
        <v>64353.577241379317</v>
      </c>
      <c r="Q793" s="2">
        <v>41091</v>
      </c>
      <c r="R793" s="12">
        <v>2</v>
      </c>
      <c r="S793">
        <v>1</v>
      </c>
      <c r="T793">
        <v>1</v>
      </c>
      <c r="U793">
        <v>1</v>
      </c>
    </row>
    <row r="794" spans="1:21" x14ac:dyDescent="0.25">
      <c r="A794" t="s">
        <v>20</v>
      </c>
      <c r="B794">
        <f>VLOOKUP(Table1[[#This Row],[LGA]],Sheet1!$H$1:$I$27,2,)</f>
        <v>2669</v>
      </c>
      <c r="C794" t="s">
        <v>104</v>
      </c>
      <c r="D794" t="s">
        <v>44</v>
      </c>
      <c r="E794" s="18" t="s">
        <v>36</v>
      </c>
      <c r="F794" s="18" t="s">
        <v>36</v>
      </c>
      <c r="H794">
        <v>2016</v>
      </c>
      <c r="I794" t="s">
        <v>29</v>
      </c>
      <c r="J794" t="str">
        <f>VLOOKUP(Table1[[#This Row],[Construction]],Sheet1!$A$2:$B$16,2,)</f>
        <v>On Site</v>
      </c>
      <c r="K794" t="s">
        <v>193</v>
      </c>
      <c r="L794" t="s">
        <v>237</v>
      </c>
      <c r="M794">
        <v>1</v>
      </c>
      <c r="N794" s="3">
        <v>155741.87</v>
      </c>
      <c r="O794" s="3">
        <f>N794/M794</f>
        <v>155741.87</v>
      </c>
      <c r="P794" s="3">
        <f>O794*((VLOOKUP(H794,'CPI Data'!$A$1:$B$23,2))/(VLOOKUP(2025,'CPI Data'!$A$1:$B$23,2)))</f>
        <v>69815.321034482753</v>
      </c>
      <c r="Q794" s="2">
        <v>41091</v>
      </c>
      <c r="R794" s="12">
        <v>2</v>
      </c>
      <c r="S794">
        <v>1</v>
      </c>
    </row>
    <row r="795" spans="1:21" x14ac:dyDescent="0.25">
      <c r="A795" t="s">
        <v>20</v>
      </c>
      <c r="B795">
        <f>VLOOKUP(Table1[[#This Row],[LGA]],Sheet1!$H$1:$I$27,2,)</f>
        <v>2669</v>
      </c>
      <c r="C795" t="s">
        <v>104</v>
      </c>
      <c r="D795" t="s">
        <v>37</v>
      </c>
      <c r="E795" s="18" t="s">
        <v>36</v>
      </c>
      <c r="F795" s="18" t="s">
        <v>36</v>
      </c>
      <c r="H795">
        <v>2016</v>
      </c>
      <c r="I795" t="s">
        <v>29</v>
      </c>
      <c r="J795" t="str">
        <f>VLOOKUP(Table1[[#This Row],[Construction]],Sheet1!$A$2:$B$16,2,)</f>
        <v>On Site</v>
      </c>
      <c r="K795" t="s">
        <v>193</v>
      </c>
      <c r="L795" t="s">
        <v>237</v>
      </c>
      <c r="M795">
        <v>1</v>
      </c>
      <c r="N795" s="3">
        <v>139468.51999999999</v>
      </c>
      <c r="O795" s="3">
        <f>N795/M795</f>
        <v>139468.51999999999</v>
      </c>
      <c r="P795" s="3">
        <f>O795*((VLOOKUP(H795,'CPI Data'!$A$1:$B$23,2))/(VLOOKUP(2025,'CPI Data'!$A$1:$B$23,2)))</f>
        <v>62520.371034482756</v>
      </c>
      <c r="Q795" s="2">
        <v>41091</v>
      </c>
      <c r="R795" s="12">
        <v>2</v>
      </c>
      <c r="S795">
        <v>1</v>
      </c>
    </row>
    <row r="796" spans="1:21" x14ac:dyDescent="0.25">
      <c r="A796" t="s">
        <v>20</v>
      </c>
      <c r="B796">
        <f>VLOOKUP(Table1[[#This Row],[LGA]],Sheet1!$H$1:$I$27,2,)</f>
        <v>2669</v>
      </c>
      <c r="C796" t="s">
        <v>104</v>
      </c>
      <c r="D796" t="s">
        <v>40</v>
      </c>
      <c r="E796" s="18" t="s">
        <v>36</v>
      </c>
      <c r="F796" s="18" t="s">
        <v>36</v>
      </c>
      <c r="H796">
        <v>2016</v>
      </c>
      <c r="I796" t="s">
        <v>29</v>
      </c>
      <c r="J796" t="str">
        <f>VLOOKUP(Table1[[#This Row],[Construction]],Sheet1!$A$2:$B$16,2,)</f>
        <v>On Site</v>
      </c>
      <c r="K796" t="s">
        <v>193</v>
      </c>
      <c r="L796" t="s">
        <v>237</v>
      </c>
      <c r="M796">
        <v>1</v>
      </c>
      <c r="N796" s="3">
        <v>174931.56</v>
      </c>
      <c r="O796" s="3">
        <f>N796/M796</f>
        <v>174931.56</v>
      </c>
      <c r="P796" s="3">
        <f>O796*((VLOOKUP(H796,'CPI Data'!$A$1:$B$23,2))/(VLOOKUP(2025,'CPI Data'!$A$1:$B$23,2)))</f>
        <v>78417.595862068963</v>
      </c>
      <c r="Q796" s="2">
        <v>41091</v>
      </c>
      <c r="R796" s="12">
        <v>2</v>
      </c>
      <c r="S796">
        <v>1</v>
      </c>
    </row>
    <row r="797" spans="1:21" x14ac:dyDescent="0.25">
      <c r="A797" t="s">
        <v>41</v>
      </c>
      <c r="B797">
        <f>VLOOKUP(Table1[[#This Row],[LGA]],Sheet1!$H$1:$I$27,2,)</f>
        <v>2042</v>
      </c>
      <c r="C797" t="s">
        <v>104</v>
      </c>
      <c r="D797" t="s">
        <v>112</v>
      </c>
      <c r="E797" s="18" t="s">
        <v>13</v>
      </c>
      <c r="F797" s="18" t="s">
        <v>13</v>
      </c>
      <c r="H797">
        <v>2015</v>
      </c>
      <c r="I797" t="s">
        <v>29</v>
      </c>
      <c r="J797" t="str">
        <f>VLOOKUP(Table1[[#This Row],[Construction]],Sheet1!$A$2:$B$16,2,)</f>
        <v>On Site</v>
      </c>
      <c r="K797" t="s">
        <v>41</v>
      </c>
      <c r="L797" t="s">
        <v>211</v>
      </c>
      <c r="M797">
        <v>1</v>
      </c>
      <c r="N797" s="3">
        <v>345896.47003784601</v>
      </c>
      <c r="O797" s="3">
        <f>N797/M797</f>
        <v>345896.47003784601</v>
      </c>
      <c r="P797" s="3">
        <f>O797*((VLOOKUP(H797,'CPI Data'!$A$1:$B$23,2))/(VLOOKUP(2025,'CPI Data'!$A$1:$B$23,2)))</f>
        <v>178911.96726095484</v>
      </c>
      <c r="Q797" s="2">
        <v>42917</v>
      </c>
      <c r="R797" s="12">
        <v>3</v>
      </c>
      <c r="S797">
        <v>1</v>
      </c>
      <c r="T797">
        <v>1</v>
      </c>
      <c r="U797">
        <v>1</v>
      </c>
    </row>
    <row r="798" spans="1:21" x14ac:dyDescent="0.25">
      <c r="A798" t="s">
        <v>41</v>
      </c>
      <c r="B798">
        <f>VLOOKUP(Table1[[#This Row],[LGA]],Sheet1!$H$1:$I$27,2,)</f>
        <v>2042</v>
      </c>
      <c r="C798" t="s">
        <v>104</v>
      </c>
      <c r="D798" t="s">
        <v>112</v>
      </c>
      <c r="E798" s="18" t="s">
        <v>13</v>
      </c>
      <c r="F798" s="18" t="s">
        <v>13</v>
      </c>
      <c r="H798">
        <v>2015</v>
      </c>
      <c r="I798" t="s">
        <v>29</v>
      </c>
      <c r="J798" t="str">
        <f>VLOOKUP(Table1[[#This Row],[Construction]],Sheet1!$A$2:$B$16,2,)</f>
        <v>On Site</v>
      </c>
      <c r="K798" t="s">
        <v>41</v>
      </c>
      <c r="L798" t="s">
        <v>211</v>
      </c>
      <c r="M798">
        <v>1</v>
      </c>
      <c r="N798" s="3">
        <v>346060.85003784602</v>
      </c>
      <c r="O798" s="3">
        <f>N798/M798</f>
        <v>346060.85003784602</v>
      </c>
      <c r="P798" s="3">
        <f>O798*((VLOOKUP(H798,'CPI Data'!$A$1:$B$23,2))/(VLOOKUP(2025,'CPI Data'!$A$1:$B$23,2)))</f>
        <v>178996.99139888588</v>
      </c>
      <c r="Q798" s="2">
        <v>41091</v>
      </c>
      <c r="R798" s="12">
        <v>3</v>
      </c>
      <c r="S798">
        <v>1</v>
      </c>
      <c r="T798">
        <v>1</v>
      </c>
      <c r="U798">
        <v>1</v>
      </c>
    </row>
    <row r="799" spans="1:21" x14ac:dyDescent="0.25">
      <c r="A799" t="s">
        <v>41</v>
      </c>
      <c r="B799">
        <f>VLOOKUP(Table1[[#This Row],[LGA]],Sheet1!$H$1:$I$27,2,)</f>
        <v>2042</v>
      </c>
      <c r="C799" t="s">
        <v>104</v>
      </c>
      <c r="D799" t="s">
        <v>112</v>
      </c>
      <c r="E799" s="18" t="s">
        <v>13</v>
      </c>
      <c r="F799" s="18" t="s">
        <v>13</v>
      </c>
      <c r="H799">
        <v>2015</v>
      </c>
      <c r="I799" t="s">
        <v>29</v>
      </c>
      <c r="J799" t="str">
        <f>VLOOKUP(Table1[[#This Row],[Construction]],Sheet1!$A$2:$B$16,2,)</f>
        <v>On Site</v>
      </c>
      <c r="K799" t="s">
        <v>41</v>
      </c>
      <c r="L799" t="s">
        <v>211</v>
      </c>
      <c r="M799">
        <v>1</v>
      </c>
      <c r="N799" s="3">
        <v>402259.97000987403</v>
      </c>
      <c r="O799" s="3">
        <f>N799/M799</f>
        <v>402259.97000987403</v>
      </c>
      <c r="P799" s="3">
        <f>O799*((VLOOKUP(H799,'CPI Data'!$A$1:$B$23,2))/(VLOOKUP(2025,'CPI Data'!$A$1:$B$23,2)))</f>
        <v>208065.50172924521</v>
      </c>
      <c r="Q799" s="2">
        <v>40360</v>
      </c>
      <c r="R799" s="12">
        <v>3</v>
      </c>
      <c r="S799">
        <v>1</v>
      </c>
      <c r="T799">
        <v>1</v>
      </c>
      <c r="U799">
        <v>1</v>
      </c>
    </row>
    <row r="800" spans="1:21" x14ac:dyDescent="0.25">
      <c r="A800" t="s">
        <v>20</v>
      </c>
      <c r="B800">
        <f>VLOOKUP(Table1[[#This Row],[LGA]],Sheet1!$H$1:$I$27,2,)</f>
        <v>2669</v>
      </c>
      <c r="C800" t="s">
        <v>104</v>
      </c>
      <c r="D800" t="s">
        <v>114</v>
      </c>
      <c r="E800" s="18" t="s">
        <v>13</v>
      </c>
      <c r="F800" s="18" t="s">
        <v>13</v>
      </c>
      <c r="H800">
        <v>2014</v>
      </c>
      <c r="I800" t="s">
        <v>29</v>
      </c>
      <c r="J800" t="str">
        <f>VLOOKUP(Table1[[#This Row],[Construction]],Sheet1!$A$2:$B$16,2,)</f>
        <v>On Site</v>
      </c>
      <c r="K800" t="s">
        <v>20</v>
      </c>
      <c r="L800" t="s">
        <v>211</v>
      </c>
      <c r="M800">
        <v>1</v>
      </c>
      <c r="N800" s="3">
        <v>493323.15</v>
      </c>
      <c r="O800" s="3">
        <f>N800/M800</f>
        <v>493323.15</v>
      </c>
      <c r="P800" s="3">
        <f>O800*((VLOOKUP(H800,'CPI Data'!$A$1:$B$23,2))/(VLOOKUP(2025,'CPI Data'!$A$1:$B$23,2)))</f>
        <v>425278.57758620696</v>
      </c>
      <c r="Q800" s="2">
        <v>41456</v>
      </c>
      <c r="R800" s="12">
        <v>4</v>
      </c>
      <c r="S800">
        <v>2</v>
      </c>
      <c r="T800">
        <v>1</v>
      </c>
      <c r="U800">
        <v>1</v>
      </c>
    </row>
    <row r="801" spans="1:21" x14ac:dyDescent="0.25">
      <c r="A801" t="s">
        <v>26</v>
      </c>
      <c r="B801">
        <f>VLOOKUP(Table1[[#This Row],[LGA]],Sheet1!$H$1:$I$27,2,)</f>
        <v>2465</v>
      </c>
      <c r="C801" t="s">
        <v>104</v>
      </c>
      <c r="D801" t="s">
        <v>119</v>
      </c>
      <c r="E801" s="18" t="s">
        <v>13</v>
      </c>
      <c r="F801" s="18" t="s">
        <v>13</v>
      </c>
      <c r="H801">
        <v>2015</v>
      </c>
      <c r="I801" t="s">
        <v>29</v>
      </c>
      <c r="J801" t="str">
        <f>VLOOKUP(Table1[[#This Row],[Construction]],Sheet1!$A$2:$B$16,2,)</f>
        <v>On Site</v>
      </c>
      <c r="K801" t="s">
        <v>26</v>
      </c>
      <c r="L801" t="s">
        <v>211</v>
      </c>
      <c r="M801">
        <v>1</v>
      </c>
      <c r="N801" s="3">
        <v>410672</v>
      </c>
      <c r="O801" s="3">
        <f>N801/M801</f>
        <v>410672</v>
      </c>
      <c r="P801" s="3">
        <f>O801*((VLOOKUP(H801,'CPI Data'!$A$1:$B$23,2))/(VLOOKUP(2025,'CPI Data'!$A$1:$B$23,2)))</f>
        <v>212416.55172413794</v>
      </c>
      <c r="Q801" s="2">
        <v>41821</v>
      </c>
      <c r="R801" s="12">
        <v>3</v>
      </c>
      <c r="S801">
        <v>1</v>
      </c>
      <c r="T801">
        <v>1</v>
      </c>
      <c r="U801">
        <v>1</v>
      </c>
    </row>
    <row r="802" spans="1:21" x14ac:dyDescent="0.25">
      <c r="A802" t="s">
        <v>41</v>
      </c>
      <c r="B802">
        <f>VLOOKUP(Table1[[#This Row],[LGA]],Sheet1!$H$1:$I$27,2,)</f>
        <v>2042</v>
      </c>
      <c r="C802" t="s">
        <v>104</v>
      </c>
      <c r="D802" t="s">
        <v>111</v>
      </c>
      <c r="E802" s="18" t="s">
        <v>13</v>
      </c>
      <c r="F802" s="18" t="s">
        <v>13</v>
      </c>
      <c r="H802">
        <v>2015</v>
      </c>
      <c r="I802" t="s">
        <v>29</v>
      </c>
      <c r="J802" t="str">
        <f>VLOOKUP(Table1[[#This Row],[Construction]],Sheet1!$A$2:$B$16,2,)</f>
        <v>On Site</v>
      </c>
      <c r="K802" t="s">
        <v>41</v>
      </c>
      <c r="L802" t="s">
        <v>211</v>
      </c>
      <c r="M802">
        <v>1</v>
      </c>
      <c r="N802" s="3">
        <v>308079.80995803903</v>
      </c>
      <c r="O802" s="3">
        <f>N802/M802</f>
        <v>308079.80995803903</v>
      </c>
      <c r="P802" s="3">
        <f>O802*((VLOOKUP(H802,'CPI Data'!$A$1:$B$23,2))/(VLOOKUP(2025,'CPI Data'!$A$1:$B$23,2)))</f>
        <v>159351.62584036501</v>
      </c>
      <c r="Q802" s="2">
        <v>41456</v>
      </c>
      <c r="R802" s="12">
        <v>2</v>
      </c>
      <c r="S802">
        <v>2</v>
      </c>
      <c r="T802">
        <v>1</v>
      </c>
      <c r="U802">
        <v>1</v>
      </c>
    </row>
    <row r="803" spans="1:21" x14ac:dyDescent="0.25">
      <c r="A803" t="s">
        <v>41</v>
      </c>
      <c r="B803">
        <f>VLOOKUP(Table1[[#This Row],[LGA]],Sheet1!$H$1:$I$27,2,)</f>
        <v>2042</v>
      </c>
      <c r="C803" t="s">
        <v>104</v>
      </c>
      <c r="D803" t="s">
        <v>111</v>
      </c>
      <c r="E803" s="18" t="s">
        <v>13</v>
      </c>
      <c r="F803" s="18" t="s">
        <v>13</v>
      </c>
      <c r="H803">
        <v>2015</v>
      </c>
      <c r="I803" t="s">
        <v>29</v>
      </c>
      <c r="J803" t="str">
        <f>VLOOKUP(Table1[[#This Row],[Construction]],Sheet1!$A$2:$B$16,2,)</f>
        <v>On Site</v>
      </c>
      <c r="K803" t="s">
        <v>41</v>
      </c>
      <c r="L803" t="s">
        <v>211</v>
      </c>
      <c r="M803">
        <v>1</v>
      </c>
      <c r="N803" s="3">
        <v>307239.31995803898</v>
      </c>
      <c r="O803" s="3">
        <f>N803/M803</f>
        <v>307239.31995803898</v>
      </c>
      <c r="P803" s="3">
        <f>O803*((VLOOKUP(H803,'CPI Data'!$A$1:$B$23,2))/(VLOOKUP(2025,'CPI Data'!$A$1:$B$23,2)))</f>
        <v>158916.88963346844</v>
      </c>
      <c r="Q803" s="2">
        <v>41821</v>
      </c>
      <c r="R803" s="12">
        <v>2</v>
      </c>
      <c r="S803">
        <v>2</v>
      </c>
      <c r="T803">
        <v>1</v>
      </c>
      <c r="U803">
        <v>1</v>
      </c>
    </row>
    <row r="804" spans="1:21" x14ac:dyDescent="0.25">
      <c r="A804" t="s">
        <v>31</v>
      </c>
      <c r="B804" s="15">
        <f>VLOOKUP(Table1[[#This Row],[LGA]],Sheet1!$H$1:$I$27,2,)</f>
        <v>1855</v>
      </c>
      <c r="C804" t="s">
        <v>241</v>
      </c>
      <c r="D804" t="s">
        <v>34</v>
      </c>
      <c r="E804" s="18" t="s">
        <v>238</v>
      </c>
      <c r="F804" s="18" t="s">
        <v>238</v>
      </c>
      <c r="H804">
        <v>2016</v>
      </c>
      <c r="I804" t="s">
        <v>35</v>
      </c>
      <c r="J804" t="str">
        <f>VLOOKUP(Table1[[#This Row],[Construction]],Sheet1!$A$2:$B$16,2,)</f>
        <v>Demolish</v>
      </c>
      <c r="K804" t="s">
        <v>203</v>
      </c>
      <c r="L804" t="s">
        <v>237</v>
      </c>
      <c r="M804">
        <v>1</v>
      </c>
      <c r="N804" s="3">
        <v>109393.19</v>
      </c>
      <c r="O804" s="3">
        <f>N804/M804</f>
        <v>109393.19</v>
      </c>
      <c r="P804" s="3">
        <f>O804*((VLOOKUP(2025,'CPI Data'!$A$1:$B$23,2)/(VLOOKUP(H804,'CPI Data'!$A$1:$B$23,2))))</f>
        <v>244030.96230769233</v>
      </c>
      <c r="Q804" s="2">
        <v>41456</v>
      </c>
      <c r="R804" s="12"/>
    </row>
    <row r="805" spans="1:21" x14ac:dyDescent="0.25">
      <c r="A805" t="s">
        <v>31</v>
      </c>
      <c r="B805" s="15">
        <f>VLOOKUP(Table1[[#This Row],[LGA]],Sheet1!$H$1:$I$27,2,)</f>
        <v>1855</v>
      </c>
      <c r="C805" t="s">
        <v>241</v>
      </c>
      <c r="D805" t="s">
        <v>34</v>
      </c>
      <c r="E805" s="18" t="s">
        <v>238</v>
      </c>
      <c r="F805" s="18" t="s">
        <v>238</v>
      </c>
      <c r="H805">
        <v>2016</v>
      </c>
      <c r="I805" t="s">
        <v>35</v>
      </c>
      <c r="J805" t="str">
        <f>VLOOKUP(Table1[[#This Row],[Construction]],Sheet1!$A$2:$B$16,2,)</f>
        <v>Demolish</v>
      </c>
      <c r="K805" t="s">
        <v>203</v>
      </c>
      <c r="L805" t="s">
        <v>237</v>
      </c>
      <c r="M805">
        <v>1</v>
      </c>
      <c r="N805" s="3">
        <v>59710.32</v>
      </c>
      <c r="O805" s="3">
        <f>N805/M805</f>
        <v>59710.32</v>
      </c>
      <c r="P805" s="3">
        <f>O805*((VLOOKUP(2025,'CPI Data'!$A$1:$B$23,2)/(VLOOKUP(H805,'CPI Data'!$A$1:$B$23,2))))</f>
        <v>133199.94461538462</v>
      </c>
      <c r="Q805" s="2">
        <v>41456</v>
      </c>
      <c r="R805" s="12"/>
    </row>
    <row r="806" spans="1:21" x14ac:dyDescent="0.25">
      <c r="A806" t="s">
        <v>31</v>
      </c>
      <c r="B806" s="15">
        <f>VLOOKUP(Table1[[#This Row],[LGA]],Sheet1!$H$1:$I$27,2,)</f>
        <v>1855</v>
      </c>
      <c r="C806" t="s">
        <v>241</v>
      </c>
      <c r="D806" t="s">
        <v>34</v>
      </c>
      <c r="E806" s="18" t="s">
        <v>238</v>
      </c>
      <c r="F806" s="18" t="s">
        <v>238</v>
      </c>
      <c r="H806">
        <v>2016</v>
      </c>
      <c r="I806" t="s">
        <v>35</v>
      </c>
      <c r="J806" t="str">
        <f>VLOOKUP(Table1[[#This Row],[Construction]],Sheet1!$A$2:$B$16,2,)</f>
        <v>Demolish</v>
      </c>
      <c r="K806" t="s">
        <v>203</v>
      </c>
      <c r="L806" t="s">
        <v>237</v>
      </c>
      <c r="M806">
        <v>1</v>
      </c>
      <c r="N806" s="3">
        <v>59710.32</v>
      </c>
      <c r="O806" s="3">
        <f>N806/M806</f>
        <v>59710.32</v>
      </c>
      <c r="P806" s="3">
        <f>O806*((VLOOKUP(2025,'CPI Data'!$A$1:$B$23,2)/(VLOOKUP(H806,'CPI Data'!$A$1:$B$23,2))))</f>
        <v>133199.94461538462</v>
      </c>
      <c r="Q806" s="2">
        <v>40725</v>
      </c>
      <c r="R806" s="12"/>
    </row>
    <row r="807" spans="1:21" x14ac:dyDescent="0.25">
      <c r="A807" t="s">
        <v>26</v>
      </c>
      <c r="B807">
        <f>VLOOKUP(Table1[[#This Row],[LGA]],Sheet1!$H$1:$I$27,2,)</f>
        <v>2465</v>
      </c>
      <c r="C807" t="s">
        <v>104</v>
      </c>
      <c r="D807" t="s">
        <v>112</v>
      </c>
      <c r="E807" s="18" t="s">
        <v>13</v>
      </c>
      <c r="F807" s="18" t="s">
        <v>13</v>
      </c>
      <c r="H807">
        <v>2015</v>
      </c>
      <c r="I807" t="s">
        <v>29</v>
      </c>
      <c r="J807" t="str">
        <f>VLOOKUP(Table1[[#This Row],[Construction]],Sheet1!$A$2:$B$16,2,)</f>
        <v>On Site</v>
      </c>
      <c r="K807" t="s">
        <v>26</v>
      </c>
      <c r="L807" t="s">
        <v>211</v>
      </c>
      <c r="M807">
        <v>1</v>
      </c>
      <c r="N807" s="3">
        <v>409368.01</v>
      </c>
      <c r="O807" s="3">
        <f>N807/M807</f>
        <v>409368.01</v>
      </c>
      <c r="P807" s="3">
        <f>O807*((VLOOKUP(H807,'CPI Data'!$A$1:$B$23,2))/(VLOOKUP(2025,'CPI Data'!$A$1:$B$23,2)))</f>
        <v>211742.07413793105</v>
      </c>
      <c r="Q807" s="2">
        <v>41821</v>
      </c>
      <c r="R807" s="12">
        <v>3</v>
      </c>
      <c r="S807">
        <v>2</v>
      </c>
      <c r="T807">
        <v>1</v>
      </c>
      <c r="U807">
        <v>1</v>
      </c>
    </row>
    <row r="808" spans="1:21" x14ac:dyDescent="0.25">
      <c r="A808" t="s">
        <v>27</v>
      </c>
      <c r="B808">
        <f>VLOOKUP(Table1[[#This Row],[LGA]],Sheet1!$H$1:$I$27,2,)</f>
        <v>2000</v>
      </c>
      <c r="C808" t="s">
        <v>104</v>
      </c>
      <c r="D808" t="s">
        <v>129</v>
      </c>
      <c r="E808" s="18" t="s">
        <v>13</v>
      </c>
      <c r="F808" s="18" t="s">
        <v>13</v>
      </c>
      <c r="H808">
        <v>2015</v>
      </c>
      <c r="I808" t="s">
        <v>29</v>
      </c>
      <c r="J808" t="str">
        <f>VLOOKUP(Table1[[#This Row],[Construction]],Sheet1!$A$2:$B$16,2,)</f>
        <v>On Site</v>
      </c>
      <c r="K808" t="s">
        <v>27</v>
      </c>
      <c r="L808" t="s">
        <v>211</v>
      </c>
      <c r="M808">
        <v>1</v>
      </c>
      <c r="N808" s="3">
        <v>368182.2</v>
      </c>
      <c r="O808" s="3">
        <f>N808/M808</f>
        <v>368182.2</v>
      </c>
      <c r="P808" s="3">
        <f>O808*((VLOOKUP(H808,'CPI Data'!$A$1:$B$23,2))/(VLOOKUP(2025,'CPI Data'!$A$1:$B$23,2)))</f>
        <v>190439.06896551725</v>
      </c>
      <c r="Q808" s="2">
        <v>41821</v>
      </c>
      <c r="R808" s="12">
        <v>2</v>
      </c>
      <c r="T808">
        <v>1</v>
      </c>
      <c r="U808">
        <v>1</v>
      </c>
    </row>
    <row r="809" spans="1:21" x14ac:dyDescent="0.25">
      <c r="A809" t="s">
        <v>27</v>
      </c>
      <c r="B809">
        <f>VLOOKUP(Table1[[#This Row],[LGA]],Sheet1!$H$1:$I$27,2,)</f>
        <v>2000</v>
      </c>
      <c r="C809" t="s">
        <v>104</v>
      </c>
      <c r="D809" t="s">
        <v>129</v>
      </c>
      <c r="E809" s="18" t="s">
        <v>13</v>
      </c>
      <c r="F809" s="18" t="s">
        <v>13</v>
      </c>
      <c r="H809">
        <v>2015</v>
      </c>
      <c r="I809" t="s">
        <v>29</v>
      </c>
      <c r="J809" t="str">
        <f>VLOOKUP(Table1[[#This Row],[Construction]],Sheet1!$A$2:$B$16,2,)</f>
        <v>On Site</v>
      </c>
      <c r="K809" t="s">
        <v>27</v>
      </c>
      <c r="L809" t="s">
        <v>211</v>
      </c>
      <c r="M809">
        <v>1</v>
      </c>
      <c r="N809" s="3">
        <v>367286.2</v>
      </c>
      <c r="O809" s="3">
        <f>N809/M809</f>
        <v>367286.2</v>
      </c>
      <c r="P809" s="3">
        <f>O809*((VLOOKUP(H809,'CPI Data'!$A$1:$B$23,2))/(VLOOKUP(2025,'CPI Data'!$A$1:$B$23,2)))</f>
        <v>189975.62068965519</v>
      </c>
      <c r="Q809" s="2">
        <v>42186</v>
      </c>
      <c r="R809" s="12">
        <v>2</v>
      </c>
      <c r="S809">
        <v>1</v>
      </c>
      <c r="T809">
        <v>1</v>
      </c>
      <c r="U809">
        <v>1</v>
      </c>
    </row>
    <row r="810" spans="1:21" x14ac:dyDescent="0.25">
      <c r="A810" t="s">
        <v>27</v>
      </c>
      <c r="B810">
        <f>VLOOKUP(Table1[[#This Row],[LGA]],Sheet1!$H$1:$I$27,2,)</f>
        <v>2000</v>
      </c>
      <c r="C810" t="s">
        <v>104</v>
      </c>
      <c r="D810" t="s">
        <v>111</v>
      </c>
      <c r="E810" s="18" t="s">
        <v>13</v>
      </c>
      <c r="F810" s="18" t="s">
        <v>13</v>
      </c>
      <c r="H810">
        <v>2015</v>
      </c>
      <c r="I810" t="s">
        <v>29</v>
      </c>
      <c r="J810" t="str">
        <f>VLOOKUP(Table1[[#This Row],[Construction]],Sheet1!$A$2:$B$16,2,)</f>
        <v>On Site</v>
      </c>
      <c r="K810" t="s">
        <v>27</v>
      </c>
      <c r="L810" t="s">
        <v>211</v>
      </c>
      <c r="M810">
        <v>1</v>
      </c>
      <c r="N810" s="3">
        <v>309955</v>
      </c>
      <c r="O810" s="3">
        <f>N810/M810</f>
        <v>309955</v>
      </c>
      <c r="P810" s="3">
        <f>O810*((VLOOKUP(H810,'CPI Data'!$A$1:$B$23,2))/(VLOOKUP(2025,'CPI Data'!$A$1:$B$23,2)))</f>
        <v>160321.55172413794</v>
      </c>
      <c r="Q810" s="2">
        <v>41821</v>
      </c>
      <c r="R810" s="12">
        <v>2</v>
      </c>
      <c r="S810">
        <v>1</v>
      </c>
      <c r="T810">
        <v>1</v>
      </c>
      <c r="U810">
        <v>1</v>
      </c>
    </row>
    <row r="811" spans="1:21" x14ac:dyDescent="0.25">
      <c r="A811" t="s">
        <v>27</v>
      </c>
      <c r="B811">
        <f>VLOOKUP(Table1[[#This Row],[LGA]],Sheet1!$H$1:$I$27,2,)</f>
        <v>2000</v>
      </c>
      <c r="C811" t="s">
        <v>104</v>
      </c>
      <c r="D811" t="s">
        <v>111</v>
      </c>
      <c r="E811" s="18" t="s">
        <v>13</v>
      </c>
      <c r="F811" s="18" t="s">
        <v>13</v>
      </c>
      <c r="H811">
        <v>2015</v>
      </c>
      <c r="I811" t="s">
        <v>29</v>
      </c>
      <c r="J811" t="str">
        <f>VLOOKUP(Table1[[#This Row],[Construction]],Sheet1!$A$2:$B$16,2,)</f>
        <v>On Site</v>
      </c>
      <c r="K811" t="s">
        <v>27</v>
      </c>
      <c r="L811" t="s">
        <v>211</v>
      </c>
      <c r="M811">
        <v>1</v>
      </c>
      <c r="N811" s="3">
        <v>303314</v>
      </c>
      <c r="O811" s="3">
        <f>N811/M811</f>
        <v>303314</v>
      </c>
      <c r="P811" s="3">
        <f>O811*((VLOOKUP(H811,'CPI Data'!$A$1:$B$23,2))/(VLOOKUP(2025,'CPI Data'!$A$1:$B$23,2)))</f>
        <v>156886.55172413794</v>
      </c>
      <c r="Q811" s="2">
        <v>41821</v>
      </c>
      <c r="R811" s="12">
        <v>2</v>
      </c>
      <c r="S811">
        <v>2</v>
      </c>
      <c r="T811">
        <v>1</v>
      </c>
      <c r="U811">
        <v>1</v>
      </c>
    </row>
    <row r="812" spans="1:21" x14ac:dyDescent="0.25">
      <c r="A812" t="s">
        <v>28</v>
      </c>
      <c r="B812">
        <f>VLOOKUP(Table1[[#This Row],[LGA]],Sheet1!$H$1:$I$27,2,)</f>
        <v>2335</v>
      </c>
      <c r="C812" t="s">
        <v>104</v>
      </c>
      <c r="D812" t="s">
        <v>111</v>
      </c>
      <c r="E812" s="18" t="s">
        <v>13</v>
      </c>
      <c r="F812" s="18" t="s">
        <v>13</v>
      </c>
      <c r="H812">
        <v>2015</v>
      </c>
      <c r="I812" t="s">
        <v>29</v>
      </c>
      <c r="J812" t="str">
        <f>VLOOKUP(Table1[[#This Row],[Construction]],Sheet1!$A$2:$B$16,2,)</f>
        <v>On Site</v>
      </c>
      <c r="K812" t="s">
        <v>199</v>
      </c>
      <c r="L812" t="s">
        <v>237</v>
      </c>
      <c r="M812">
        <v>1</v>
      </c>
      <c r="N812" s="3">
        <v>341980.19</v>
      </c>
      <c r="O812" s="3">
        <f>N812/M812</f>
        <v>341980.19</v>
      </c>
      <c r="P812" s="3">
        <f>O812*((VLOOKUP(H812,'CPI Data'!$A$1:$B$23,2))/(VLOOKUP(2025,'CPI Data'!$A$1:$B$23,2)))</f>
        <v>176886.30517241382</v>
      </c>
      <c r="Q812" s="2">
        <v>42186</v>
      </c>
      <c r="R812" s="12">
        <v>2</v>
      </c>
      <c r="S812">
        <v>1</v>
      </c>
      <c r="T812">
        <v>1</v>
      </c>
      <c r="U812">
        <v>1</v>
      </c>
    </row>
    <row r="813" spans="1:21" x14ac:dyDescent="0.25">
      <c r="A813" t="s">
        <v>28</v>
      </c>
      <c r="B813">
        <f>VLOOKUP(Table1[[#This Row],[LGA]],Sheet1!$H$1:$I$27,2,)</f>
        <v>2335</v>
      </c>
      <c r="C813" t="s">
        <v>104</v>
      </c>
      <c r="D813" t="s">
        <v>112</v>
      </c>
      <c r="E813" s="18" t="s">
        <v>13</v>
      </c>
      <c r="F813" s="18" t="s">
        <v>13</v>
      </c>
      <c r="H813">
        <v>2015</v>
      </c>
      <c r="I813" t="s">
        <v>29</v>
      </c>
      <c r="J813" t="str">
        <f>VLOOKUP(Table1[[#This Row],[Construction]],Sheet1!$A$2:$B$16,2,)</f>
        <v>On Site</v>
      </c>
      <c r="K813" t="s">
        <v>199</v>
      </c>
      <c r="L813" t="s">
        <v>237</v>
      </c>
      <c r="M813">
        <v>1</v>
      </c>
      <c r="N813" s="3">
        <v>396890.81</v>
      </c>
      <c r="O813" s="3">
        <f>N813/M813</f>
        <v>396890.81</v>
      </c>
      <c r="P813" s="3">
        <f>O813*((VLOOKUP(H813,'CPI Data'!$A$1:$B$23,2))/(VLOOKUP(2025,'CPI Data'!$A$1:$B$23,2)))</f>
        <v>205288.35</v>
      </c>
      <c r="Q813" s="2">
        <v>40360</v>
      </c>
      <c r="R813" s="12">
        <v>3</v>
      </c>
      <c r="S813">
        <v>1</v>
      </c>
      <c r="T813">
        <v>1</v>
      </c>
      <c r="U813">
        <v>1</v>
      </c>
    </row>
    <row r="814" spans="1:21" x14ac:dyDescent="0.25">
      <c r="A814" t="s">
        <v>20</v>
      </c>
      <c r="B814">
        <f>VLOOKUP(Table1[[#This Row],[LGA]],Sheet1!$H$1:$I$27,2,)</f>
        <v>2669</v>
      </c>
      <c r="C814" t="s">
        <v>104</v>
      </c>
      <c r="D814" t="s">
        <v>112</v>
      </c>
      <c r="E814" s="18" t="s">
        <v>13</v>
      </c>
      <c r="F814" s="18" t="s">
        <v>13</v>
      </c>
      <c r="H814">
        <v>2015</v>
      </c>
      <c r="I814" t="s">
        <v>29</v>
      </c>
      <c r="J814" t="str">
        <f>VLOOKUP(Table1[[#This Row],[Construction]],Sheet1!$A$2:$B$16,2,)</f>
        <v>On Site</v>
      </c>
      <c r="K814" t="s">
        <v>189</v>
      </c>
      <c r="L814" t="s">
        <v>237</v>
      </c>
      <c r="M814">
        <v>1</v>
      </c>
      <c r="N814" s="3">
        <v>383527.65</v>
      </c>
      <c r="O814" s="3">
        <f>N814/M814</f>
        <v>383527.65</v>
      </c>
      <c r="P814" s="3">
        <f>O814*((VLOOKUP(H814,'CPI Data'!$A$1:$B$23,2))/(VLOOKUP(2025,'CPI Data'!$A$1:$B$23,2)))</f>
        <v>198376.37068965519</v>
      </c>
      <c r="Q814" s="2">
        <v>41091</v>
      </c>
      <c r="R814" s="12">
        <v>3</v>
      </c>
      <c r="S814">
        <v>1</v>
      </c>
      <c r="T814">
        <v>1</v>
      </c>
      <c r="U814">
        <v>1</v>
      </c>
    </row>
    <row r="815" spans="1:21" x14ac:dyDescent="0.25">
      <c r="A815" t="s">
        <v>20</v>
      </c>
      <c r="B815">
        <f>VLOOKUP(Table1[[#This Row],[LGA]],Sheet1!$H$1:$I$27,2,)</f>
        <v>2669</v>
      </c>
      <c r="C815" t="s">
        <v>104</v>
      </c>
      <c r="D815" t="s">
        <v>112</v>
      </c>
      <c r="E815" s="18" t="s">
        <v>13</v>
      </c>
      <c r="F815" s="18" t="s">
        <v>13</v>
      </c>
      <c r="H815">
        <v>2015</v>
      </c>
      <c r="I815" t="s">
        <v>29</v>
      </c>
      <c r="J815" t="str">
        <f>VLOOKUP(Table1[[#This Row],[Construction]],Sheet1!$A$2:$B$16,2,)</f>
        <v>On Site</v>
      </c>
      <c r="K815" t="s">
        <v>189</v>
      </c>
      <c r="L815" t="s">
        <v>237</v>
      </c>
      <c r="M815">
        <v>1</v>
      </c>
      <c r="N815" s="3">
        <v>369591.44</v>
      </c>
      <c r="O815" s="3">
        <f>N815/M815</f>
        <v>369591.44</v>
      </c>
      <c r="P815" s="3">
        <f>O815*((VLOOKUP(H815,'CPI Data'!$A$1:$B$23,2))/(VLOOKUP(2025,'CPI Data'!$A$1:$B$23,2)))</f>
        <v>191167.98620689657</v>
      </c>
      <c r="Q815" s="2">
        <v>41091</v>
      </c>
      <c r="R815" s="12">
        <v>3</v>
      </c>
      <c r="S815">
        <v>2</v>
      </c>
      <c r="T815">
        <v>1</v>
      </c>
      <c r="U815">
        <v>1</v>
      </c>
    </row>
    <row r="816" spans="1:21" x14ac:dyDescent="0.25">
      <c r="A816" t="s">
        <v>20</v>
      </c>
      <c r="B816">
        <f>VLOOKUP(Table1[[#This Row],[LGA]],Sheet1!$H$1:$I$27,2,)</f>
        <v>2669</v>
      </c>
      <c r="C816" t="s">
        <v>104</v>
      </c>
      <c r="D816" t="s">
        <v>112</v>
      </c>
      <c r="E816" s="18" t="s">
        <v>13</v>
      </c>
      <c r="F816" s="18" t="s">
        <v>13</v>
      </c>
      <c r="H816">
        <v>2015</v>
      </c>
      <c r="I816" t="s">
        <v>29</v>
      </c>
      <c r="J816" t="str">
        <f>VLOOKUP(Table1[[#This Row],[Construction]],Sheet1!$A$2:$B$16,2,)</f>
        <v>On Site</v>
      </c>
      <c r="K816" t="s">
        <v>189</v>
      </c>
      <c r="L816" t="s">
        <v>237</v>
      </c>
      <c r="M816">
        <v>1</v>
      </c>
      <c r="N816" s="3">
        <v>373672.88</v>
      </c>
      <c r="O816" s="3">
        <f>N816/M816</f>
        <v>373672.88</v>
      </c>
      <c r="P816" s="3">
        <f>O816*((VLOOKUP(H816,'CPI Data'!$A$1:$B$23,2))/(VLOOKUP(2025,'CPI Data'!$A$1:$B$23,2)))</f>
        <v>193279.07586206897</v>
      </c>
      <c r="Q816" s="2">
        <v>41091</v>
      </c>
      <c r="R816" s="12">
        <v>3</v>
      </c>
      <c r="S816">
        <v>1</v>
      </c>
      <c r="T816">
        <v>1</v>
      </c>
      <c r="U816">
        <v>1</v>
      </c>
    </row>
    <row r="817" spans="1:21" x14ac:dyDescent="0.25">
      <c r="A817" t="s">
        <v>20</v>
      </c>
      <c r="B817">
        <f>VLOOKUP(Table1[[#This Row],[LGA]],Sheet1!$H$1:$I$27,2,)</f>
        <v>2669</v>
      </c>
      <c r="C817" t="s">
        <v>104</v>
      </c>
      <c r="D817" t="s">
        <v>112</v>
      </c>
      <c r="E817" s="18" t="s">
        <v>13</v>
      </c>
      <c r="F817" s="18" t="s">
        <v>13</v>
      </c>
      <c r="H817">
        <v>2015</v>
      </c>
      <c r="I817" t="s">
        <v>29</v>
      </c>
      <c r="J817" t="str">
        <f>VLOOKUP(Table1[[#This Row],[Construction]],Sheet1!$A$2:$B$16,2,)</f>
        <v>On Site</v>
      </c>
      <c r="K817" t="s">
        <v>189</v>
      </c>
      <c r="L817" t="s">
        <v>237</v>
      </c>
      <c r="M817">
        <v>1</v>
      </c>
      <c r="N817" s="3">
        <v>367888.62</v>
      </c>
      <c r="O817" s="3">
        <f>N817/M817</f>
        <v>367888.62</v>
      </c>
      <c r="P817" s="3">
        <f>O817*((VLOOKUP(H817,'CPI Data'!$A$1:$B$23,2))/(VLOOKUP(2025,'CPI Data'!$A$1:$B$23,2)))</f>
        <v>190287.21724137932</v>
      </c>
      <c r="Q817" s="2">
        <v>41091</v>
      </c>
      <c r="R817" s="12">
        <v>3</v>
      </c>
      <c r="S817">
        <v>1</v>
      </c>
      <c r="T817">
        <v>1</v>
      </c>
      <c r="U817">
        <v>1</v>
      </c>
    </row>
    <row r="818" spans="1:21" x14ac:dyDescent="0.25">
      <c r="A818" t="s">
        <v>20</v>
      </c>
      <c r="B818">
        <f>VLOOKUP(Table1[[#This Row],[LGA]],Sheet1!$H$1:$I$27,2,)</f>
        <v>2669</v>
      </c>
      <c r="C818" t="s">
        <v>104</v>
      </c>
      <c r="D818" t="s">
        <v>112</v>
      </c>
      <c r="E818" s="18" t="s">
        <v>13</v>
      </c>
      <c r="F818" s="18" t="s">
        <v>13</v>
      </c>
      <c r="H818">
        <v>2015</v>
      </c>
      <c r="I818" t="s">
        <v>29</v>
      </c>
      <c r="J818" t="str">
        <f>VLOOKUP(Table1[[#This Row],[Construction]],Sheet1!$A$2:$B$16,2,)</f>
        <v>On Site</v>
      </c>
      <c r="K818" t="s">
        <v>189</v>
      </c>
      <c r="L818" t="s">
        <v>237</v>
      </c>
      <c r="M818">
        <v>1</v>
      </c>
      <c r="N818" s="3">
        <v>396464.28</v>
      </c>
      <c r="O818" s="3">
        <f>N818/M818</f>
        <v>396464.28</v>
      </c>
      <c r="P818" s="3">
        <f>O818*((VLOOKUP(H818,'CPI Data'!$A$1:$B$23,2))/(VLOOKUP(2025,'CPI Data'!$A$1:$B$23,2)))</f>
        <v>205067.7310344828</v>
      </c>
      <c r="Q818" s="2">
        <v>41091</v>
      </c>
      <c r="R818" s="12">
        <v>3</v>
      </c>
      <c r="S818">
        <v>2</v>
      </c>
      <c r="T818">
        <v>1</v>
      </c>
      <c r="U818">
        <v>1</v>
      </c>
    </row>
    <row r="819" spans="1:21" x14ac:dyDescent="0.25">
      <c r="A819" t="s">
        <v>17</v>
      </c>
      <c r="B819">
        <f>VLOOKUP(Table1[[#This Row],[LGA]],Sheet1!$H$1:$I$27,2,)</f>
        <v>2437</v>
      </c>
      <c r="C819" t="s">
        <v>104</v>
      </c>
      <c r="D819" t="s">
        <v>128</v>
      </c>
      <c r="E819" s="18" t="s">
        <v>13</v>
      </c>
      <c r="F819" s="18" t="s">
        <v>13</v>
      </c>
      <c r="H819">
        <v>2015</v>
      </c>
      <c r="I819" t="s">
        <v>29</v>
      </c>
      <c r="J819" t="str">
        <f>VLOOKUP(Table1[[#This Row],[Construction]],Sheet1!$A$2:$B$16,2,)</f>
        <v>On Site</v>
      </c>
      <c r="K819" t="s">
        <v>17</v>
      </c>
      <c r="L819" t="s">
        <v>211</v>
      </c>
      <c r="M819">
        <v>1</v>
      </c>
      <c r="N819" s="3">
        <v>599226.32999999996</v>
      </c>
      <c r="O819" s="3">
        <f>N819/M819</f>
        <v>599226.32999999996</v>
      </c>
      <c r="P819" s="3">
        <f>O819*((VLOOKUP(H819,'CPI Data'!$A$1:$B$23,2))/(VLOOKUP(2025,'CPI Data'!$A$1:$B$23,2)))</f>
        <v>309944.65344827587</v>
      </c>
      <c r="Q819" s="2">
        <v>41091</v>
      </c>
      <c r="R819" s="12">
        <v>4</v>
      </c>
      <c r="S819">
        <v>2</v>
      </c>
      <c r="T819">
        <v>1</v>
      </c>
      <c r="U819">
        <v>1</v>
      </c>
    </row>
    <row r="820" spans="1:21" x14ac:dyDescent="0.25">
      <c r="A820" t="s">
        <v>17</v>
      </c>
      <c r="B820">
        <f>VLOOKUP(Table1[[#This Row],[LGA]],Sheet1!$H$1:$I$27,2,)</f>
        <v>2437</v>
      </c>
      <c r="C820" t="s">
        <v>104</v>
      </c>
      <c r="D820" t="s">
        <v>111</v>
      </c>
      <c r="E820" s="18" t="s">
        <v>13</v>
      </c>
      <c r="F820" s="18" t="s">
        <v>13</v>
      </c>
      <c r="H820">
        <v>2015</v>
      </c>
      <c r="I820" t="s">
        <v>29</v>
      </c>
      <c r="J820" t="str">
        <f>VLOOKUP(Table1[[#This Row],[Construction]],Sheet1!$A$2:$B$16,2,)</f>
        <v>On Site</v>
      </c>
      <c r="K820" t="s">
        <v>187</v>
      </c>
      <c r="L820" t="s">
        <v>237</v>
      </c>
      <c r="M820">
        <v>1</v>
      </c>
      <c r="N820" s="3">
        <v>389666.9</v>
      </c>
      <c r="O820" s="3">
        <f>N820/M820</f>
        <v>389666.9</v>
      </c>
      <c r="P820" s="3">
        <f>O820*((VLOOKUP(H820,'CPI Data'!$A$1:$B$23,2))/(VLOOKUP(2025,'CPI Data'!$A$1:$B$23,2)))</f>
        <v>201551.84482758623</v>
      </c>
      <c r="Q820" s="2">
        <v>40360</v>
      </c>
      <c r="R820" s="12">
        <v>2</v>
      </c>
      <c r="S820">
        <v>1</v>
      </c>
      <c r="T820">
        <v>1</v>
      </c>
      <c r="U820">
        <v>1</v>
      </c>
    </row>
    <row r="821" spans="1:21" x14ac:dyDescent="0.25">
      <c r="A821" t="s">
        <v>17</v>
      </c>
      <c r="B821">
        <f>VLOOKUP(Table1[[#This Row],[LGA]],Sheet1!$H$1:$I$27,2,)</f>
        <v>2437</v>
      </c>
      <c r="C821" t="s">
        <v>104</v>
      </c>
      <c r="D821" t="s">
        <v>111</v>
      </c>
      <c r="E821" s="18" t="s">
        <v>13</v>
      </c>
      <c r="F821" s="18" t="s">
        <v>13</v>
      </c>
      <c r="H821">
        <v>2015</v>
      </c>
      <c r="I821" t="s">
        <v>29</v>
      </c>
      <c r="J821" t="str">
        <f>VLOOKUP(Table1[[#This Row],[Construction]],Sheet1!$A$2:$B$16,2,)</f>
        <v>On Site</v>
      </c>
      <c r="K821" t="s">
        <v>187</v>
      </c>
      <c r="L821" t="s">
        <v>237</v>
      </c>
      <c r="M821">
        <v>1</v>
      </c>
      <c r="N821" s="3">
        <v>389628.44</v>
      </c>
      <c r="O821" s="3">
        <f>N821/M821</f>
        <v>389628.44</v>
      </c>
      <c r="P821" s="3">
        <f>O821*((VLOOKUP(H821,'CPI Data'!$A$1:$B$23,2))/(VLOOKUP(2025,'CPI Data'!$A$1:$B$23,2)))</f>
        <v>201531.95172413794</v>
      </c>
      <c r="Q821" s="2">
        <v>40360</v>
      </c>
      <c r="R821" s="12">
        <v>2</v>
      </c>
      <c r="S821">
        <v>1</v>
      </c>
      <c r="T821">
        <v>1</v>
      </c>
      <c r="U821">
        <v>1</v>
      </c>
    </row>
    <row r="822" spans="1:21" x14ac:dyDescent="0.25">
      <c r="A822" t="s">
        <v>53</v>
      </c>
      <c r="B822">
        <f>VLOOKUP(Table1[[#This Row],[LGA]],Sheet1!$H$1:$I$27,2,)</f>
        <v>1110</v>
      </c>
      <c r="C822" t="s">
        <v>106</v>
      </c>
      <c r="D822" t="s">
        <v>133</v>
      </c>
      <c r="E822" s="18" t="s">
        <v>246</v>
      </c>
      <c r="F822" s="18" t="s">
        <v>90</v>
      </c>
      <c r="H822">
        <v>2015</v>
      </c>
      <c r="I822" t="s">
        <v>29</v>
      </c>
      <c r="J822" t="str">
        <f>VLOOKUP(Table1[[#This Row],[Construction]],Sheet1!$A$2:$B$16,2,)</f>
        <v>On Site</v>
      </c>
      <c r="K822" t="s">
        <v>54</v>
      </c>
      <c r="L822" t="s">
        <v>237</v>
      </c>
      <c r="M822">
        <v>2</v>
      </c>
      <c r="N822" s="3">
        <v>642810.39</v>
      </c>
      <c r="O822" s="3">
        <f>N822/M822</f>
        <v>321405.19500000001</v>
      </c>
      <c r="P822" s="3">
        <f>O822*((VLOOKUP(H822,'CPI Data'!$A$1:$B$23,2))/(VLOOKUP(2025,'CPI Data'!$A$1:$B$23,2)))</f>
        <v>166244.06637931036</v>
      </c>
      <c r="Q822" s="2">
        <v>43282</v>
      </c>
      <c r="R822" s="12">
        <v>3</v>
      </c>
      <c r="S822">
        <v>1</v>
      </c>
      <c r="T822">
        <v>1</v>
      </c>
      <c r="U822">
        <v>1</v>
      </c>
    </row>
    <row r="823" spans="1:21" x14ac:dyDescent="0.25">
      <c r="A823" t="s">
        <v>24</v>
      </c>
      <c r="B823" s="15">
        <f>VLOOKUP(Table1[[#This Row],[LGA]],Sheet1!$H$1:$I$27,2,)</f>
        <v>1531</v>
      </c>
      <c r="C823" t="s">
        <v>241</v>
      </c>
      <c r="D823" t="s">
        <v>34</v>
      </c>
      <c r="E823" s="18" t="s">
        <v>238</v>
      </c>
      <c r="F823" s="18" t="s">
        <v>238</v>
      </c>
      <c r="H823">
        <v>2016</v>
      </c>
      <c r="I823" t="s">
        <v>35</v>
      </c>
      <c r="J823" t="str">
        <f>VLOOKUP(Table1[[#This Row],[Construction]],Sheet1!$A$2:$B$16,2,)</f>
        <v>Demolish</v>
      </c>
      <c r="K823" t="s">
        <v>207</v>
      </c>
      <c r="L823" t="s">
        <v>237</v>
      </c>
      <c r="M823">
        <v>1</v>
      </c>
      <c r="N823" s="3">
        <v>50905.32</v>
      </c>
      <c r="O823" s="3">
        <f>N823/M823</f>
        <v>50905.32</v>
      </c>
      <c r="P823" s="3">
        <f>O823*((VLOOKUP(2025,'CPI Data'!$A$1:$B$23,2)/(VLOOKUP(H823,'CPI Data'!$A$1:$B$23,2))))</f>
        <v>113558.02153846154</v>
      </c>
      <c r="Q823" s="2">
        <v>39995</v>
      </c>
      <c r="R823" s="12"/>
    </row>
    <row r="824" spans="1:21" x14ac:dyDescent="0.25">
      <c r="A824" t="s">
        <v>53</v>
      </c>
      <c r="B824">
        <f>VLOOKUP(Table1[[#This Row],[LGA]],Sheet1!$H$1:$I$27,2,)</f>
        <v>1110</v>
      </c>
      <c r="C824" t="s">
        <v>106</v>
      </c>
      <c r="D824" t="s">
        <v>130</v>
      </c>
      <c r="E824" s="18" t="s">
        <v>246</v>
      </c>
      <c r="F824" s="18" t="s">
        <v>90</v>
      </c>
      <c r="H824">
        <v>2015</v>
      </c>
      <c r="I824" t="s">
        <v>54</v>
      </c>
      <c r="J824" t="str">
        <f>VLOOKUP(Table1[[#This Row],[Construction]],Sheet1!$A$2:$B$16,2,)</f>
        <v>Other</v>
      </c>
      <c r="K824" t="s">
        <v>54</v>
      </c>
      <c r="L824" t="s">
        <v>237</v>
      </c>
      <c r="M824">
        <v>2</v>
      </c>
      <c r="N824" s="3">
        <v>536722.02</v>
      </c>
      <c r="O824" s="3">
        <f>N824/M824</f>
        <v>268361.01</v>
      </c>
      <c r="P824" s="3">
        <f>O824*((VLOOKUP(H824,'CPI Data'!$A$1:$B$23,2))/(VLOOKUP(2025,'CPI Data'!$A$1:$B$23,2)))</f>
        <v>138807.41896551725</v>
      </c>
      <c r="Q824" s="2">
        <v>39995</v>
      </c>
      <c r="R824" s="12">
        <v>2</v>
      </c>
      <c r="S824">
        <v>4</v>
      </c>
      <c r="T824">
        <v>2</v>
      </c>
      <c r="U824">
        <v>2</v>
      </c>
    </row>
    <row r="825" spans="1:21" x14ac:dyDescent="0.25">
      <c r="A825" t="s">
        <v>55</v>
      </c>
      <c r="B825">
        <f>VLOOKUP(Table1[[#This Row],[LGA]],Sheet1!$H$1:$I$27,2,)</f>
        <v>1697</v>
      </c>
      <c r="C825" t="s">
        <v>104</v>
      </c>
      <c r="D825" t="s">
        <v>114</v>
      </c>
      <c r="E825" s="18" t="s">
        <v>13</v>
      </c>
      <c r="F825" s="18" t="s">
        <v>13</v>
      </c>
      <c r="H825">
        <v>2015</v>
      </c>
      <c r="I825" t="s">
        <v>54</v>
      </c>
      <c r="J825" t="str">
        <f>VLOOKUP(Table1[[#This Row],[Construction]],Sheet1!$A$2:$B$16,2,)</f>
        <v>Other</v>
      </c>
      <c r="K825" t="s">
        <v>54</v>
      </c>
      <c r="L825" t="s">
        <v>237</v>
      </c>
      <c r="M825">
        <v>1</v>
      </c>
      <c r="N825" s="3">
        <v>402113</v>
      </c>
      <c r="O825" s="3">
        <f>N825/M825</f>
        <v>402113</v>
      </c>
      <c r="P825" s="3">
        <f>O825*((VLOOKUP(H825,'CPI Data'!$A$1:$B$23,2))/(VLOOKUP(2025,'CPI Data'!$A$1:$B$23,2)))</f>
        <v>207989.4827586207</v>
      </c>
      <c r="Q825" s="2">
        <v>39995</v>
      </c>
      <c r="R825" s="12">
        <v>4</v>
      </c>
      <c r="S825">
        <v>1</v>
      </c>
      <c r="T825">
        <v>1</v>
      </c>
      <c r="U825">
        <v>1</v>
      </c>
    </row>
    <row r="826" spans="1:21" x14ac:dyDescent="0.25">
      <c r="A826" t="s">
        <v>53</v>
      </c>
      <c r="B826">
        <f>VLOOKUP(Table1[[#This Row],[LGA]],Sheet1!$H$1:$I$27,2,)</f>
        <v>1110</v>
      </c>
      <c r="C826" t="s">
        <v>106</v>
      </c>
      <c r="D826" t="s">
        <v>133</v>
      </c>
      <c r="E826" s="18" t="s">
        <v>246</v>
      </c>
      <c r="F826" s="18" t="s">
        <v>90</v>
      </c>
      <c r="H826">
        <v>2015</v>
      </c>
      <c r="I826" t="s">
        <v>29</v>
      </c>
      <c r="J826" t="str">
        <f>VLOOKUP(Table1[[#This Row],[Construction]],Sheet1!$A$2:$B$16,2,)</f>
        <v>On Site</v>
      </c>
      <c r="K826" t="s">
        <v>54</v>
      </c>
      <c r="L826" t="s">
        <v>237</v>
      </c>
      <c r="M826">
        <v>2</v>
      </c>
      <c r="N826" s="3">
        <v>575400</v>
      </c>
      <c r="O826" s="3">
        <f>N826/M826</f>
        <v>287700</v>
      </c>
      <c r="P826" s="3">
        <f>O826*((VLOOKUP(H826,'CPI Data'!$A$1:$B$23,2))/(VLOOKUP(2025,'CPI Data'!$A$1:$B$23,2)))</f>
        <v>148810.3448275862</v>
      </c>
      <c r="Q826" s="2">
        <v>42917</v>
      </c>
      <c r="R826" s="12">
        <v>3</v>
      </c>
      <c r="S826">
        <v>1</v>
      </c>
      <c r="T826">
        <v>1</v>
      </c>
      <c r="U826">
        <v>1</v>
      </c>
    </row>
    <row r="827" spans="1:21" x14ac:dyDescent="0.25">
      <c r="A827" t="s">
        <v>24</v>
      </c>
      <c r="B827">
        <f>VLOOKUP(Table1[[#This Row],[LGA]],Sheet1!$H$1:$I$27,2,)</f>
        <v>1531</v>
      </c>
      <c r="C827" t="s">
        <v>241</v>
      </c>
      <c r="D827" t="s">
        <v>112</v>
      </c>
      <c r="E827" s="18" t="s">
        <v>13</v>
      </c>
      <c r="F827" s="18" t="s">
        <v>13</v>
      </c>
      <c r="H827">
        <v>2015</v>
      </c>
      <c r="I827" t="s">
        <v>29</v>
      </c>
      <c r="J827" t="str">
        <f>VLOOKUP(Table1[[#This Row],[Construction]],Sheet1!$A$2:$B$16,2,)</f>
        <v>On Site</v>
      </c>
      <c r="K827" t="s">
        <v>24</v>
      </c>
      <c r="L827" t="s">
        <v>211</v>
      </c>
      <c r="M827">
        <v>1</v>
      </c>
      <c r="N827" s="3">
        <v>554461.43000000005</v>
      </c>
      <c r="O827" s="3">
        <f>N827/M827</f>
        <v>554461.43000000005</v>
      </c>
      <c r="P827" s="3">
        <f>O827*((VLOOKUP(H827,'CPI Data'!$A$1:$B$23,2))/(VLOOKUP(2025,'CPI Data'!$A$1:$B$23,2)))</f>
        <v>286790.39482758625</v>
      </c>
      <c r="Q827" s="2">
        <v>40725</v>
      </c>
      <c r="R827" s="12">
        <v>3</v>
      </c>
      <c r="S827">
        <v>2</v>
      </c>
      <c r="T827">
        <v>1</v>
      </c>
      <c r="U827">
        <v>1</v>
      </c>
    </row>
    <row r="828" spans="1:21" x14ac:dyDescent="0.25">
      <c r="A828" t="s">
        <v>22</v>
      </c>
      <c r="B828" s="15" t="str">
        <f>VLOOKUP(Table1[[#This Row],[LGA]],Sheet1!$H$1:$I$27,2,)</f>
        <v>1973 </v>
      </c>
      <c r="C828" t="s">
        <v>104</v>
      </c>
      <c r="D828" t="s">
        <v>34</v>
      </c>
      <c r="E828" s="18" t="s">
        <v>238</v>
      </c>
      <c r="F828" s="18" t="s">
        <v>238</v>
      </c>
      <c r="H828">
        <v>2015</v>
      </c>
      <c r="I828" t="s">
        <v>35</v>
      </c>
      <c r="J828" t="str">
        <f>VLOOKUP(Table1[[#This Row],[Construction]],Sheet1!$A$2:$B$16,2,)</f>
        <v>Demolish</v>
      </c>
      <c r="K828" t="s">
        <v>195</v>
      </c>
      <c r="L828" t="s">
        <v>237</v>
      </c>
      <c r="M828">
        <v>1</v>
      </c>
      <c r="N828" s="3">
        <v>78584.08</v>
      </c>
      <c r="O828" s="3">
        <f>N828/M828</f>
        <v>78584.08</v>
      </c>
      <c r="P828" s="3">
        <f>O828*((VLOOKUP(2025,'CPI Data'!$A$1:$B$23,2)/(VLOOKUP(H828,'CPI Data'!$A$1:$B$23,2))))</f>
        <v>151929.22133333335</v>
      </c>
      <c r="Q828" s="2">
        <v>40725</v>
      </c>
      <c r="R828" s="12"/>
    </row>
    <row r="829" spans="1:21" x14ac:dyDescent="0.25">
      <c r="A829" t="s">
        <v>20</v>
      </c>
      <c r="B829" s="15">
        <f>VLOOKUP(Table1[[#This Row],[LGA]],Sheet1!$H$1:$I$27,2,)</f>
        <v>2669</v>
      </c>
      <c r="C829" t="s">
        <v>104</v>
      </c>
      <c r="D829" t="s">
        <v>57</v>
      </c>
      <c r="E829" s="18" t="s">
        <v>101</v>
      </c>
      <c r="F829" s="18" t="s">
        <v>101</v>
      </c>
      <c r="H829">
        <v>2014</v>
      </c>
      <c r="I829" t="s">
        <v>180</v>
      </c>
      <c r="J829" t="str">
        <f>VLOOKUP(Table1[[#This Row],[Construction]],Sheet1!$A$2:$B$16,2,)</f>
        <v>Off Site</v>
      </c>
      <c r="K829" t="s">
        <v>203</v>
      </c>
      <c r="L829" t="s">
        <v>237</v>
      </c>
      <c r="M829">
        <v>1</v>
      </c>
      <c r="N829" s="3">
        <v>1499836</v>
      </c>
      <c r="O829" s="3">
        <f>N829/M829</f>
        <v>1499836</v>
      </c>
      <c r="P829" s="3">
        <f>O829*((VLOOKUP(2025,'CPI Data'!$A$1:$B$23,2)/(VLOOKUP(H829,'CPI Data'!$A$1:$B$23,2))))</f>
        <v>1739809.7599999998</v>
      </c>
      <c r="Q829" s="2">
        <v>40360</v>
      </c>
      <c r="R829" s="13">
        <v>1</v>
      </c>
      <c r="S829">
        <v>2</v>
      </c>
      <c r="T829">
        <v>1</v>
      </c>
      <c r="U829">
        <v>1</v>
      </c>
    </row>
    <row r="830" spans="1:21" x14ac:dyDescent="0.25">
      <c r="A830" t="s">
        <v>27</v>
      </c>
      <c r="B830">
        <f>VLOOKUP(Table1[[#This Row],[LGA]],Sheet1!$H$1:$I$27,2,)</f>
        <v>2000</v>
      </c>
      <c r="C830" t="s">
        <v>104</v>
      </c>
      <c r="D830" t="s">
        <v>111</v>
      </c>
      <c r="E830" s="18" t="s">
        <v>13</v>
      </c>
      <c r="F830" s="18" t="s">
        <v>13</v>
      </c>
      <c r="H830">
        <v>2015</v>
      </c>
      <c r="I830" t="s">
        <v>29</v>
      </c>
      <c r="J830" t="str">
        <f>VLOOKUP(Table1[[#This Row],[Construction]],Sheet1!$A$2:$B$16,2,)</f>
        <v>On Site</v>
      </c>
      <c r="K830" t="s">
        <v>27</v>
      </c>
      <c r="L830" t="s">
        <v>211</v>
      </c>
      <c r="M830">
        <v>1</v>
      </c>
      <c r="N830" s="3">
        <v>300859</v>
      </c>
      <c r="O830" s="3">
        <f>N830/M830</f>
        <v>300859</v>
      </c>
      <c r="P830" s="3">
        <f>O830*((VLOOKUP(H830,'CPI Data'!$A$1:$B$23,2))/(VLOOKUP(2025,'CPI Data'!$A$1:$B$23,2)))</f>
        <v>155616.72413793104</v>
      </c>
      <c r="Q830" s="2">
        <v>39995</v>
      </c>
      <c r="R830" s="12">
        <v>2</v>
      </c>
      <c r="S830">
        <v>1</v>
      </c>
      <c r="T830">
        <v>1</v>
      </c>
      <c r="U830">
        <v>1</v>
      </c>
    </row>
    <row r="831" spans="1:21" x14ac:dyDescent="0.25">
      <c r="A831" t="s">
        <v>27</v>
      </c>
      <c r="B831">
        <f>VLOOKUP(Table1[[#This Row],[LGA]],Sheet1!$H$1:$I$27,2,)</f>
        <v>2000</v>
      </c>
      <c r="C831" t="s">
        <v>104</v>
      </c>
      <c r="D831" t="s">
        <v>111</v>
      </c>
      <c r="E831" s="18" t="s">
        <v>13</v>
      </c>
      <c r="F831" s="18" t="s">
        <v>13</v>
      </c>
      <c r="H831">
        <v>2015</v>
      </c>
      <c r="I831" t="s">
        <v>29</v>
      </c>
      <c r="J831" t="str">
        <f>VLOOKUP(Table1[[#This Row],[Construction]],Sheet1!$A$2:$B$16,2,)</f>
        <v>On Site</v>
      </c>
      <c r="K831" t="s">
        <v>27</v>
      </c>
      <c r="L831" t="s">
        <v>211</v>
      </c>
      <c r="M831">
        <v>1</v>
      </c>
      <c r="N831" s="3">
        <v>320781</v>
      </c>
      <c r="O831" s="3">
        <f>N831/M831</f>
        <v>320781</v>
      </c>
      <c r="P831" s="3">
        <f>O831*((VLOOKUP(H831,'CPI Data'!$A$1:$B$23,2))/(VLOOKUP(2025,'CPI Data'!$A$1:$B$23,2)))</f>
        <v>165921.20689655174</v>
      </c>
      <c r="Q831" s="2">
        <v>41091</v>
      </c>
      <c r="R831" s="12">
        <v>2</v>
      </c>
      <c r="S831">
        <v>1</v>
      </c>
      <c r="T831">
        <v>1</v>
      </c>
      <c r="U831">
        <v>1</v>
      </c>
    </row>
    <row r="832" spans="1:21" x14ac:dyDescent="0.25">
      <c r="A832" t="s">
        <v>24</v>
      </c>
      <c r="B832">
        <f>VLOOKUP(Table1[[#This Row],[LGA]],Sheet1!$H$1:$I$27,2,)</f>
        <v>1531</v>
      </c>
      <c r="C832" t="s">
        <v>241</v>
      </c>
      <c r="D832" t="s">
        <v>118</v>
      </c>
      <c r="E832" s="18" t="s">
        <v>13</v>
      </c>
      <c r="F832" s="18" t="s">
        <v>13</v>
      </c>
      <c r="G832" t="s">
        <v>243</v>
      </c>
      <c r="H832">
        <v>2015</v>
      </c>
      <c r="I832" t="s">
        <v>29</v>
      </c>
      <c r="J832" t="str">
        <f>VLOOKUP(Table1[[#This Row],[Construction]],Sheet1!$A$2:$B$16,2,)</f>
        <v>On Site</v>
      </c>
      <c r="K832" t="s">
        <v>196</v>
      </c>
      <c r="L832" t="s">
        <v>237</v>
      </c>
      <c r="M832">
        <v>1</v>
      </c>
      <c r="N832" s="3">
        <v>518347</v>
      </c>
      <c r="O832" s="3">
        <f>N832/M832</f>
        <v>518347</v>
      </c>
      <c r="P832" s="3">
        <f>O832*((VLOOKUP(H832,'CPI Data'!$A$1:$B$23,2))/(VLOOKUP(2025,'CPI Data'!$A$1:$B$23,2)))</f>
        <v>268110.5172413793</v>
      </c>
      <c r="Q832" s="2">
        <v>41091</v>
      </c>
      <c r="R832" s="12">
        <v>2</v>
      </c>
      <c r="S832">
        <v>1</v>
      </c>
      <c r="T832">
        <v>1</v>
      </c>
      <c r="U832">
        <v>1</v>
      </c>
    </row>
    <row r="833" spans="1:21" x14ac:dyDescent="0.25">
      <c r="A833" t="s">
        <v>24</v>
      </c>
      <c r="B833">
        <f>VLOOKUP(Table1[[#This Row],[LGA]],Sheet1!$H$1:$I$27,2,)</f>
        <v>1531</v>
      </c>
      <c r="C833" t="s">
        <v>241</v>
      </c>
      <c r="D833" t="s">
        <v>118</v>
      </c>
      <c r="E833" s="18" t="s">
        <v>13</v>
      </c>
      <c r="F833" s="18" t="s">
        <v>13</v>
      </c>
      <c r="G833" t="s">
        <v>243</v>
      </c>
      <c r="H833">
        <v>2015</v>
      </c>
      <c r="I833" t="s">
        <v>29</v>
      </c>
      <c r="J833" t="str">
        <f>VLOOKUP(Table1[[#This Row],[Construction]],Sheet1!$A$2:$B$16,2,)</f>
        <v>On Site</v>
      </c>
      <c r="K833" t="s">
        <v>196</v>
      </c>
      <c r="L833" t="s">
        <v>237</v>
      </c>
      <c r="M833">
        <v>1</v>
      </c>
      <c r="N833" s="3">
        <v>555002</v>
      </c>
      <c r="O833" s="3">
        <f>N833/M833</f>
        <v>555002</v>
      </c>
      <c r="P833" s="3">
        <f>O833*((VLOOKUP(H833,'CPI Data'!$A$1:$B$23,2))/(VLOOKUP(2025,'CPI Data'!$A$1:$B$23,2)))</f>
        <v>287070</v>
      </c>
      <c r="Q833" s="2">
        <v>41091</v>
      </c>
      <c r="R833" s="12">
        <v>2</v>
      </c>
      <c r="S833">
        <v>1</v>
      </c>
      <c r="T833">
        <v>1</v>
      </c>
      <c r="U833">
        <v>1</v>
      </c>
    </row>
    <row r="834" spans="1:21" x14ac:dyDescent="0.25">
      <c r="A834" t="s">
        <v>24</v>
      </c>
      <c r="B834">
        <f>VLOOKUP(Table1[[#This Row],[LGA]],Sheet1!$H$1:$I$27,2,)</f>
        <v>1531</v>
      </c>
      <c r="C834" t="s">
        <v>241</v>
      </c>
      <c r="D834" t="s">
        <v>118</v>
      </c>
      <c r="E834" s="18" t="s">
        <v>13</v>
      </c>
      <c r="F834" s="18" t="s">
        <v>13</v>
      </c>
      <c r="G834" t="s">
        <v>243</v>
      </c>
      <c r="H834">
        <v>2015</v>
      </c>
      <c r="I834" t="s">
        <v>29</v>
      </c>
      <c r="J834" t="str">
        <f>VLOOKUP(Table1[[#This Row],[Construction]],Sheet1!$A$2:$B$16,2,)</f>
        <v>On Site</v>
      </c>
      <c r="K834" t="s">
        <v>196</v>
      </c>
      <c r="L834" t="s">
        <v>237</v>
      </c>
      <c r="M834">
        <v>1</v>
      </c>
      <c r="N834" s="3">
        <v>510453</v>
      </c>
      <c r="O834" s="3">
        <f>N834/M834</f>
        <v>510453</v>
      </c>
      <c r="P834" s="3">
        <f>O834*((VLOOKUP(H834,'CPI Data'!$A$1:$B$23,2))/(VLOOKUP(2025,'CPI Data'!$A$1:$B$23,2)))</f>
        <v>264027.41379310348</v>
      </c>
      <c r="Q834" s="2">
        <v>40360</v>
      </c>
      <c r="R834" s="12">
        <v>2</v>
      </c>
      <c r="S834">
        <v>1</v>
      </c>
      <c r="T834">
        <v>1</v>
      </c>
      <c r="U834">
        <v>1</v>
      </c>
    </row>
    <row r="835" spans="1:21" x14ac:dyDescent="0.25">
      <c r="A835" t="s">
        <v>24</v>
      </c>
      <c r="B835">
        <f>VLOOKUP(Table1[[#This Row],[LGA]],Sheet1!$H$1:$I$27,2,)</f>
        <v>1531</v>
      </c>
      <c r="C835" t="s">
        <v>241</v>
      </c>
      <c r="D835" t="s">
        <v>118</v>
      </c>
      <c r="E835" s="18" t="s">
        <v>13</v>
      </c>
      <c r="F835" s="18" t="s">
        <v>13</v>
      </c>
      <c r="G835" t="s">
        <v>243</v>
      </c>
      <c r="H835">
        <v>2015</v>
      </c>
      <c r="I835" t="s">
        <v>29</v>
      </c>
      <c r="J835" t="str">
        <f>VLOOKUP(Table1[[#This Row],[Construction]],Sheet1!$A$2:$B$16,2,)</f>
        <v>On Site</v>
      </c>
      <c r="K835" t="s">
        <v>196</v>
      </c>
      <c r="L835" t="s">
        <v>237</v>
      </c>
      <c r="M835">
        <v>1</v>
      </c>
      <c r="N835" s="3">
        <v>893198</v>
      </c>
      <c r="O835" s="3">
        <f>N835/M835</f>
        <v>893198</v>
      </c>
      <c r="P835" s="3">
        <f>O835*((VLOOKUP(H835,'CPI Data'!$A$1:$B$23,2))/(VLOOKUP(2025,'CPI Data'!$A$1:$B$23,2)))</f>
        <v>461998.96551724139</v>
      </c>
      <c r="Q835" s="2">
        <v>39995</v>
      </c>
      <c r="R835" s="12">
        <v>2</v>
      </c>
      <c r="S835">
        <v>1</v>
      </c>
      <c r="T835">
        <v>1</v>
      </c>
      <c r="U835">
        <v>1</v>
      </c>
    </row>
    <row r="836" spans="1:21" x14ac:dyDescent="0.25">
      <c r="A836" t="s">
        <v>24</v>
      </c>
      <c r="B836">
        <f>VLOOKUP(Table1[[#This Row],[LGA]],Sheet1!$H$1:$I$27,2,)</f>
        <v>1531</v>
      </c>
      <c r="C836" t="s">
        <v>241</v>
      </c>
      <c r="D836" t="s">
        <v>118</v>
      </c>
      <c r="E836" s="18" t="s">
        <v>13</v>
      </c>
      <c r="F836" s="18" t="s">
        <v>13</v>
      </c>
      <c r="G836" t="s">
        <v>243</v>
      </c>
      <c r="H836">
        <v>2015</v>
      </c>
      <c r="I836" t="s">
        <v>29</v>
      </c>
      <c r="J836" t="str">
        <f>VLOOKUP(Table1[[#This Row],[Construction]],Sheet1!$A$2:$B$16,2,)</f>
        <v>On Site</v>
      </c>
      <c r="K836" t="s">
        <v>196</v>
      </c>
      <c r="L836" t="s">
        <v>237</v>
      </c>
      <c r="M836">
        <v>1</v>
      </c>
      <c r="N836" s="3">
        <v>730296</v>
      </c>
      <c r="O836" s="3">
        <f>N836/M836</f>
        <v>730296</v>
      </c>
      <c r="P836" s="3">
        <f>O836*((VLOOKUP(H836,'CPI Data'!$A$1:$B$23,2))/(VLOOKUP(2025,'CPI Data'!$A$1:$B$23,2)))</f>
        <v>377739.31034482759</v>
      </c>
      <c r="Q836" s="2">
        <v>39995</v>
      </c>
      <c r="R836" s="12">
        <v>2</v>
      </c>
      <c r="S836">
        <v>1</v>
      </c>
      <c r="T836">
        <v>1</v>
      </c>
      <c r="U836">
        <v>1</v>
      </c>
    </row>
    <row r="837" spans="1:21" x14ac:dyDescent="0.25">
      <c r="A837" t="s">
        <v>24</v>
      </c>
      <c r="B837">
        <f>VLOOKUP(Table1[[#This Row],[LGA]],Sheet1!$H$1:$I$27,2,)</f>
        <v>1531</v>
      </c>
      <c r="C837" t="s">
        <v>241</v>
      </c>
      <c r="D837" t="s">
        <v>114</v>
      </c>
      <c r="E837" s="18" t="s">
        <v>13</v>
      </c>
      <c r="F837" s="18" t="s">
        <v>13</v>
      </c>
      <c r="H837">
        <v>2015</v>
      </c>
      <c r="I837" t="s">
        <v>29</v>
      </c>
      <c r="J837" t="str">
        <f>VLOOKUP(Table1[[#This Row],[Construction]],Sheet1!$A$2:$B$16,2,)</f>
        <v>On Site</v>
      </c>
      <c r="K837" t="s">
        <v>24</v>
      </c>
      <c r="L837" t="s">
        <v>211</v>
      </c>
      <c r="M837">
        <v>1</v>
      </c>
      <c r="N837" s="3">
        <v>524835.39</v>
      </c>
      <c r="O837" s="3">
        <f>N837/M837</f>
        <v>524835.39</v>
      </c>
      <c r="P837" s="3">
        <f>O837*((VLOOKUP(H837,'CPI Data'!$A$1:$B$23,2))/(VLOOKUP(2025,'CPI Data'!$A$1:$B$23,2)))</f>
        <v>271466.58103448281</v>
      </c>
      <c r="Q837" s="2">
        <v>39995</v>
      </c>
      <c r="R837" s="12">
        <v>4</v>
      </c>
      <c r="S837">
        <v>2</v>
      </c>
      <c r="T837">
        <v>1</v>
      </c>
      <c r="U837">
        <v>1</v>
      </c>
    </row>
    <row r="838" spans="1:21" x14ac:dyDescent="0.25">
      <c r="A838" t="s">
        <v>17</v>
      </c>
      <c r="B838">
        <f>VLOOKUP(Table1[[#This Row],[LGA]],Sheet1!$H$1:$I$27,2,)</f>
        <v>2437</v>
      </c>
      <c r="C838" t="s">
        <v>104</v>
      </c>
      <c r="D838" t="s">
        <v>112</v>
      </c>
      <c r="E838" s="18" t="s">
        <v>13</v>
      </c>
      <c r="F838" s="18" t="s">
        <v>13</v>
      </c>
      <c r="H838">
        <v>2015</v>
      </c>
      <c r="I838" t="s">
        <v>29</v>
      </c>
      <c r="J838" t="str">
        <f>VLOOKUP(Table1[[#This Row],[Construction]],Sheet1!$A$2:$B$16,2,)</f>
        <v>On Site</v>
      </c>
      <c r="K838" t="s">
        <v>197</v>
      </c>
      <c r="L838" t="s">
        <v>237</v>
      </c>
      <c r="M838">
        <v>1</v>
      </c>
      <c r="N838" s="3">
        <v>414360.54</v>
      </c>
      <c r="O838" s="3">
        <f>N838/M838</f>
        <v>414360.54</v>
      </c>
      <c r="P838" s="3">
        <f>O838*((VLOOKUP(H838,'CPI Data'!$A$1:$B$23,2))/(VLOOKUP(2025,'CPI Data'!$A$1:$B$23,2)))</f>
        <v>214324.41724137933</v>
      </c>
      <c r="Q838" s="2">
        <v>40725</v>
      </c>
      <c r="R838" s="12">
        <v>3</v>
      </c>
      <c r="S838">
        <v>1</v>
      </c>
      <c r="T838">
        <v>1</v>
      </c>
      <c r="U838">
        <v>1</v>
      </c>
    </row>
    <row r="839" spans="1:21" x14ac:dyDescent="0.25">
      <c r="A839" t="s">
        <v>17</v>
      </c>
      <c r="B839">
        <f>VLOOKUP(Table1[[#This Row],[LGA]],Sheet1!$H$1:$I$27,2,)</f>
        <v>2437</v>
      </c>
      <c r="C839" t="s">
        <v>104</v>
      </c>
      <c r="D839" t="s">
        <v>112</v>
      </c>
      <c r="E839" s="18" t="s">
        <v>13</v>
      </c>
      <c r="F839" s="18" t="s">
        <v>13</v>
      </c>
      <c r="H839">
        <v>2015</v>
      </c>
      <c r="I839" t="s">
        <v>29</v>
      </c>
      <c r="J839" t="str">
        <f>VLOOKUP(Table1[[#This Row],[Construction]],Sheet1!$A$2:$B$16,2,)</f>
        <v>On Site</v>
      </c>
      <c r="K839" t="s">
        <v>197</v>
      </c>
      <c r="L839" t="s">
        <v>237</v>
      </c>
      <c r="M839">
        <v>1</v>
      </c>
      <c r="N839" s="3">
        <v>413285.64</v>
      </c>
      <c r="O839" s="3">
        <f>N839/M839</f>
        <v>413285.64</v>
      </c>
      <c r="P839" s="3">
        <f>O839*((VLOOKUP(H839,'CPI Data'!$A$1:$B$23,2))/(VLOOKUP(2025,'CPI Data'!$A$1:$B$23,2)))</f>
        <v>213768.43448275863</v>
      </c>
      <c r="Q839" s="2">
        <v>40725</v>
      </c>
      <c r="R839" s="12">
        <v>3</v>
      </c>
      <c r="S839">
        <v>1</v>
      </c>
      <c r="T839">
        <v>1</v>
      </c>
      <c r="U839">
        <v>1</v>
      </c>
    </row>
    <row r="840" spans="1:21" x14ac:dyDescent="0.25">
      <c r="A840" t="s">
        <v>22</v>
      </c>
      <c r="B840" t="str">
        <f>VLOOKUP(Table1[[#This Row],[LGA]],Sheet1!$H$1:$I$27,2,)</f>
        <v>1973 </v>
      </c>
      <c r="C840" t="s">
        <v>104</v>
      </c>
      <c r="D840" t="s">
        <v>114</v>
      </c>
      <c r="E840" s="18" t="s">
        <v>13</v>
      </c>
      <c r="F840" s="18" t="s">
        <v>13</v>
      </c>
      <c r="H840">
        <v>2014</v>
      </c>
      <c r="I840" t="s">
        <v>29</v>
      </c>
      <c r="J840" t="str">
        <f>VLOOKUP(Table1[[#This Row],[Construction]],Sheet1!$A$2:$B$16,2,)</f>
        <v>On Site</v>
      </c>
      <c r="K840" t="s">
        <v>22</v>
      </c>
      <c r="L840" t="s">
        <v>211</v>
      </c>
      <c r="M840">
        <v>1</v>
      </c>
      <c r="N840" s="3">
        <v>508768</v>
      </c>
      <c r="O840" s="3">
        <f>N840/M840</f>
        <v>508768</v>
      </c>
      <c r="P840" s="3">
        <f>O840*((VLOOKUP(H840,'CPI Data'!$A$1:$B$23,2))/(VLOOKUP(2025,'CPI Data'!$A$1:$B$23,2)))</f>
        <v>438593.10344827588</v>
      </c>
      <c r="Q840" s="2">
        <v>40725</v>
      </c>
      <c r="R840" s="12">
        <v>4</v>
      </c>
      <c r="S840">
        <v>2</v>
      </c>
      <c r="T840">
        <v>1</v>
      </c>
      <c r="U840">
        <v>1</v>
      </c>
    </row>
    <row r="841" spans="1:21" x14ac:dyDescent="0.25">
      <c r="A841" t="s">
        <v>22</v>
      </c>
      <c r="B841" t="str">
        <f>VLOOKUP(Table1[[#This Row],[LGA]],Sheet1!$H$1:$I$27,2,)</f>
        <v>1973 </v>
      </c>
      <c r="C841" t="s">
        <v>104</v>
      </c>
      <c r="D841" t="s">
        <v>112</v>
      </c>
      <c r="E841" s="18" t="s">
        <v>13</v>
      </c>
      <c r="F841" s="18" t="s">
        <v>13</v>
      </c>
      <c r="H841">
        <v>2014</v>
      </c>
      <c r="I841" t="s">
        <v>29</v>
      </c>
      <c r="J841" t="str">
        <f>VLOOKUP(Table1[[#This Row],[Construction]],Sheet1!$A$2:$B$16,2,)</f>
        <v>On Site</v>
      </c>
      <c r="K841" t="s">
        <v>22</v>
      </c>
      <c r="L841" t="s">
        <v>211</v>
      </c>
      <c r="M841">
        <v>1</v>
      </c>
      <c r="N841" s="3">
        <v>439981</v>
      </c>
      <c r="O841" s="3">
        <f>N841/M841</f>
        <v>439981</v>
      </c>
      <c r="P841" s="3">
        <f>O841*((VLOOKUP(H841,'CPI Data'!$A$1:$B$23,2))/(VLOOKUP(2025,'CPI Data'!$A$1:$B$23,2)))</f>
        <v>379293.96551724139</v>
      </c>
      <c r="Q841" s="2">
        <v>40725</v>
      </c>
      <c r="R841" s="12">
        <v>3</v>
      </c>
      <c r="S841">
        <v>1</v>
      </c>
      <c r="T841">
        <v>1</v>
      </c>
      <c r="U841">
        <v>1</v>
      </c>
    </row>
    <row r="842" spans="1:21" x14ac:dyDescent="0.25">
      <c r="A842" t="s">
        <v>20</v>
      </c>
      <c r="B842">
        <f>VLOOKUP(Table1[[#This Row],[LGA]],Sheet1!$H$1:$I$27,2,)</f>
        <v>2669</v>
      </c>
      <c r="C842" t="s">
        <v>104</v>
      </c>
      <c r="D842" t="s">
        <v>115</v>
      </c>
      <c r="E842" s="18" t="s">
        <v>13</v>
      </c>
      <c r="F842" s="18" t="s">
        <v>13</v>
      </c>
      <c r="H842">
        <v>2014</v>
      </c>
      <c r="I842" t="s">
        <v>29</v>
      </c>
      <c r="J842" t="str">
        <f>VLOOKUP(Table1[[#This Row],[Construction]],Sheet1!$A$2:$B$16,2,)</f>
        <v>On Site</v>
      </c>
      <c r="K842" t="s">
        <v>20</v>
      </c>
      <c r="L842" t="s">
        <v>211</v>
      </c>
      <c r="M842">
        <v>1</v>
      </c>
      <c r="N842" s="3">
        <v>578152.28</v>
      </c>
      <c r="O842" s="3">
        <f>N842/M842</f>
        <v>578152.28</v>
      </c>
      <c r="P842" s="3">
        <f>O842*((VLOOKUP(H842,'CPI Data'!$A$1:$B$23,2))/(VLOOKUP(2025,'CPI Data'!$A$1:$B$23,2)))</f>
        <v>498407.13793103455</v>
      </c>
      <c r="R842" s="12">
        <v>4</v>
      </c>
      <c r="S842">
        <v>2</v>
      </c>
      <c r="T842">
        <v>1</v>
      </c>
      <c r="U842">
        <v>1</v>
      </c>
    </row>
    <row r="843" spans="1:21" x14ac:dyDescent="0.25">
      <c r="A843" t="s">
        <v>20</v>
      </c>
      <c r="B843">
        <f>VLOOKUP(Table1[[#This Row],[LGA]],Sheet1!$H$1:$I$27,2,)</f>
        <v>2669</v>
      </c>
      <c r="C843" t="s">
        <v>104</v>
      </c>
      <c r="D843" t="s">
        <v>115</v>
      </c>
      <c r="E843" s="18" t="s">
        <v>13</v>
      </c>
      <c r="F843" s="18" t="s">
        <v>13</v>
      </c>
      <c r="H843">
        <v>2014</v>
      </c>
      <c r="I843" t="s">
        <v>29</v>
      </c>
      <c r="J843" t="str">
        <f>VLOOKUP(Table1[[#This Row],[Construction]],Sheet1!$A$2:$B$16,2,)</f>
        <v>On Site</v>
      </c>
      <c r="K843" t="s">
        <v>20</v>
      </c>
      <c r="L843" t="s">
        <v>211</v>
      </c>
      <c r="M843">
        <v>1</v>
      </c>
      <c r="N843" s="3">
        <v>594778.06999999995</v>
      </c>
      <c r="O843" s="3">
        <f>N843/M843</f>
        <v>594778.06999999995</v>
      </c>
      <c r="P843" s="3">
        <f>O843*((VLOOKUP(H843,'CPI Data'!$A$1:$B$23,2))/(VLOOKUP(2025,'CPI Data'!$A$1:$B$23,2)))</f>
        <v>512739.71551724139</v>
      </c>
      <c r="Q843" s="2">
        <v>42917</v>
      </c>
      <c r="R843" s="12">
        <v>4</v>
      </c>
      <c r="S843">
        <v>2</v>
      </c>
      <c r="T843">
        <v>1</v>
      </c>
      <c r="U843">
        <v>1</v>
      </c>
    </row>
    <row r="844" spans="1:21" x14ac:dyDescent="0.25">
      <c r="A844" t="s">
        <v>20</v>
      </c>
      <c r="B844">
        <f>VLOOKUP(Table1[[#This Row],[LGA]],Sheet1!$H$1:$I$27,2,)</f>
        <v>2669</v>
      </c>
      <c r="C844" t="s">
        <v>104</v>
      </c>
      <c r="D844" t="s">
        <v>115</v>
      </c>
      <c r="E844" s="18" t="s">
        <v>13</v>
      </c>
      <c r="F844" s="18" t="s">
        <v>13</v>
      </c>
      <c r="H844">
        <v>2014</v>
      </c>
      <c r="I844" t="s">
        <v>29</v>
      </c>
      <c r="J844" t="str">
        <f>VLOOKUP(Table1[[#This Row],[Construction]],Sheet1!$A$2:$B$16,2,)</f>
        <v>On Site</v>
      </c>
      <c r="K844" t="s">
        <v>20</v>
      </c>
      <c r="L844" t="s">
        <v>211</v>
      </c>
      <c r="M844">
        <v>1</v>
      </c>
      <c r="N844" s="3">
        <v>577127.80000000005</v>
      </c>
      <c r="O844" s="3">
        <f>N844/M844</f>
        <v>577127.80000000005</v>
      </c>
      <c r="P844" s="3">
        <f>O844*((VLOOKUP(H844,'CPI Data'!$A$1:$B$23,2))/(VLOOKUP(2025,'CPI Data'!$A$1:$B$23,2)))</f>
        <v>497523.96551724145</v>
      </c>
      <c r="Q844" s="2">
        <v>42917</v>
      </c>
      <c r="R844" s="12">
        <v>4</v>
      </c>
      <c r="S844">
        <v>2</v>
      </c>
      <c r="T844">
        <v>1</v>
      </c>
      <c r="U844">
        <v>1</v>
      </c>
    </row>
    <row r="845" spans="1:21" x14ac:dyDescent="0.25">
      <c r="A845" t="s">
        <v>17</v>
      </c>
      <c r="B845">
        <f>VLOOKUP(Table1[[#This Row],[LGA]],Sheet1!$H$1:$I$27,2,)</f>
        <v>2437</v>
      </c>
      <c r="C845" t="s">
        <v>104</v>
      </c>
      <c r="D845" t="s">
        <v>112</v>
      </c>
      <c r="E845" s="18" t="s">
        <v>13</v>
      </c>
      <c r="F845" s="18" t="s">
        <v>13</v>
      </c>
      <c r="H845">
        <v>2014</v>
      </c>
      <c r="I845" t="s">
        <v>29</v>
      </c>
      <c r="J845" t="str">
        <f>VLOOKUP(Table1[[#This Row],[Construction]],Sheet1!$A$2:$B$16,2,)</f>
        <v>On Site</v>
      </c>
      <c r="K845" t="s">
        <v>197</v>
      </c>
      <c r="L845" t="s">
        <v>237</v>
      </c>
      <c r="M845">
        <v>1</v>
      </c>
      <c r="N845" s="3">
        <v>419553.66</v>
      </c>
      <c r="O845" s="3">
        <f>N845/M845</f>
        <v>419553.66</v>
      </c>
      <c r="P845" s="3">
        <f>O845*((VLOOKUP(H845,'CPI Data'!$A$1:$B$23,2))/(VLOOKUP(2025,'CPI Data'!$A$1:$B$23,2)))</f>
        <v>361684.18965517241</v>
      </c>
      <c r="Q845" s="2">
        <v>40360</v>
      </c>
      <c r="R845" s="12">
        <v>3</v>
      </c>
      <c r="S845">
        <v>1</v>
      </c>
      <c r="T845">
        <v>1</v>
      </c>
      <c r="U845">
        <v>1</v>
      </c>
    </row>
    <row r="846" spans="1:21" x14ac:dyDescent="0.25">
      <c r="A846" t="s">
        <v>17</v>
      </c>
      <c r="B846">
        <f>VLOOKUP(Table1[[#This Row],[LGA]],Sheet1!$H$1:$I$27,2,)</f>
        <v>2437</v>
      </c>
      <c r="C846" t="s">
        <v>104</v>
      </c>
      <c r="D846" t="s">
        <v>114</v>
      </c>
      <c r="E846" s="18" t="s">
        <v>13</v>
      </c>
      <c r="F846" s="18" t="s">
        <v>13</v>
      </c>
      <c r="H846">
        <v>2014</v>
      </c>
      <c r="I846" t="s">
        <v>29</v>
      </c>
      <c r="J846" t="str">
        <f>VLOOKUP(Table1[[#This Row],[Construction]],Sheet1!$A$2:$B$16,2,)</f>
        <v>On Site</v>
      </c>
      <c r="K846" t="s">
        <v>197</v>
      </c>
      <c r="L846" t="s">
        <v>237</v>
      </c>
      <c r="M846">
        <v>1</v>
      </c>
      <c r="N846" s="3">
        <v>460159.84</v>
      </c>
      <c r="O846" s="3">
        <f>N846/M846</f>
        <v>460159.84</v>
      </c>
      <c r="P846" s="3">
        <f>O846*((VLOOKUP(H846,'CPI Data'!$A$1:$B$23,2))/(VLOOKUP(2025,'CPI Data'!$A$1:$B$23,2)))</f>
        <v>396689.51724137936</v>
      </c>
      <c r="Q846" s="2">
        <v>40360</v>
      </c>
      <c r="R846" s="12">
        <v>4</v>
      </c>
      <c r="S846">
        <v>2</v>
      </c>
      <c r="T846">
        <v>1</v>
      </c>
      <c r="U846">
        <v>1</v>
      </c>
    </row>
    <row r="847" spans="1:21" x14ac:dyDescent="0.25">
      <c r="A847" t="s">
        <v>17</v>
      </c>
      <c r="B847">
        <f>VLOOKUP(Table1[[#This Row],[LGA]],Sheet1!$H$1:$I$27,2,)</f>
        <v>2437</v>
      </c>
      <c r="C847" t="s">
        <v>104</v>
      </c>
      <c r="D847" t="s">
        <v>111</v>
      </c>
      <c r="E847" s="18" t="s">
        <v>13</v>
      </c>
      <c r="F847" s="18" t="s">
        <v>13</v>
      </c>
      <c r="H847">
        <v>2015</v>
      </c>
      <c r="I847" t="s">
        <v>29</v>
      </c>
      <c r="J847" t="str">
        <f>VLOOKUP(Table1[[#This Row],[Construction]],Sheet1!$A$2:$B$16,2,)</f>
        <v>On Site</v>
      </c>
      <c r="K847" t="s">
        <v>186</v>
      </c>
      <c r="L847" t="s">
        <v>237</v>
      </c>
      <c r="M847">
        <v>1</v>
      </c>
      <c r="N847" s="3">
        <v>416435</v>
      </c>
      <c r="O847" s="3">
        <f>N847/M847</f>
        <v>416435</v>
      </c>
      <c r="P847" s="3">
        <f>O847*((VLOOKUP(H847,'CPI Data'!$A$1:$B$23,2))/(VLOOKUP(2025,'CPI Data'!$A$1:$B$23,2)))</f>
        <v>215397.41379310345</v>
      </c>
      <c r="Q847" s="2">
        <v>40360</v>
      </c>
      <c r="R847" s="12">
        <v>2</v>
      </c>
      <c r="S847">
        <v>1</v>
      </c>
      <c r="T847">
        <v>1</v>
      </c>
      <c r="U847">
        <v>1</v>
      </c>
    </row>
    <row r="848" spans="1:21" x14ac:dyDescent="0.25">
      <c r="A848" t="s">
        <v>17</v>
      </c>
      <c r="B848">
        <f>VLOOKUP(Table1[[#This Row],[LGA]],Sheet1!$H$1:$I$27,2,)</f>
        <v>2437</v>
      </c>
      <c r="C848" t="s">
        <v>104</v>
      </c>
      <c r="D848" t="s">
        <v>111</v>
      </c>
      <c r="E848" s="18" t="s">
        <v>13</v>
      </c>
      <c r="F848" s="18" t="s">
        <v>13</v>
      </c>
      <c r="H848">
        <v>2015</v>
      </c>
      <c r="I848" t="s">
        <v>29</v>
      </c>
      <c r="J848" t="str">
        <f>VLOOKUP(Table1[[#This Row],[Construction]],Sheet1!$A$2:$B$16,2,)</f>
        <v>On Site</v>
      </c>
      <c r="K848" t="s">
        <v>186</v>
      </c>
      <c r="L848" t="s">
        <v>237</v>
      </c>
      <c r="M848">
        <v>1</v>
      </c>
      <c r="N848" s="3">
        <v>416366</v>
      </c>
      <c r="O848" s="3">
        <f>N848/M848</f>
        <v>416366</v>
      </c>
      <c r="P848" s="3">
        <f>O848*((VLOOKUP(H848,'CPI Data'!$A$1:$B$23,2))/(VLOOKUP(2025,'CPI Data'!$A$1:$B$23,2)))</f>
        <v>215361.72413793104</v>
      </c>
      <c r="Q848" s="2">
        <v>40360</v>
      </c>
      <c r="R848" s="12">
        <v>2</v>
      </c>
      <c r="S848">
        <v>1</v>
      </c>
      <c r="T848">
        <v>1</v>
      </c>
      <c r="U848">
        <v>1</v>
      </c>
    </row>
    <row r="849" spans="1:21" x14ac:dyDescent="0.25">
      <c r="A849" t="s">
        <v>26</v>
      </c>
      <c r="B849">
        <f>VLOOKUP(Table1[[#This Row],[LGA]],Sheet1!$H$1:$I$27,2,)</f>
        <v>2465</v>
      </c>
      <c r="C849" t="s">
        <v>104</v>
      </c>
      <c r="D849" t="s">
        <v>112</v>
      </c>
      <c r="E849" s="18" t="s">
        <v>13</v>
      </c>
      <c r="F849" s="18" t="s">
        <v>13</v>
      </c>
      <c r="H849">
        <v>2015</v>
      </c>
      <c r="I849" t="s">
        <v>29</v>
      </c>
      <c r="J849" t="str">
        <f>VLOOKUP(Table1[[#This Row],[Construction]],Sheet1!$A$2:$B$16,2,)</f>
        <v>On Site</v>
      </c>
      <c r="K849" t="s">
        <v>26</v>
      </c>
      <c r="L849" t="s">
        <v>211</v>
      </c>
      <c r="M849">
        <v>1</v>
      </c>
      <c r="N849" s="3">
        <v>411481.33</v>
      </c>
      <c r="O849" s="3">
        <f>N849/M849</f>
        <v>411481.33</v>
      </c>
      <c r="P849" s="3">
        <f>O849*((VLOOKUP(H849,'CPI Data'!$A$1:$B$23,2))/(VLOOKUP(2025,'CPI Data'!$A$1:$B$23,2)))</f>
        <v>212835.17068965521</v>
      </c>
      <c r="Q849" s="2">
        <v>40360</v>
      </c>
      <c r="R849" s="12">
        <v>3</v>
      </c>
      <c r="S849">
        <v>1</v>
      </c>
      <c r="T849">
        <v>1</v>
      </c>
      <c r="U849">
        <v>1</v>
      </c>
    </row>
    <row r="850" spans="1:21" x14ac:dyDescent="0.25">
      <c r="A850" t="s">
        <v>26</v>
      </c>
      <c r="B850">
        <f>VLOOKUP(Table1[[#This Row],[LGA]],Sheet1!$H$1:$I$27,2,)</f>
        <v>2465</v>
      </c>
      <c r="C850" t="s">
        <v>104</v>
      </c>
      <c r="D850" t="s">
        <v>112</v>
      </c>
      <c r="E850" s="18" t="s">
        <v>13</v>
      </c>
      <c r="F850" s="18" t="s">
        <v>13</v>
      </c>
      <c r="H850">
        <v>2015</v>
      </c>
      <c r="I850" t="s">
        <v>29</v>
      </c>
      <c r="J850" t="str">
        <f>VLOOKUP(Table1[[#This Row],[Construction]],Sheet1!$A$2:$B$16,2,)</f>
        <v>On Site</v>
      </c>
      <c r="K850" t="s">
        <v>26</v>
      </c>
      <c r="L850" t="s">
        <v>211</v>
      </c>
      <c r="M850">
        <v>1</v>
      </c>
      <c r="N850" s="3">
        <v>410693.91</v>
      </c>
      <c r="O850" s="3">
        <f>N850/M850</f>
        <v>410693.91</v>
      </c>
      <c r="P850" s="3">
        <f>O850*((VLOOKUP(H850,'CPI Data'!$A$1:$B$23,2))/(VLOOKUP(2025,'CPI Data'!$A$1:$B$23,2)))</f>
        <v>212427.88448275861</v>
      </c>
      <c r="Q850" s="2">
        <v>39995</v>
      </c>
      <c r="R850" s="12">
        <v>3</v>
      </c>
      <c r="S850">
        <v>1</v>
      </c>
      <c r="T850">
        <v>1</v>
      </c>
      <c r="U850">
        <v>1</v>
      </c>
    </row>
    <row r="851" spans="1:21" x14ac:dyDescent="0.25">
      <c r="A851" t="s">
        <v>26</v>
      </c>
      <c r="B851">
        <f>VLOOKUP(Table1[[#This Row],[LGA]],Sheet1!$H$1:$I$27,2,)</f>
        <v>2465</v>
      </c>
      <c r="C851" t="s">
        <v>104</v>
      </c>
      <c r="D851" t="s">
        <v>112</v>
      </c>
      <c r="E851" s="18" t="s">
        <v>13</v>
      </c>
      <c r="F851" s="18" t="s">
        <v>13</v>
      </c>
      <c r="H851">
        <v>2015</v>
      </c>
      <c r="I851" t="s">
        <v>29</v>
      </c>
      <c r="J851" t="str">
        <f>VLOOKUP(Table1[[#This Row],[Construction]],Sheet1!$A$2:$B$16,2,)</f>
        <v>On Site</v>
      </c>
      <c r="K851" t="s">
        <v>26</v>
      </c>
      <c r="L851" t="s">
        <v>211</v>
      </c>
      <c r="M851">
        <v>1</v>
      </c>
      <c r="N851" s="3">
        <v>410098.13</v>
      </c>
      <c r="O851" s="3">
        <f>N851/M851</f>
        <v>410098.13</v>
      </c>
      <c r="P851" s="3">
        <f>O851*((VLOOKUP(H851,'CPI Data'!$A$1:$B$23,2))/(VLOOKUP(2025,'CPI Data'!$A$1:$B$23,2)))</f>
        <v>212119.72241379312</v>
      </c>
      <c r="Q851" s="2">
        <v>39995</v>
      </c>
      <c r="R851" s="12">
        <v>3</v>
      </c>
      <c r="S851">
        <v>1</v>
      </c>
      <c r="T851">
        <v>1</v>
      </c>
      <c r="U851">
        <v>1</v>
      </c>
    </row>
    <row r="852" spans="1:21" x14ac:dyDescent="0.25">
      <c r="A852" t="s">
        <v>21</v>
      </c>
      <c r="B852">
        <f>VLOOKUP(Table1[[#This Row],[LGA]],Sheet1!$H$1:$I$27,2,)</f>
        <v>2203</v>
      </c>
      <c r="C852" t="s">
        <v>104</v>
      </c>
      <c r="D852" t="s">
        <v>119</v>
      </c>
      <c r="E852" s="18" t="s">
        <v>13</v>
      </c>
      <c r="F852" s="18" t="s">
        <v>13</v>
      </c>
      <c r="H852">
        <v>2014</v>
      </c>
      <c r="I852" t="s">
        <v>29</v>
      </c>
      <c r="J852" t="str">
        <f>VLOOKUP(Table1[[#This Row],[Construction]],Sheet1!$A$2:$B$16,2,)</f>
        <v>On Site</v>
      </c>
      <c r="K852" t="s">
        <v>21</v>
      </c>
      <c r="L852" t="s">
        <v>211</v>
      </c>
      <c r="M852">
        <v>1</v>
      </c>
      <c r="N852" s="3">
        <v>488537.93</v>
      </c>
      <c r="O852" s="3">
        <f>N852/M852</f>
        <v>488537.93</v>
      </c>
      <c r="P852" s="3">
        <f>O852*((VLOOKUP(H852,'CPI Data'!$A$1:$B$23,2))/(VLOOKUP(2025,'CPI Data'!$A$1:$B$23,2)))</f>
        <v>421153.38793103449</v>
      </c>
      <c r="Q852" s="2">
        <v>39995</v>
      </c>
      <c r="R852" s="12">
        <v>3</v>
      </c>
      <c r="S852">
        <v>1</v>
      </c>
      <c r="T852">
        <v>1</v>
      </c>
      <c r="U852">
        <v>1</v>
      </c>
    </row>
    <row r="853" spans="1:21" x14ac:dyDescent="0.25">
      <c r="A853" t="s">
        <v>21</v>
      </c>
      <c r="B853">
        <f>VLOOKUP(Table1[[#This Row],[LGA]],Sheet1!$H$1:$I$27,2,)</f>
        <v>2203</v>
      </c>
      <c r="C853" t="s">
        <v>104</v>
      </c>
      <c r="D853" t="s">
        <v>119</v>
      </c>
      <c r="E853" s="18" t="s">
        <v>13</v>
      </c>
      <c r="F853" s="18" t="s">
        <v>13</v>
      </c>
      <c r="H853">
        <v>2014</v>
      </c>
      <c r="I853" t="s">
        <v>29</v>
      </c>
      <c r="J853" t="str">
        <f>VLOOKUP(Table1[[#This Row],[Construction]],Sheet1!$A$2:$B$16,2,)</f>
        <v>On Site</v>
      </c>
      <c r="K853" t="s">
        <v>21</v>
      </c>
      <c r="L853" t="s">
        <v>211</v>
      </c>
      <c r="M853">
        <v>1</v>
      </c>
      <c r="N853" s="3">
        <v>486328.43</v>
      </c>
      <c r="O853" s="3">
        <f>N853/M853</f>
        <v>486328.43</v>
      </c>
      <c r="P853" s="3">
        <f>O853*((VLOOKUP(H853,'CPI Data'!$A$1:$B$23,2))/(VLOOKUP(2025,'CPI Data'!$A$1:$B$23,2)))</f>
        <v>419248.64655172417</v>
      </c>
      <c r="Q853" s="2">
        <v>39995</v>
      </c>
      <c r="R853" s="12">
        <v>3</v>
      </c>
      <c r="S853">
        <v>1</v>
      </c>
      <c r="T853">
        <v>1</v>
      </c>
      <c r="U853">
        <v>1</v>
      </c>
    </row>
    <row r="854" spans="1:21" x14ac:dyDescent="0.25">
      <c r="A854" t="s">
        <v>19</v>
      </c>
      <c r="B854">
        <f>VLOOKUP(Table1[[#This Row],[LGA]],Sheet1!$H$1:$I$27,2,)</f>
        <v>1816</v>
      </c>
      <c r="C854" t="s">
        <v>105</v>
      </c>
      <c r="D854" t="s">
        <v>112</v>
      </c>
      <c r="E854" s="18" t="s">
        <v>13</v>
      </c>
      <c r="F854" s="18" t="s">
        <v>13</v>
      </c>
      <c r="H854">
        <v>2015</v>
      </c>
      <c r="I854" t="s">
        <v>29</v>
      </c>
      <c r="J854" t="str">
        <f>VLOOKUP(Table1[[#This Row],[Construction]],Sheet1!$A$2:$B$16,2,)</f>
        <v>On Site</v>
      </c>
      <c r="K854" t="s">
        <v>194</v>
      </c>
      <c r="L854" t="s">
        <v>237</v>
      </c>
      <c r="M854">
        <v>1</v>
      </c>
      <c r="N854" s="3">
        <v>432725.97</v>
      </c>
      <c r="O854" s="3">
        <f>N854/M854</f>
        <v>432725.97</v>
      </c>
      <c r="P854" s="3">
        <f>O854*((VLOOKUP(H854,'CPI Data'!$A$1:$B$23,2))/(VLOOKUP(2025,'CPI Data'!$A$1:$B$23,2)))</f>
        <v>223823.77758620691</v>
      </c>
      <c r="Q854" s="2">
        <v>39995</v>
      </c>
      <c r="R854" s="12">
        <v>3</v>
      </c>
      <c r="S854">
        <v>1</v>
      </c>
      <c r="T854">
        <v>1</v>
      </c>
      <c r="U854">
        <v>1</v>
      </c>
    </row>
    <row r="855" spans="1:21" x14ac:dyDescent="0.25">
      <c r="A855" t="s">
        <v>19</v>
      </c>
      <c r="B855">
        <f>VLOOKUP(Table1[[#This Row],[LGA]],Sheet1!$H$1:$I$27,2,)</f>
        <v>1816</v>
      </c>
      <c r="C855" t="s">
        <v>105</v>
      </c>
      <c r="D855" t="s">
        <v>111</v>
      </c>
      <c r="E855" s="18" t="s">
        <v>13</v>
      </c>
      <c r="F855" s="18" t="s">
        <v>13</v>
      </c>
      <c r="H855">
        <v>2015</v>
      </c>
      <c r="I855" t="s">
        <v>29</v>
      </c>
      <c r="J855" t="str">
        <f>VLOOKUP(Table1[[#This Row],[Construction]],Sheet1!$A$2:$B$16,2,)</f>
        <v>On Site</v>
      </c>
      <c r="K855" t="s">
        <v>194</v>
      </c>
      <c r="L855" t="s">
        <v>237</v>
      </c>
      <c r="M855">
        <v>1</v>
      </c>
      <c r="N855" s="3">
        <v>379845.9</v>
      </c>
      <c r="O855" s="3">
        <f>N855/M855</f>
        <v>379845.9</v>
      </c>
      <c r="P855" s="3">
        <f>O855*((VLOOKUP(H855,'CPI Data'!$A$1:$B$23,2))/(VLOOKUP(2025,'CPI Data'!$A$1:$B$23,2)))</f>
        <v>196472.01724137933</v>
      </c>
      <c r="Q855" s="2">
        <v>39995</v>
      </c>
      <c r="R855" s="12">
        <v>2</v>
      </c>
      <c r="S855">
        <v>1</v>
      </c>
      <c r="T855">
        <v>1</v>
      </c>
      <c r="U855">
        <v>1</v>
      </c>
    </row>
    <row r="856" spans="1:21" x14ac:dyDescent="0.25">
      <c r="A856" t="s">
        <v>28</v>
      </c>
      <c r="B856">
        <f>VLOOKUP(Table1[[#This Row],[LGA]],Sheet1!$H$1:$I$27,2,)</f>
        <v>2335</v>
      </c>
      <c r="C856" t="s">
        <v>104</v>
      </c>
      <c r="D856" t="s">
        <v>112</v>
      </c>
      <c r="E856" s="18" t="s">
        <v>13</v>
      </c>
      <c r="F856" s="18" t="s">
        <v>13</v>
      </c>
      <c r="H856">
        <v>2014</v>
      </c>
      <c r="I856" t="s">
        <v>29</v>
      </c>
      <c r="J856" t="str">
        <f>VLOOKUP(Table1[[#This Row],[Construction]],Sheet1!$A$2:$B$16,2,)</f>
        <v>On Site</v>
      </c>
      <c r="K856" t="s">
        <v>199</v>
      </c>
      <c r="L856" t="s">
        <v>237</v>
      </c>
      <c r="M856">
        <v>1</v>
      </c>
      <c r="N856" s="3">
        <v>399287.3</v>
      </c>
      <c r="O856" s="3">
        <f>N856/M856</f>
        <v>399287.3</v>
      </c>
      <c r="P856" s="3">
        <f>O856*((VLOOKUP(H856,'CPI Data'!$A$1:$B$23,2))/(VLOOKUP(2025,'CPI Data'!$A$1:$B$23,2)))</f>
        <v>344213.18965517241</v>
      </c>
      <c r="Q856" s="2">
        <v>39995</v>
      </c>
      <c r="R856" s="12">
        <v>3</v>
      </c>
      <c r="S856">
        <v>1</v>
      </c>
      <c r="T856">
        <v>1</v>
      </c>
      <c r="U856">
        <v>1</v>
      </c>
    </row>
    <row r="857" spans="1:21" x14ac:dyDescent="0.25">
      <c r="A857" t="s">
        <v>28</v>
      </c>
      <c r="B857">
        <f>VLOOKUP(Table1[[#This Row],[LGA]],Sheet1!$H$1:$I$27,2,)</f>
        <v>2335</v>
      </c>
      <c r="C857" t="s">
        <v>104</v>
      </c>
      <c r="D857" t="s">
        <v>112</v>
      </c>
      <c r="E857" s="18" t="s">
        <v>13</v>
      </c>
      <c r="F857" s="18" t="s">
        <v>13</v>
      </c>
      <c r="H857">
        <v>2014</v>
      </c>
      <c r="I857" t="s">
        <v>29</v>
      </c>
      <c r="J857" t="str">
        <f>VLOOKUP(Table1[[#This Row],[Construction]],Sheet1!$A$2:$B$16,2,)</f>
        <v>On Site</v>
      </c>
      <c r="K857" t="s">
        <v>199</v>
      </c>
      <c r="L857" t="s">
        <v>237</v>
      </c>
      <c r="M857">
        <v>1</v>
      </c>
      <c r="N857" s="3">
        <v>400728.77</v>
      </c>
      <c r="O857" s="3">
        <f>N857/M857</f>
        <v>400728.77</v>
      </c>
      <c r="P857" s="3">
        <f>O857*((VLOOKUP(H857,'CPI Data'!$A$1:$B$23,2))/(VLOOKUP(2025,'CPI Data'!$A$1:$B$23,2)))</f>
        <v>345455.83620689658</v>
      </c>
      <c r="Q857" s="2">
        <v>39995</v>
      </c>
      <c r="R857" s="12">
        <v>3</v>
      </c>
      <c r="S857">
        <v>1</v>
      </c>
      <c r="T857">
        <v>1</v>
      </c>
      <c r="U857">
        <v>1</v>
      </c>
    </row>
    <row r="858" spans="1:21" x14ac:dyDescent="0.25">
      <c r="A858" t="s">
        <v>42</v>
      </c>
      <c r="B858">
        <f>VLOOKUP(Table1[[#This Row],[LGA]],Sheet1!$H$1:$I$27,2,)</f>
        <v>362</v>
      </c>
      <c r="C858" t="s">
        <v>107</v>
      </c>
      <c r="D858" t="s">
        <v>124</v>
      </c>
      <c r="E858" s="18" t="s">
        <v>13</v>
      </c>
      <c r="F858" s="18" t="s">
        <v>13</v>
      </c>
      <c r="H858">
        <v>2014</v>
      </c>
      <c r="I858" t="s">
        <v>29</v>
      </c>
      <c r="J858" t="str">
        <f>VLOOKUP(Table1[[#This Row],[Construction]],Sheet1!$A$2:$B$16,2,)</f>
        <v>On Site</v>
      </c>
      <c r="K858" t="s">
        <v>42</v>
      </c>
      <c r="L858" t="s">
        <v>211</v>
      </c>
      <c r="M858">
        <v>1</v>
      </c>
      <c r="N858" s="3">
        <v>572069</v>
      </c>
      <c r="O858" s="3">
        <f>N858/M858</f>
        <v>572069</v>
      </c>
      <c r="P858" s="3">
        <f>O858*((VLOOKUP(H858,'CPI Data'!$A$1:$B$23,2))/(VLOOKUP(2025,'CPI Data'!$A$1:$B$23,2)))</f>
        <v>493162.93103448278</v>
      </c>
      <c r="Q858" s="2">
        <v>39995</v>
      </c>
      <c r="R858" s="12">
        <v>6</v>
      </c>
      <c r="S858">
        <v>2</v>
      </c>
      <c r="T858">
        <v>1</v>
      </c>
      <c r="U858">
        <v>1</v>
      </c>
    </row>
    <row r="859" spans="1:21" x14ac:dyDescent="0.25">
      <c r="A859" t="s">
        <v>33</v>
      </c>
      <c r="B859">
        <f>VLOOKUP(Table1[[#This Row],[LGA]],Sheet1!$H$1:$I$27,2,)</f>
        <v>2572</v>
      </c>
      <c r="C859" t="s">
        <v>104</v>
      </c>
      <c r="D859" t="s">
        <v>112</v>
      </c>
      <c r="E859" s="18" t="s">
        <v>13</v>
      </c>
      <c r="F859" s="18" t="s">
        <v>13</v>
      </c>
      <c r="H859">
        <v>2015</v>
      </c>
      <c r="I859" t="s">
        <v>29</v>
      </c>
      <c r="J859" t="str">
        <f>VLOOKUP(Table1[[#This Row],[Construction]],Sheet1!$A$2:$B$16,2,)</f>
        <v>On Site</v>
      </c>
      <c r="K859" t="s">
        <v>194</v>
      </c>
      <c r="L859" t="s">
        <v>237</v>
      </c>
      <c r="M859">
        <v>1</v>
      </c>
      <c r="N859" s="3">
        <v>402344.67</v>
      </c>
      <c r="O859" s="3">
        <f>N859/M859</f>
        <v>402344.67</v>
      </c>
      <c r="P859" s="3">
        <f>O859*((VLOOKUP(H859,'CPI Data'!$A$1:$B$23,2))/(VLOOKUP(2025,'CPI Data'!$A$1:$B$23,2)))</f>
        <v>208109.31206896552</v>
      </c>
      <c r="Q859" s="2">
        <v>42186</v>
      </c>
      <c r="R859" s="12">
        <v>3</v>
      </c>
      <c r="S859">
        <v>1</v>
      </c>
      <c r="T859">
        <v>1</v>
      </c>
      <c r="U859">
        <v>1</v>
      </c>
    </row>
    <row r="860" spans="1:21" x14ac:dyDescent="0.25">
      <c r="A860" t="s">
        <v>20</v>
      </c>
      <c r="B860">
        <f>VLOOKUP(Table1[[#This Row],[LGA]],Sheet1!$H$1:$I$27,2,)</f>
        <v>2669</v>
      </c>
      <c r="C860" t="s">
        <v>104</v>
      </c>
      <c r="D860" t="s">
        <v>112</v>
      </c>
      <c r="E860" s="18" t="s">
        <v>13</v>
      </c>
      <c r="F860" s="18" t="s">
        <v>13</v>
      </c>
      <c r="H860">
        <v>2015</v>
      </c>
      <c r="I860" t="s">
        <v>29</v>
      </c>
      <c r="J860" t="str">
        <f>VLOOKUP(Table1[[#This Row],[Construction]],Sheet1!$A$2:$B$16,2,)</f>
        <v>On Site</v>
      </c>
      <c r="K860" t="s">
        <v>186</v>
      </c>
      <c r="L860" t="s">
        <v>237</v>
      </c>
      <c r="M860">
        <v>1</v>
      </c>
      <c r="N860" s="3">
        <v>434124.82</v>
      </c>
      <c r="O860" s="3">
        <f>N860/M860</f>
        <v>434124.82</v>
      </c>
      <c r="P860" s="3">
        <f>O860*((VLOOKUP(H860,'CPI Data'!$A$1:$B$23,2))/(VLOOKUP(2025,'CPI Data'!$A$1:$B$23,2)))</f>
        <v>224547.3206896552</v>
      </c>
      <c r="Q860" s="2">
        <v>42186</v>
      </c>
      <c r="R860" s="12">
        <v>3</v>
      </c>
      <c r="S860">
        <v>1</v>
      </c>
      <c r="T860">
        <v>1</v>
      </c>
      <c r="U860">
        <v>1</v>
      </c>
    </row>
    <row r="861" spans="1:21" x14ac:dyDescent="0.25">
      <c r="A861" t="s">
        <v>20</v>
      </c>
      <c r="B861">
        <f>VLOOKUP(Table1[[#This Row],[LGA]],Sheet1!$H$1:$I$27,2,)</f>
        <v>2669</v>
      </c>
      <c r="C861" t="s">
        <v>104</v>
      </c>
      <c r="D861" t="s">
        <v>120</v>
      </c>
      <c r="E861" s="18" t="s">
        <v>13</v>
      </c>
      <c r="F861" s="18" t="s">
        <v>13</v>
      </c>
      <c r="H861">
        <v>2015</v>
      </c>
      <c r="I861" t="s">
        <v>29</v>
      </c>
      <c r="J861" t="str">
        <f>VLOOKUP(Table1[[#This Row],[Construction]],Sheet1!$A$2:$B$16,2,)</f>
        <v>On Site</v>
      </c>
      <c r="K861" t="s">
        <v>186</v>
      </c>
      <c r="L861" t="s">
        <v>237</v>
      </c>
      <c r="M861">
        <v>1</v>
      </c>
      <c r="N861" s="3">
        <v>526306.25</v>
      </c>
      <c r="O861" s="3">
        <f>N861/M861</f>
        <v>526306.25</v>
      </c>
      <c r="P861" s="3">
        <f>O861*((VLOOKUP(H861,'CPI Data'!$A$1:$B$23,2))/(VLOOKUP(2025,'CPI Data'!$A$1:$B$23,2)))</f>
        <v>272227.37068965519</v>
      </c>
      <c r="Q861" s="2">
        <v>42186</v>
      </c>
      <c r="R861" s="12">
        <v>5</v>
      </c>
      <c r="S861">
        <v>2</v>
      </c>
      <c r="T861">
        <v>1</v>
      </c>
      <c r="U861">
        <v>1</v>
      </c>
    </row>
    <row r="862" spans="1:21" x14ac:dyDescent="0.25">
      <c r="A862" t="s">
        <v>20</v>
      </c>
      <c r="B862">
        <f>VLOOKUP(Table1[[#This Row],[LGA]],Sheet1!$H$1:$I$27,2,)</f>
        <v>2669</v>
      </c>
      <c r="C862" t="s">
        <v>104</v>
      </c>
      <c r="D862" t="s">
        <v>127</v>
      </c>
      <c r="E862" s="18" t="s">
        <v>13</v>
      </c>
      <c r="F862" s="18" t="s">
        <v>13</v>
      </c>
      <c r="H862">
        <v>2015</v>
      </c>
      <c r="I862" t="s">
        <v>29</v>
      </c>
      <c r="J862" t="str">
        <f>VLOOKUP(Table1[[#This Row],[Construction]],Sheet1!$A$2:$B$16,2,)</f>
        <v>On Site</v>
      </c>
      <c r="K862" t="s">
        <v>186</v>
      </c>
      <c r="L862" t="s">
        <v>237</v>
      </c>
      <c r="M862">
        <v>1</v>
      </c>
      <c r="N862" s="3">
        <v>365802.54</v>
      </c>
      <c r="O862" s="3">
        <f>N862/M862</f>
        <v>365802.54</v>
      </c>
      <c r="P862" s="3">
        <f>O862*((VLOOKUP(H862,'CPI Data'!$A$1:$B$23,2))/(VLOOKUP(2025,'CPI Data'!$A$1:$B$23,2)))</f>
        <v>189208.21034482759</v>
      </c>
      <c r="Q862" s="2">
        <v>42186</v>
      </c>
      <c r="R862" s="12">
        <v>2</v>
      </c>
      <c r="S862">
        <v>1</v>
      </c>
      <c r="T862">
        <v>1</v>
      </c>
      <c r="U862">
        <v>1</v>
      </c>
    </row>
    <row r="863" spans="1:21" x14ac:dyDescent="0.25">
      <c r="A863" t="s">
        <v>20</v>
      </c>
      <c r="B863">
        <f>VLOOKUP(Table1[[#This Row],[LGA]],Sheet1!$H$1:$I$27,2,)</f>
        <v>2669</v>
      </c>
      <c r="C863" t="s">
        <v>104</v>
      </c>
      <c r="D863" t="s">
        <v>127</v>
      </c>
      <c r="E863" s="18" t="s">
        <v>13</v>
      </c>
      <c r="F863" s="18" t="s">
        <v>13</v>
      </c>
      <c r="H863">
        <v>2015</v>
      </c>
      <c r="I863" t="s">
        <v>29</v>
      </c>
      <c r="J863" t="str">
        <f>VLOOKUP(Table1[[#This Row],[Construction]],Sheet1!$A$2:$B$16,2,)</f>
        <v>On Site</v>
      </c>
      <c r="K863" t="s">
        <v>186</v>
      </c>
      <c r="L863" t="s">
        <v>237</v>
      </c>
      <c r="M863">
        <v>1</v>
      </c>
      <c r="N863" s="3">
        <v>374559.69</v>
      </c>
      <c r="O863" s="3">
        <f>N863/M863</f>
        <v>374559.69</v>
      </c>
      <c r="P863" s="3">
        <f>O863*((VLOOKUP(H863,'CPI Data'!$A$1:$B$23,2))/(VLOOKUP(2025,'CPI Data'!$A$1:$B$23,2)))</f>
        <v>193737.77068965518</v>
      </c>
      <c r="Q863" s="2">
        <v>42186</v>
      </c>
      <c r="R863" s="12">
        <v>2</v>
      </c>
      <c r="S863">
        <v>1</v>
      </c>
      <c r="T863">
        <v>1</v>
      </c>
      <c r="U863">
        <v>1</v>
      </c>
    </row>
    <row r="864" spans="1:21" x14ac:dyDescent="0.25">
      <c r="A864" t="s">
        <v>20</v>
      </c>
      <c r="B864">
        <f>VLOOKUP(Table1[[#This Row],[LGA]],Sheet1!$H$1:$I$27,2,)</f>
        <v>2669</v>
      </c>
      <c r="C864" t="s">
        <v>104</v>
      </c>
      <c r="D864" t="s">
        <v>127</v>
      </c>
      <c r="E864" s="18" t="s">
        <v>13</v>
      </c>
      <c r="F864" s="18" t="s">
        <v>13</v>
      </c>
      <c r="H864">
        <v>2015</v>
      </c>
      <c r="I864" t="s">
        <v>29</v>
      </c>
      <c r="J864" t="str">
        <f>VLOOKUP(Table1[[#This Row],[Construction]],Sheet1!$A$2:$B$16,2,)</f>
        <v>On Site</v>
      </c>
      <c r="K864" t="s">
        <v>186</v>
      </c>
      <c r="L864" t="s">
        <v>237</v>
      </c>
      <c r="M864">
        <v>1</v>
      </c>
      <c r="N864" s="3">
        <v>366612.17</v>
      </c>
      <c r="O864" s="3">
        <f>N864/M864</f>
        <v>366612.17</v>
      </c>
      <c r="P864" s="3">
        <f>O864*((VLOOKUP(H864,'CPI Data'!$A$1:$B$23,2))/(VLOOKUP(2025,'CPI Data'!$A$1:$B$23,2)))</f>
        <v>189626.98448275862</v>
      </c>
      <c r="Q864" s="2">
        <v>44743</v>
      </c>
      <c r="R864" s="12">
        <v>2</v>
      </c>
      <c r="S864">
        <v>1</v>
      </c>
      <c r="T864">
        <v>1</v>
      </c>
      <c r="U864">
        <v>1</v>
      </c>
    </row>
    <row r="865" spans="1:21" x14ac:dyDescent="0.25">
      <c r="A865" t="s">
        <v>33</v>
      </c>
      <c r="B865">
        <f>VLOOKUP(Table1[[#This Row],[LGA]],Sheet1!$H$1:$I$27,2,)</f>
        <v>2572</v>
      </c>
      <c r="C865" t="s">
        <v>104</v>
      </c>
      <c r="D865" t="s">
        <v>114</v>
      </c>
      <c r="E865" s="18" t="s">
        <v>13</v>
      </c>
      <c r="F865" s="18" t="s">
        <v>13</v>
      </c>
      <c r="H865">
        <v>2015</v>
      </c>
      <c r="I865" t="s">
        <v>29</v>
      </c>
      <c r="J865" t="str">
        <f>VLOOKUP(Table1[[#This Row],[Construction]],Sheet1!$A$2:$B$16,2,)</f>
        <v>On Site</v>
      </c>
      <c r="K865" t="s">
        <v>194</v>
      </c>
      <c r="L865" t="s">
        <v>237</v>
      </c>
      <c r="M865">
        <v>1</v>
      </c>
      <c r="N865" s="3">
        <v>404035.99</v>
      </c>
      <c r="O865" s="3">
        <f>N865/M865</f>
        <v>404035.99</v>
      </c>
      <c r="P865" s="3">
        <f>O865*((VLOOKUP(H865,'CPI Data'!$A$1:$B$23,2))/(VLOOKUP(2025,'CPI Data'!$A$1:$B$23,2)))</f>
        <v>208984.13275862069</v>
      </c>
      <c r="Q865" s="2">
        <v>44743</v>
      </c>
      <c r="R865" s="12">
        <v>4</v>
      </c>
      <c r="S865">
        <v>2</v>
      </c>
      <c r="T865">
        <v>1</v>
      </c>
      <c r="U865">
        <v>1</v>
      </c>
    </row>
    <row r="866" spans="1:21" x14ac:dyDescent="0.25">
      <c r="A866" t="s">
        <v>33</v>
      </c>
      <c r="B866">
        <f>VLOOKUP(Table1[[#This Row],[LGA]],Sheet1!$H$1:$I$27,2,)</f>
        <v>2572</v>
      </c>
      <c r="C866" t="s">
        <v>104</v>
      </c>
      <c r="D866" t="s">
        <v>114</v>
      </c>
      <c r="E866" s="18" t="s">
        <v>13</v>
      </c>
      <c r="F866" s="18" t="s">
        <v>13</v>
      </c>
      <c r="H866">
        <v>2015</v>
      </c>
      <c r="I866" t="s">
        <v>29</v>
      </c>
      <c r="J866" t="str">
        <f>VLOOKUP(Table1[[#This Row],[Construction]],Sheet1!$A$2:$B$16,2,)</f>
        <v>On Site</v>
      </c>
      <c r="K866" t="s">
        <v>194</v>
      </c>
      <c r="L866" t="s">
        <v>237</v>
      </c>
      <c r="M866">
        <v>1</v>
      </c>
      <c r="N866" s="3">
        <v>446891.66</v>
      </c>
      <c r="O866" s="3">
        <f>N866/M866</f>
        <v>446891.66</v>
      </c>
      <c r="P866" s="3">
        <f>O866*((VLOOKUP(H866,'CPI Data'!$A$1:$B$23,2))/(VLOOKUP(2025,'CPI Data'!$A$1:$B$23,2)))</f>
        <v>231150.85862068966</v>
      </c>
      <c r="Q866" s="2">
        <v>44743</v>
      </c>
      <c r="R866" s="12">
        <v>4</v>
      </c>
      <c r="S866">
        <v>2</v>
      </c>
      <c r="T866">
        <v>1</v>
      </c>
      <c r="U866">
        <v>1</v>
      </c>
    </row>
    <row r="867" spans="1:21" x14ac:dyDescent="0.25">
      <c r="A867" t="s">
        <v>31</v>
      </c>
      <c r="B867">
        <f>VLOOKUP(Table1[[#This Row],[LGA]],Sheet1!$H$1:$I$27,2,)</f>
        <v>1855</v>
      </c>
      <c r="C867" t="s">
        <v>241</v>
      </c>
      <c r="D867" t="s">
        <v>112</v>
      </c>
      <c r="E867" s="18" t="s">
        <v>13</v>
      </c>
      <c r="F867" s="18" t="s">
        <v>13</v>
      </c>
      <c r="H867">
        <v>2014</v>
      </c>
      <c r="I867" t="s">
        <v>29</v>
      </c>
      <c r="J867" t="str">
        <f>VLOOKUP(Table1[[#This Row],[Construction]],Sheet1!$A$2:$B$16,2,)</f>
        <v>On Site</v>
      </c>
      <c r="K867" t="s">
        <v>31</v>
      </c>
      <c r="L867" t="s">
        <v>211</v>
      </c>
      <c r="M867">
        <v>1</v>
      </c>
      <c r="N867" s="3">
        <v>451736</v>
      </c>
      <c r="O867" s="3">
        <f>N867/M867</f>
        <v>451736</v>
      </c>
      <c r="P867" s="3">
        <f>O867*((VLOOKUP(H867,'CPI Data'!$A$1:$B$23,2))/(VLOOKUP(2025,'CPI Data'!$A$1:$B$23,2)))</f>
        <v>389427.58620689658</v>
      </c>
      <c r="Q867" s="2">
        <v>44743</v>
      </c>
      <c r="R867" s="12">
        <v>3</v>
      </c>
      <c r="S867">
        <v>1</v>
      </c>
      <c r="T867">
        <v>1</v>
      </c>
      <c r="U867">
        <v>1</v>
      </c>
    </row>
    <row r="868" spans="1:21" x14ac:dyDescent="0.25">
      <c r="A868" t="s">
        <v>31</v>
      </c>
      <c r="B868">
        <f>VLOOKUP(Table1[[#This Row],[LGA]],Sheet1!$H$1:$I$27,2,)</f>
        <v>1855</v>
      </c>
      <c r="C868" t="s">
        <v>241</v>
      </c>
      <c r="D868" t="s">
        <v>112</v>
      </c>
      <c r="E868" s="18" t="s">
        <v>13</v>
      </c>
      <c r="F868" s="18" t="s">
        <v>13</v>
      </c>
      <c r="H868">
        <v>2014</v>
      </c>
      <c r="I868" t="s">
        <v>29</v>
      </c>
      <c r="J868" t="str">
        <f>VLOOKUP(Table1[[#This Row],[Construction]],Sheet1!$A$2:$B$16,2,)</f>
        <v>On Site</v>
      </c>
      <c r="K868" t="s">
        <v>31</v>
      </c>
      <c r="L868" t="s">
        <v>211</v>
      </c>
      <c r="M868">
        <v>1</v>
      </c>
      <c r="N868" s="3">
        <v>473917</v>
      </c>
      <c r="O868" s="3">
        <f>N868/M868</f>
        <v>473917</v>
      </c>
      <c r="P868" s="3">
        <f>O868*((VLOOKUP(H868,'CPI Data'!$A$1:$B$23,2))/(VLOOKUP(2025,'CPI Data'!$A$1:$B$23,2)))</f>
        <v>408549.13793103449</v>
      </c>
      <c r="Q868" s="2">
        <v>44743</v>
      </c>
      <c r="R868" s="12">
        <v>3</v>
      </c>
      <c r="S868">
        <v>1</v>
      </c>
      <c r="T868">
        <v>1</v>
      </c>
      <c r="U868">
        <v>1</v>
      </c>
    </row>
    <row r="869" spans="1:21" x14ac:dyDescent="0.25">
      <c r="A869" t="s">
        <v>31</v>
      </c>
      <c r="B869">
        <f>VLOOKUP(Table1[[#This Row],[LGA]],Sheet1!$H$1:$I$27,2,)</f>
        <v>1855</v>
      </c>
      <c r="C869" t="s">
        <v>241</v>
      </c>
      <c r="D869" t="s">
        <v>112</v>
      </c>
      <c r="E869" s="18" t="s">
        <v>13</v>
      </c>
      <c r="F869" s="18" t="s">
        <v>13</v>
      </c>
      <c r="H869">
        <v>2014</v>
      </c>
      <c r="I869" t="s">
        <v>29</v>
      </c>
      <c r="J869" t="str">
        <f>VLOOKUP(Table1[[#This Row],[Construction]],Sheet1!$A$2:$B$16,2,)</f>
        <v>On Site</v>
      </c>
      <c r="K869" t="s">
        <v>31</v>
      </c>
      <c r="L869" t="s">
        <v>211</v>
      </c>
      <c r="M869">
        <v>1</v>
      </c>
      <c r="N869" s="3">
        <v>453933</v>
      </c>
      <c r="O869" s="3">
        <f>N869/M869</f>
        <v>453933</v>
      </c>
      <c r="P869" s="3">
        <f>O869*((VLOOKUP(H869,'CPI Data'!$A$1:$B$23,2))/(VLOOKUP(2025,'CPI Data'!$A$1:$B$23,2)))</f>
        <v>391321.55172413797</v>
      </c>
      <c r="R869" s="12">
        <v>3</v>
      </c>
      <c r="S869">
        <v>1</v>
      </c>
      <c r="T869">
        <v>1</v>
      </c>
      <c r="U869">
        <v>1</v>
      </c>
    </row>
    <row r="870" spans="1:21" x14ac:dyDescent="0.25">
      <c r="A870" t="s">
        <v>31</v>
      </c>
      <c r="B870">
        <f>VLOOKUP(Table1[[#This Row],[LGA]],Sheet1!$H$1:$I$27,2,)</f>
        <v>1855</v>
      </c>
      <c r="C870" t="s">
        <v>241</v>
      </c>
      <c r="D870" t="s">
        <v>112</v>
      </c>
      <c r="E870" s="18" t="s">
        <v>13</v>
      </c>
      <c r="F870" s="18" t="s">
        <v>13</v>
      </c>
      <c r="H870">
        <v>2014</v>
      </c>
      <c r="I870" t="s">
        <v>29</v>
      </c>
      <c r="J870" t="str">
        <f>VLOOKUP(Table1[[#This Row],[Construction]],Sheet1!$A$2:$B$16,2,)</f>
        <v>On Site</v>
      </c>
      <c r="K870" t="s">
        <v>31</v>
      </c>
      <c r="L870" t="s">
        <v>211</v>
      </c>
      <c r="M870">
        <v>1</v>
      </c>
      <c r="N870" s="3">
        <v>450796</v>
      </c>
      <c r="O870" s="3">
        <f>N870/M870</f>
        <v>450796</v>
      </c>
      <c r="P870" s="3">
        <f>O870*((VLOOKUP(H870,'CPI Data'!$A$1:$B$23,2))/(VLOOKUP(2025,'CPI Data'!$A$1:$B$23,2)))</f>
        <v>388617.24137931038</v>
      </c>
      <c r="R870" s="12">
        <v>3</v>
      </c>
      <c r="S870">
        <v>1</v>
      </c>
      <c r="T870">
        <v>1</v>
      </c>
      <c r="U870">
        <v>1</v>
      </c>
    </row>
    <row r="871" spans="1:21" x14ac:dyDescent="0.25">
      <c r="A871" t="s">
        <v>31</v>
      </c>
      <c r="B871">
        <f>VLOOKUP(Table1[[#This Row],[LGA]],Sheet1!$H$1:$I$27,2,)</f>
        <v>1855</v>
      </c>
      <c r="C871" t="s">
        <v>241</v>
      </c>
      <c r="D871" t="s">
        <v>114</v>
      </c>
      <c r="E871" s="18" t="s">
        <v>13</v>
      </c>
      <c r="F871" s="18" t="s">
        <v>13</v>
      </c>
      <c r="H871">
        <v>2014</v>
      </c>
      <c r="I871" t="s">
        <v>29</v>
      </c>
      <c r="J871" t="str">
        <f>VLOOKUP(Table1[[#This Row],[Construction]],Sheet1!$A$2:$B$16,2,)</f>
        <v>On Site</v>
      </c>
      <c r="K871" t="s">
        <v>31</v>
      </c>
      <c r="L871" t="s">
        <v>211</v>
      </c>
      <c r="M871">
        <v>1</v>
      </c>
      <c r="N871" s="3">
        <v>515323</v>
      </c>
      <c r="O871" s="3">
        <f>N871/M871</f>
        <v>515323</v>
      </c>
      <c r="P871" s="3">
        <f>O871*((VLOOKUP(H871,'CPI Data'!$A$1:$B$23,2))/(VLOOKUP(2025,'CPI Data'!$A$1:$B$23,2)))</f>
        <v>444243.96551724139</v>
      </c>
      <c r="R871" s="12">
        <v>4</v>
      </c>
      <c r="S871">
        <v>2</v>
      </c>
      <c r="T871">
        <v>1</v>
      </c>
      <c r="U871">
        <v>1</v>
      </c>
    </row>
    <row r="872" spans="1:21" x14ac:dyDescent="0.25">
      <c r="A872" t="s">
        <v>31</v>
      </c>
      <c r="B872">
        <f>VLOOKUP(Table1[[#This Row],[LGA]],Sheet1!$H$1:$I$27,2,)</f>
        <v>1855</v>
      </c>
      <c r="C872" t="s">
        <v>241</v>
      </c>
      <c r="D872" t="s">
        <v>111</v>
      </c>
      <c r="E872" s="18" t="s">
        <v>13</v>
      </c>
      <c r="F872" s="18" t="s">
        <v>13</v>
      </c>
      <c r="H872">
        <v>2014</v>
      </c>
      <c r="I872" t="s">
        <v>29</v>
      </c>
      <c r="J872" t="str">
        <f>VLOOKUP(Table1[[#This Row],[Construction]],Sheet1!$A$2:$B$16,2,)</f>
        <v>On Site</v>
      </c>
      <c r="K872" t="s">
        <v>31</v>
      </c>
      <c r="L872" t="s">
        <v>211</v>
      </c>
      <c r="M872">
        <v>1</v>
      </c>
      <c r="N872" s="3">
        <v>398647</v>
      </c>
      <c r="O872" s="3">
        <f>N872/M872</f>
        <v>398647</v>
      </c>
      <c r="P872" s="3">
        <f>O872*((VLOOKUP(H872,'CPI Data'!$A$1:$B$23,2))/(VLOOKUP(2025,'CPI Data'!$A$1:$B$23,2)))</f>
        <v>343661.20689655177</v>
      </c>
      <c r="R872" s="12">
        <v>2</v>
      </c>
      <c r="S872">
        <v>1</v>
      </c>
      <c r="T872">
        <v>1</v>
      </c>
      <c r="U872">
        <v>1</v>
      </c>
    </row>
    <row r="873" spans="1:21" x14ac:dyDescent="0.25">
      <c r="A873" t="s">
        <v>28</v>
      </c>
      <c r="B873">
        <f>VLOOKUP(Table1[[#This Row],[LGA]],Sheet1!$H$1:$I$27,2,)</f>
        <v>2335</v>
      </c>
      <c r="C873" t="s">
        <v>104</v>
      </c>
      <c r="D873" t="s">
        <v>112</v>
      </c>
      <c r="E873" s="18" t="s">
        <v>13</v>
      </c>
      <c r="F873" s="18" t="s">
        <v>13</v>
      </c>
      <c r="H873">
        <v>2014</v>
      </c>
      <c r="I873" t="s">
        <v>29</v>
      </c>
      <c r="J873" t="str">
        <f>VLOOKUP(Table1[[#This Row],[Construction]],Sheet1!$A$2:$B$16,2,)</f>
        <v>On Site</v>
      </c>
      <c r="K873" t="s">
        <v>199</v>
      </c>
      <c r="L873" t="s">
        <v>237</v>
      </c>
      <c r="M873">
        <v>1</v>
      </c>
      <c r="N873" s="3">
        <v>400590.13</v>
      </c>
      <c r="O873" s="3">
        <f>N873/M873</f>
        <v>400590.13</v>
      </c>
      <c r="P873" s="3">
        <f>O873*((VLOOKUP(H873,'CPI Data'!$A$1:$B$23,2))/(VLOOKUP(2025,'CPI Data'!$A$1:$B$23,2)))</f>
        <v>345336.31896551728</v>
      </c>
      <c r="Q873" s="2">
        <v>41456</v>
      </c>
      <c r="R873" s="12">
        <v>3</v>
      </c>
      <c r="S873">
        <v>1</v>
      </c>
      <c r="T873">
        <v>1</v>
      </c>
      <c r="U873">
        <v>1</v>
      </c>
    </row>
    <row r="874" spans="1:21" x14ac:dyDescent="0.25">
      <c r="A874" t="s">
        <v>19</v>
      </c>
      <c r="B874">
        <f>VLOOKUP(Table1[[#This Row],[LGA]],Sheet1!$H$1:$I$27,2,)</f>
        <v>1816</v>
      </c>
      <c r="C874" t="s">
        <v>105</v>
      </c>
      <c r="D874" t="s">
        <v>112</v>
      </c>
      <c r="E874" s="18" t="s">
        <v>13</v>
      </c>
      <c r="F874" s="18" t="s">
        <v>13</v>
      </c>
      <c r="H874">
        <v>2015</v>
      </c>
      <c r="I874" t="s">
        <v>29</v>
      </c>
      <c r="J874" t="str">
        <f>VLOOKUP(Table1[[#This Row],[Construction]],Sheet1!$A$2:$B$16,2,)</f>
        <v>On Site</v>
      </c>
      <c r="K874" t="s">
        <v>194</v>
      </c>
      <c r="L874" t="s">
        <v>237</v>
      </c>
      <c r="M874">
        <v>1</v>
      </c>
      <c r="N874" s="3">
        <v>410078</v>
      </c>
      <c r="O874" s="3">
        <f>N874/M874</f>
        <v>410078</v>
      </c>
      <c r="P874" s="3">
        <f>O874*((VLOOKUP(H874,'CPI Data'!$A$1:$B$23,2))/(VLOOKUP(2025,'CPI Data'!$A$1:$B$23,2)))</f>
        <v>212109.31034482759</v>
      </c>
      <c r="Q874" s="2">
        <v>41456</v>
      </c>
      <c r="R874" s="12">
        <v>3</v>
      </c>
      <c r="S874">
        <v>1</v>
      </c>
      <c r="T874">
        <v>1</v>
      </c>
      <c r="U874">
        <v>1</v>
      </c>
    </row>
    <row r="875" spans="1:21" x14ac:dyDescent="0.25">
      <c r="A875" t="s">
        <v>19</v>
      </c>
      <c r="B875">
        <f>VLOOKUP(Table1[[#This Row],[LGA]],Sheet1!$H$1:$I$27,2,)</f>
        <v>1816</v>
      </c>
      <c r="C875" t="s">
        <v>105</v>
      </c>
      <c r="D875" t="s">
        <v>112</v>
      </c>
      <c r="E875" s="18" t="s">
        <v>13</v>
      </c>
      <c r="F875" s="18" t="s">
        <v>13</v>
      </c>
      <c r="H875">
        <v>2015</v>
      </c>
      <c r="I875" t="s">
        <v>29</v>
      </c>
      <c r="J875" t="str">
        <f>VLOOKUP(Table1[[#This Row],[Construction]],Sheet1!$A$2:$B$16,2,)</f>
        <v>On Site</v>
      </c>
      <c r="K875" t="s">
        <v>194</v>
      </c>
      <c r="L875" t="s">
        <v>237</v>
      </c>
      <c r="M875">
        <v>1</v>
      </c>
      <c r="N875" s="3">
        <v>393377</v>
      </c>
      <c r="O875" s="3">
        <f>N875/M875</f>
        <v>393377</v>
      </c>
      <c r="P875" s="3">
        <f>O875*((VLOOKUP(H875,'CPI Data'!$A$1:$B$23,2))/(VLOOKUP(2025,'CPI Data'!$A$1:$B$23,2)))</f>
        <v>203470.86206896554</v>
      </c>
      <c r="Q875" s="2">
        <v>41456</v>
      </c>
      <c r="R875" s="12">
        <v>3</v>
      </c>
      <c r="S875">
        <v>1</v>
      </c>
      <c r="T875">
        <v>1</v>
      </c>
      <c r="U875">
        <v>1</v>
      </c>
    </row>
    <row r="876" spans="1:21" x14ac:dyDescent="0.25">
      <c r="A876" t="s">
        <v>19</v>
      </c>
      <c r="B876">
        <f>VLOOKUP(Table1[[#This Row],[LGA]],Sheet1!$H$1:$I$27,2,)</f>
        <v>1816</v>
      </c>
      <c r="C876" t="s">
        <v>105</v>
      </c>
      <c r="D876" t="s">
        <v>111</v>
      </c>
      <c r="E876" s="18" t="s">
        <v>13</v>
      </c>
      <c r="F876" s="18" t="s">
        <v>13</v>
      </c>
      <c r="H876">
        <v>2015</v>
      </c>
      <c r="I876" t="s">
        <v>29</v>
      </c>
      <c r="J876" t="str">
        <f>VLOOKUP(Table1[[#This Row],[Construction]],Sheet1!$A$2:$B$16,2,)</f>
        <v>On Site</v>
      </c>
      <c r="K876" t="s">
        <v>194</v>
      </c>
      <c r="L876" t="s">
        <v>237</v>
      </c>
      <c r="M876">
        <v>1</v>
      </c>
      <c r="N876" s="3">
        <v>393351.86</v>
      </c>
      <c r="O876" s="3">
        <f>N876/M876</f>
        <v>393351.86</v>
      </c>
      <c r="P876" s="3">
        <f>O876*((VLOOKUP(H876,'CPI Data'!$A$1:$B$23,2))/(VLOOKUP(2025,'CPI Data'!$A$1:$B$23,2)))</f>
        <v>203457.85862068966</v>
      </c>
      <c r="Q876" s="2">
        <v>41091</v>
      </c>
      <c r="R876" s="12">
        <v>2</v>
      </c>
      <c r="S876">
        <v>1</v>
      </c>
      <c r="T876">
        <v>1</v>
      </c>
      <c r="U876">
        <v>1</v>
      </c>
    </row>
    <row r="877" spans="1:21" x14ac:dyDescent="0.25">
      <c r="A877" t="s">
        <v>22</v>
      </c>
      <c r="B877" t="str">
        <f>VLOOKUP(Table1[[#This Row],[LGA]],Sheet1!$H$1:$I$27,2,)</f>
        <v>1973 </v>
      </c>
      <c r="C877" t="s">
        <v>104</v>
      </c>
      <c r="D877" t="s">
        <v>129</v>
      </c>
      <c r="E877" s="18" t="s">
        <v>13</v>
      </c>
      <c r="F877" s="18" t="s">
        <v>13</v>
      </c>
      <c r="H877">
        <v>2014</v>
      </c>
      <c r="I877" t="s">
        <v>29</v>
      </c>
      <c r="J877" t="str">
        <f>VLOOKUP(Table1[[#This Row],[Construction]],Sheet1!$A$2:$B$16,2,)</f>
        <v>On Site</v>
      </c>
      <c r="K877" t="s">
        <v>22</v>
      </c>
      <c r="L877" t="s">
        <v>211</v>
      </c>
      <c r="M877">
        <v>1</v>
      </c>
      <c r="N877" s="3">
        <v>423900</v>
      </c>
      <c r="O877" s="3">
        <f>N877/M877</f>
        <v>423900</v>
      </c>
      <c r="P877" s="3">
        <f>O877*((VLOOKUP(H877,'CPI Data'!$A$1:$B$23,2))/(VLOOKUP(2025,'CPI Data'!$A$1:$B$23,2)))</f>
        <v>365431.03448275867</v>
      </c>
      <c r="Q877" s="2">
        <v>41456</v>
      </c>
      <c r="R877" s="12">
        <v>2</v>
      </c>
      <c r="S877">
        <v>1</v>
      </c>
      <c r="T877">
        <v>1</v>
      </c>
      <c r="U877">
        <v>1</v>
      </c>
    </row>
    <row r="878" spans="1:21" x14ac:dyDescent="0.25">
      <c r="A878" t="s">
        <v>19</v>
      </c>
      <c r="B878">
        <f>VLOOKUP(Table1[[#This Row],[LGA]],Sheet1!$H$1:$I$27,2,)</f>
        <v>1816</v>
      </c>
      <c r="C878" t="s">
        <v>105</v>
      </c>
      <c r="D878" t="s">
        <v>122</v>
      </c>
      <c r="E878" s="18" t="s">
        <v>13</v>
      </c>
      <c r="F878" s="18" t="s">
        <v>13</v>
      </c>
      <c r="H878">
        <v>2014</v>
      </c>
      <c r="I878" t="s">
        <v>29</v>
      </c>
      <c r="J878" t="str">
        <f>VLOOKUP(Table1[[#This Row],[Construction]],Sheet1!$A$2:$B$16,2,)</f>
        <v>On Site</v>
      </c>
      <c r="K878" t="s">
        <v>194</v>
      </c>
      <c r="L878" t="s">
        <v>237</v>
      </c>
      <c r="M878">
        <v>1</v>
      </c>
      <c r="N878" s="3">
        <v>419957</v>
      </c>
      <c r="O878" s="3">
        <f>N878/M878</f>
        <v>419957</v>
      </c>
      <c r="P878" s="3">
        <f>O878*((VLOOKUP(H878,'CPI Data'!$A$1:$B$23,2))/(VLOOKUP(2025,'CPI Data'!$A$1:$B$23,2)))</f>
        <v>362031.89655172417</v>
      </c>
      <c r="Q878" s="2">
        <v>41456</v>
      </c>
      <c r="R878" s="12">
        <v>3</v>
      </c>
      <c r="S878">
        <v>1</v>
      </c>
      <c r="T878">
        <v>1</v>
      </c>
      <c r="U878">
        <v>1</v>
      </c>
    </row>
    <row r="879" spans="1:21" x14ac:dyDescent="0.25">
      <c r="A879" t="s">
        <v>19</v>
      </c>
      <c r="B879">
        <f>VLOOKUP(Table1[[#This Row],[LGA]],Sheet1!$H$1:$I$27,2,)</f>
        <v>1816</v>
      </c>
      <c r="C879" t="s">
        <v>105</v>
      </c>
      <c r="D879" t="s">
        <v>121</v>
      </c>
      <c r="E879" s="18" t="s">
        <v>13</v>
      </c>
      <c r="F879" s="18" t="s">
        <v>13</v>
      </c>
      <c r="H879">
        <v>2014</v>
      </c>
      <c r="I879" t="s">
        <v>29</v>
      </c>
      <c r="J879" t="str">
        <f>VLOOKUP(Table1[[#This Row],[Construction]],Sheet1!$A$2:$B$16,2,)</f>
        <v>On Site</v>
      </c>
      <c r="K879" t="s">
        <v>194</v>
      </c>
      <c r="L879" t="s">
        <v>237</v>
      </c>
      <c r="M879">
        <v>1</v>
      </c>
      <c r="N879" s="3">
        <v>459866</v>
      </c>
      <c r="O879" s="3">
        <f>N879/M879</f>
        <v>459866</v>
      </c>
      <c r="P879" s="3">
        <f>O879*((VLOOKUP(H879,'CPI Data'!$A$1:$B$23,2))/(VLOOKUP(2025,'CPI Data'!$A$1:$B$23,2)))</f>
        <v>396436.20689655177</v>
      </c>
      <c r="Q879" s="2">
        <v>41456</v>
      </c>
      <c r="R879" s="12">
        <v>4</v>
      </c>
      <c r="S879">
        <v>2</v>
      </c>
      <c r="T879">
        <v>1</v>
      </c>
      <c r="U879">
        <v>1</v>
      </c>
    </row>
    <row r="880" spans="1:21" x14ac:dyDescent="0.25">
      <c r="A880" t="s">
        <v>19</v>
      </c>
      <c r="B880">
        <f>VLOOKUP(Table1[[#This Row],[LGA]],Sheet1!$H$1:$I$27,2,)</f>
        <v>1816</v>
      </c>
      <c r="C880" t="s">
        <v>105</v>
      </c>
      <c r="D880" t="s">
        <v>127</v>
      </c>
      <c r="E880" s="18" t="s">
        <v>13</v>
      </c>
      <c r="F880" s="18" t="s">
        <v>13</v>
      </c>
      <c r="H880">
        <v>2014</v>
      </c>
      <c r="I880" t="s">
        <v>29</v>
      </c>
      <c r="J880" t="str">
        <f>VLOOKUP(Table1[[#This Row],[Construction]],Sheet1!$A$2:$B$16,2,)</f>
        <v>On Site</v>
      </c>
      <c r="K880" t="s">
        <v>194</v>
      </c>
      <c r="L880" t="s">
        <v>237</v>
      </c>
      <c r="M880">
        <v>1</v>
      </c>
      <c r="N880" s="3">
        <v>388806</v>
      </c>
      <c r="O880" s="3">
        <f>N880/M880</f>
        <v>388806</v>
      </c>
      <c r="P880" s="3">
        <f>O880*((VLOOKUP(H880,'CPI Data'!$A$1:$B$23,2))/(VLOOKUP(2025,'CPI Data'!$A$1:$B$23,2)))</f>
        <v>335177.58620689658</v>
      </c>
      <c r="Q880" s="2">
        <v>41456</v>
      </c>
      <c r="R880" s="12">
        <v>2</v>
      </c>
      <c r="S880">
        <v>1</v>
      </c>
      <c r="T880">
        <v>1</v>
      </c>
      <c r="U880">
        <v>1</v>
      </c>
    </row>
    <row r="881" spans="1:21" x14ac:dyDescent="0.25">
      <c r="A881" t="s">
        <v>19</v>
      </c>
      <c r="B881">
        <f>VLOOKUP(Table1[[#This Row],[LGA]],Sheet1!$H$1:$I$27,2,)</f>
        <v>1816</v>
      </c>
      <c r="C881" t="s">
        <v>105</v>
      </c>
      <c r="D881" t="s">
        <v>122</v>
      </c>
      <c r="E881" s="18" t="s">
        <v>13</v>
      </c>
      <c r="F881" s="18" t="s">
        <v>13</v>
      </c>
      <c r="H881">
        <v>2014</v>
      </c>
      <c r="I881" t="s">
        <v>29</v>
      </c>
      <c r="J881" t="str">
        <f>VLOOKUP(Table1[[#This Row],[Construction]],Sheet1!$A$2:$B$16,2,)</f>
        <v>On Site</v>
      </c>
      <c r="K881" t="s">
        <v>194</v>
      </c>
      <c r="L881" t="s">
        <v>237</v>
      </c>
      <c r="M881">
        <v>1</v>
      </c>
      <c r="N881" s="3">
        <v>417168</v>
      </c>
      <c r="O881" s="3">
        <f>N881/M881</f>
        <v>417168</v>
      </c>
      <c r="P881" s="3">
        <f>O881*((VLOOKUP(H881,'CPI Data'!$A$1:$B$23,2))/(VLOOKUP(2025,'CPI Data'!$A$1:$B$23,2)))</f>
        <v>359627.58620689658</v>
      </c>
      <c r="Q881" s="2">
        <v>41456</v>
      </c>
      <c r="R881" s="12">
        <v>3</v>
      </c>
      <c r="S881">
        <v>1</v>
      </c>
      <c r="T881">
        <v>1</v>
      </c>
      <c r="U881">
        <v>1</v>
      </c>
    </row>
    <row r="882" spans="1:21" x14ac:dyDescent="0.25">
      <c r="A882" t="s">
        <v>19</v>
      </c>
      <c r="B882">
        <f>VLOOKUP(Table1[[#This Row],[LGA]],Sheet1!$H$1:$I$27,2,)</f>
        <v>1816</v>
      </c>
      <c r="C882" t="s">
        <v>105</v>
      </c>
      <c r="D882" t="s">
        <v>122</v>
      </c>
      <c r="E882" s="18" t="s">
        <v>13</v>
      </c>
      <c r="F882" s="18" t="s">
        <v>13</v>
      </c>
      <c r="H882">
        <v>2014</v>
      </c>
      <c r="I882" t="s">
        <v>29</v>
      </c>
      <c r="J882" t="str">
        <f>VLOOKUP(Table1[[#This Row],[Construction]],Sheet1!$A$2:$B$16,2,)</f>
        <v>On Site</v>
      </c>
      <c r="K882" t="s">
        <v>194</v>
      </c>
      <c r="L882" t="s">
        <v>237</v>
      </c>
      <c r="M882">
        <v>1</v>
      </c>
      <c r="N882" s="3">
        <v>414320</v>
      </c>
      <c r="O882" s="3">
        <f>N882/M882</f>
        <v>414320</v>
      </c>
      <c r="P882" s="3">
        <f>O882*((VLOOKUP(H882,'CPI Data'!$A$1:$B$23,2))/(VLOOKUP(2025,'CPI Data'!$A$1:$B$23,2)))</f>
        <v>357172.41379310348</v>
      </c>
      <c r="Q882" s="2">
        <v>41091</v>
      </c>
      <c r="R882" s="12">
        <v>3</v>
      </c>
      <c r="S882">
        <v>1</v>
      </c>
      <c r="T882">
        <v>1</v>
      </c>
      <c r="U882">
        <v>1</v>
      </c>
    </row>
    <row r="883" spans="1:21" x14ac:dyDescent="0.25">
      <c r="A883" t="s">
        <v>19</v>
      </c>
      <c r="B883">
        <f>VLOOKUP(Table1[[#This Row],[LGA]],Sheet1!$H$1:$I$27,2,)</f>
        <v>1816</v>
      </c>
      <c r="C883" t="s">
        <v>105</v>
      </c>
      <c r="D883" t="s">
        <v>114</v>
      </c>
      <c r="E883" s="18" t="s">
        <v>13</v>
      </c>
      <c r="F883" s="18" t="s">
        <v>13</v>
      </c>
      <c r="H883">
        <v>2014</v>
      </c>
      <c r="I883" t="s">
        <v>29</v>
      </c>
      <c r="J883" t="str">
        <f>VLOOKUP(Table1[[#This Row],[Construction]],Sheet1!$A$2:$B$16,2,)</f>
        <v>On Site</v>
      </c>
      <c r="K883" t="s">
        <v>194</v>
      </c>
      <c r="L883" t="s">
        <v>237</v>
      </c>
      <c r="M883">
        <v>1</v>
      </c>
      <c r="N883" s="3">
        <v>451880</v>
      </c>
      <c r="O883" s="3">
        <f>N883/M883</f>
        <v>451880</v>
      </c>
      <c r="P883" s="3">
        <f>O883*((VLOOKUP(H883,'CPI Data'!$A$1:$B$23,2))/(VLOOKUP(2025,'CPI Data'!$A$1:$B$23,2)))</f>
        <v>389551.72413793107</v>
      </c>
      <c r="Q883" s="2">
        <v>41456</v>
      </c>
      <c r="R883" s="12">
        <v>4</v>
      </c>
      <c r="S883">
        <v>2</v>
      </c>
      <c r="T883">
        <v>1</v>
      </c>
      <c r="U883">
        <v>1</v>
      </c>
    </row>
    <row r="884" spans="1:21" x14ac:dyDescent="0.25">
      <c r="A884" t="s">
        <v>19</v>
      </c>
      <c r="B884">
        <f>VLOOKUP(Table1[[#This Row],[LGA]],Sheet1!$H$1:$I$27,2,)</f>
        <v>1816</v>
      </c>
      <c r="C884" t="s">
        <v>105</v>
      </c>
      <c r="D884" t="s">
        <v>121</v>
      </c>
      <c r="E884" s="18" t="s">
        <v>13</v>
      </c>
      <c r="F884" s="18" t="s">
        <v>13</v>
      </c>
      <c r="H884">
        <v>2014</v>
      </c>
      <c r="I884" t="s">
        <v>29</v>
      </c>
      <c r="J884" t="str">
        <f>VLOOKUP(Table1[[#This Row],[Construction]],Sheet1!$A$2:$B$16,2,)</f>
        <v>On Site</v>
      </c>
      <c r="K884" t="s">
        <v>194</v>
      </c>
      <c r="L884" t="s">
        <v>237</v>
      </c>
      <c r="M884">
        <v>1</v>
      </c>
      <c r="N884" s="3">
        <v>450853</v>
      </c>
      <c r="O884" s="3">
        <f>N884/M884</f>
        <v>450853</v>
      </c>
      <c r="P884" s="3">
        <f>O884*((VLOOKUP(H884,'CPI Data'!$A$1:$B$23,2))/(VLOOKUP(2025,'CPI Data'!$A$1:$B$23,2)))</f>
        <v>388666.37931034487</v>
      </c>
      <c r="Q884" s="2">
        <v>41456</v>
      </c>
      <c r="R884" s="12">
        <v>4</v>
      </c>
      <c r="S884">
        <v>2</v>
      </c>
      <c r="T884">
        <v>1</v>
      </c>
      <c r="U884">
        <v>1</v>
      </c>
    </row>
    <row r="885" spans="1:21" x14ac:dyDescent="0.25">
      <c r="A885" t="s">
        <v>19</v>
      </c>
      <c r="B885">
        <f>VLOOKUP(Table1[[#This Row],[LGA]],Sheet1!$H$1:$I$27,2,)</f>
        <v>1816</v>
      </c>
      <c r="C885" t="s">
        <v>105</v>
      </c>
      <c r="D885" t="s">
        <v>127</v>
      </c>
      <c r="E885" s="18" t="s">
        <v>13</v>
      </c>
      <c r="F885" s="18" t="s">
        <v>13</v>
      </c>
      <c r="H885">
        <v>2014</v>
      </c>
      <c r="I885" t="s">
        <v>29</v>
      </c>
      <c r="J885" t="str">
        <f>VLOOKUP(Table1[[#This Row],[Construction]],Sheet1!$A$2:$B$16,2,)</f>
        <v>On Site</v>
      </c>
      <c r="K885" t="s">
        <v>194</v>
      </c>
      <c r="L885" t="s">
        <v>237</v>
      </c>
      <c r="M885">
        <v>1</v>
      </c>
      <c r="N885" s="3">
        <v>385798</v>
      </c>
      <c r="O885" s="3">
        <f>N885/M885</f>
        <v>385798</v>
      </c>
      <c r="P885" s="3">
        <f>O885*((VLOOKUP(H885,'CPI Data'!$A$1:$B$23,2))/(VLOOKUP(2025,'CPI Data'!$A$1:$B$23,2)))</f>
        <v>332584.4827586207</v>
      </c>
      <c r="Q885" s="2">
        <v>41456</v>
      </c>
      <c r="R885" s="12">
        <v>2</v>
      </c>
      <c r="S885">
        <v>1</v>
      </c>
      <c r="T885">
        <v>1</v>
      </c>
      <c r="U885">
        <v>1</v>
      </c>
    </row>
    <row r="886" spans="1:21" x14ac:dyDescent="0.25">
      <c r="A886" t="s">
        <v>22</v>
      </c>
      <c r="B886" t="str">
        <f>VLOOKUP(Table1[[#This Row],[LGA]],Sheet1!$H$1:$I$27,2,)</f>
        <v>1973 </v>
      </c>
      <c r="C886" t="s">
        <v>104</v>
      </c>
      <c r="D886" t="s">
        <v>112</v>
      </c>
      <c r="E886" s="18" t="s">
        <v>13</v>
      </c>
      <c r="F886" s="18" t="s">
        <v>13</v>
      </c>
      <c r="H886">
        <v>2014</v>
      </c>
      <c r="I886" t="s">
        <v>29</v>
      </c>
      <c r="J886" t="str">
        <f>VLOOKUP(Table1[[#This Row],[Construction]],Sheet1!$A$2:$B$16,2,)</f>
        <v>On Site</v>
      </c>
      <c r="K886" t="s">
        <v>22</v>
      </c>
      <c r="L886" t="s">
        <v>211</v>
      </c>
      <c r="M886">
        <v>1</v>
      </c>
      <c r="N886" s="3">
        <v>438446</v>
      </c>
      <c r="O886" s="3">
        <f>N886/M886</f>
        <v>438446</v>
      </c>
      <c r="P886" s="3">
        <f>O886*((VLOOKUP(H886,'CPI Data'!$A$1:$B$23,2))/(VLOOKUP(2025,'CPI Data'!$A$1:$B$23,2)))</f>
        <v>377970.68965517246</v>
      </c>
      <c r="Q886" s="2">
        <v>41456</v>
      </c>
      <c r="R886" s="12">
        <v>3</v>
      </c>
      <c r="S886">
        <v>1</v>
      </c>
      <c r="T886">
        <v>1</v>
      </c>
      <c r="U886">
        <v>1</v>
      </c>
    </row>
    <row r="887" spans="1:21" x14ac:dyDescent="0.25">
      <c r="A887" t="s">
        <v>22</v>
      </c>
      <c r="B887" t="str">
        <f>VLOOKUP(Table1[[#This Row],[LGA]],Sheet1!$H$1:$I$27,2,)</f>
        <v>1973 </v>
      </c>
      <c r="C887" t="s">
        <v>104</v>
      </c>
      <c r="D887" t="s">
        <v>112</v>
      </c>
      <c r="E887" s="18" t="s">
        <v>13</v>
      </c>
      <c r="F887" s="18" t="s">
        <v>13</v>
      </c>
      <c r="H887">
        <v>2014</v>
      </c>
      <c r="I887" t="s">
        <v>29</v>
      </c>
      <c r="J887" t="str">
        <f>VLOOKUP(Table1[[#This Row],[Construction]],Sheet1!$A$2:$B$16,2,)</f>
        <v>On Site</v>
      </c>
      <c r="K887" t="s">
        <v>22</v>
      </c>
      <c r="L887" t="s">
        <v>211</v>
      </c>
      <c r="M887">
        <v>1</v>
      </c>
      <c r="N887" s="3">
        <v>437990</v>
      </c>
      <c r="O887" s="3">
        <f>N887/M887</f>
        <v>437990</v>
      </c>
      <c r="P887" s="3">
        <f>O887*((VLOOKUP(H887,'CPI Data'!$A$1:$B$23,2))/(VLOOKUP(2025,'CPI Data'!$A$1:$B$23,2)))</f>
        <v>377577.58620689658</v>
      </c>
      <c r="Q887" s="2">
        <v>41456</v>
      </c>
      <c r="R887" s="12">
        <v>3</v>
      </c>
      <c r="S887">
        <v>1</v>
      </c>
      <c r="T887">
        <v>1</v>
      </c>
      <c r="U887">
        <v>1</v>
      </c>
    </row>
    <row r="888" spans="1:21" x14ac:dyDescent="0.25">
      <c r="A888" t="s">
        <v>33</v>
      </c>
      <c r="B888">
        <f>VLOOKUP(Table1[[#This Row],[LGA]],Sheet1!$H$1:$I$27,2,)</f>
        <v>2572</v>
      </c>
      <c r="C888" t="s">
        <v>104</v>
      </c>
      <c r="D888" t="s">
        <v>129</v>
      </c>
      <c r="E888" s="18" t="s">
        <v>13</v>
      </c>
      <c r="F888" s="18" t="s">
        <v>13</v>
      </c>
      <c r="H888">
        <v>2014</v>
      </c>
      <c r="I888" t="s">
        <v>29</v>
      </c>
      <c r="J888" t="str">
        <f>VLOOKUP(Table1[[#This Row],[Construction]],Sheet1!$A$2:$B$16,2,)</f>
        <v>On Site</v>
      </c>
      <c r="K888" t="s">
        <v>194</v>
      </c>
      <c r="L888" t="s">
        <v>237</v>
      </c>
      <c r="M888">
        <v>1</v>
      </c>
      <c r="N888" s="3">
        <v>406864.23</v>
      </c>
      <c r="O888" s="3">
        <f>N888/M888</f>
        <v>406864.23</v>
      </c>
      <c r="P888" s="3">
        <f>O888*((VLOOKUP(H888,'CPI Data'!$A$1:$B$23,2))/(VLOOKUP(2025,'CPI Data'!$A$1:$B$23,2)))</f>
        <v>350745.02586206899</v>
      </c>
      <c r="Q888" s="2">
        <v>41456</v>
      </c>
      <c r="R888" s="12">
        <v>2</v>
      </c>
      <c r="S888">
        <v>1</v>
      </c>
      <c r="T888">
        <v>1</v>
      </c>
      <c r="U888">
        <v>1</v>
      </c>
    </row>
    <row r="889" spans="1:21" x14ac:dyDescent="0.25">
      <c r="A889" t="s">
        <v>33</v>
      </c>
      <c r="B889">
        <f>VLOOKUP(Table1[[#This Row],[LGA]],Sheet1!$H$1:$I$27,2,)</f>
        <v>2572</v>
      </c>
      <c r="C889" t="s">
        <v>104</v>
      </c>
      <c r="D889" t="s">
        <v>129</v>
      </c>
      <c r="E889" s="18" t="s">
        <v>13</v>
      </c>
      <c r="F889" s="18" t="s">
        <v>13</v>
      </c>
      <c r="H889">
        <v>2014</v>
      </c>
      <c r="I889" t="s">
        <v>29</v>
      </c>
      <c r="J889" t="str">
        <f>VLOOKUP(Table1[[#This Row],[Construction]],Sheet1!$A$2:$B$16,2,)</f>
        <v>On Site</v>
      </c>
      <c r="K889" t="s">
        <v>194</v>
      </c>
      <c r="L889" t="s">
        <v>237</v>
      </c>
      <c r="M889">
        <v>1</v>
      </c>
      <c r="N889" s="3">
        <v>406924.56</v>
      </c>
      <c r="O889" s="3">
        <f>N889/M889</f>
        <v>406924.56</v>
      </c>
      <c r="P889" s="3">
        <f>O889*((VLOOKUP(H889,'CPI Data'!$A$1:$B$23,2))/(VLOOKUP(2025,'CPI Data'!$A$1:$B$23,2)))</f>
        <v>350797.03448275867</v>
      </c>
      <c r="Q889" s="2">
        <v>41456</v>
      </c>
      <c r="R889" s="12">
        <v>2</v>
      </c>
      <c r="S889">
        <v>1</v>
      </c>
      <c r="T889">
        <v>1</v>
      </c>
      <c r="U889">
        <v>1</v>
      </c>
    </row>
    <row r="890" spans="1:21" x14ac:dyDescent="0.25">
      <c r="A890" t="s">
        <v>12</v>
      </c>
      <c r="B890">
        <f>VLOOKUP(Table1[[#This Row],[LGA]],Sheet1!$H$1:$I$27,2,)</f>
        <v>700</v>
      </c>
      <c r="C890" t="s">
        <v>103</v>
      </c>
      <c r="D890" t="s">
        <v>127</v>
      </c>
      <c r="E890" s="18" t="s">
        <v>13</v>
      </c>
      <c r="F890" s="18" t="s">
        <v>13</v>
      </c>
      <c r="H890">
        <v>2014</v>
      </c>
      <c r="I890" t="s">
        <v>29</v>
      </c>
      <c r="J890" t="str">
        <f>VLOOKUP(Table1[[#This Row],[Construction]],Sheet1!$A$2:$B$16,2,)</f>
        <v>On Site</v>
      </c>
      <c r="K890" t="s">
        <v>182</v>
      </c>
      <c r="L890" t="s">
        <v>237</v>
      </c>
      <c r="M890">
        <v>1</v>
      </c>
      <c r="N890" s="3">
        <v>316461.58</v>
      </c>
      <c r="O890" s="3">
        <f>N890/M890</f>
        <v>316461.58</v>
      </c>
      <c r="P890" s="3">
        <f>O890*((VLOOKUP(H890,'CPI Data'!$A$1:$B$23,2))/(VLOOKUP(2025,'CPI Data'!$A$1:$B$23,2)))</f>
        <v>272811.70689655177</v>
      </c>
      <c r="Q890" s="2">
        <v>41456</v>
      </c>
      <c r="R890" s="12">
        <v>2</v>
      </c>
      <c r="S890">
        <v>1</v>
      </c>
      <c r="T890">
        <v>1</v>
      </c>
      <c r="U890">
        <v>1</v>
      </c>
    </row>
    <row r="891" spans="1:21" x14ac:dyDescent="0.25">
      <c r="A891" t="s">
        <v>12</v>
      </c>
      <c r="B891">
        <f>VLOOKUP(Table1[[#This Row],[LGA]],Sheet1!$H$1:$I$27,2,)</f>
        <v>700</v>
      </c>
      <c r="C891" t="s">
        <v>103</v>
      </c>
      <c r="D891" t="s">
        <v>112</v>
      </c>
      <c r="E891" s="18" t="s">
        <v>13</v>
      </c>
      <c r="F891" s="18" t="s">
        <v>13</v>
      </c>
      <c r="H891">
        <v>2014</v>
      </c>
      <c r="I891" t="s">
        <v>29</v>
      </c>
      <c r="J891" t="str">
        <f>VLOOKUP(Table1[[#This Row],[Construction]],Sheet1!$A$2:$B$16,2,)</f>
        <v>On Site</v>
      </c>
      <c r="K891" t="s">
        <v>182</v>
      </c>
      <c r="L891" t="s">
        <v>237</v>
      </c>
      <c r="M891">
        <v>1</v>
      </c>
      <c r="N891" s="3">
        <v>394889.22</v>
      </c>
      <c r="O891" s="3">
        <f>N891/M891</f>
        <v>394889.22</v>
      </c>
      <c r="P891" s="3">
        <f>O891*((VLOOKUP(H891,'CPI Data'!$A$1:$B$23,2))/(VLOOKUP(2025,'CPI Data'!$A$1:$B$23,2)))</f>
        <v>340421.74137931032</v>
      </c>
      <c r="Q891" s="2">
        <v>41456</v>
      </c>
      <c r="R891" s="12">
        <v>3</v>
      </c>
      <c r="S891">
        <v>1</v>
      </c>
      <c r="T891">
        <v>1</v>
      </c>
      <c r="U891">
        <v>1</v>
      </c>
    </row>
    <row r="892" spans="1:21" x14ac:dyDescent="0.25">
      <c r="A892" t="s">
        <v>12</v>
      </c>
      <c r="B892">
        <f>VLOOKUP(Table1[[#This Row],[LGA]],Sheet1!$H$1:$I$27,2,)</f>
        <v>700</v>
      </c>
      <c r="C892" t="s">
        <v>103</v>
      </c>
      <c r="D892" t="s">
        <v>112</v>
      </c>
      <c r="E892" s="18" t="s">
        <v>13</v>
      </c>
      <c r="F892" s="18" t="s">
        <v>13</v>
      </c>
      <c r="H892">
        <v>2014</v>
      </c>
      <c r="I892" t="s">
        <v>29</v>
      </c>
      <c r="J892" t="str">
        <f>VLOOKUP(Table1[[#This Row],[Construction]],Sheet1!$A$2:$B$16,2,)</f>
        <v>On Site</v>
      </c>
      <c r="K892" t="s">
        <v>182</v>
      </c>
      <c r="L892" t="s">
        <v>237</v>
      </c>
      <c r="M892">
        <v>1</v>
      </c>
      <c r="N892" s="3">
        <v>376040</v>
      </c>
      <c r="O892" s="3">
        <f>N892/M892</f>
        <v>376040</v>
      </c>
      <c r="P892" s="3">
        <f>O892*((VLOOKUP(H892,'CPI Data'!$A$1:$B$23,2))/(VLOOKUP(2025,'CPI Data'!$A$1:$B$23,2)))</f>
        <v>324172.41379310348</v>
      </c>
      <c r="R892" s="12">
        <v>3</v>
      </c>
      <c r="S892">
        <v>1</v>
      </c>
      <c r="T892">
        <v>1</v>
      </c>
      <c r="U892">
        <v>1</v>
      </c>
    </row>
    <row r="893" spans="1:21" x14ac:dyDescent="0.25">
      <c r="A893" t="s">
        <v>30</v>
      </c>
      <c r="B893">
        <f>VLOOKUP(Table1[[#This Row],[LGA]],Sheet1!$H$1:$I$27,2,)</f>
        <v>2600</v>
      </c>
      <c r="C893" t="s">
        <v>241</v>
      </c>
      <c r="D893" t="s">
        <v>115</v>
      </c>
      <c r="E893" s="18" t="s">
        <v>13</v>
      </c>
      <c r="F893" s="18" t="s">
        <v>13</v>
      </c>
      <c r="G893" t="s">
        <v>243</v>
      </c>
      <c r="H893">
        <v>2013</v>
      </c>
      <c r="I893" t="s">
        <v>178</v>
      </c>
      <c r="J893" t="str">
        <f>VLOOKUP(Table1[[#This Row],[Construction]],Sheet1!$A$2:$B$16,2,)</f>
        <v>Off Site</v>
      </c>
      <c r="K893" t="s">
        <v>194</v>
      </c>
      <c r="L893" t="s">
        <v>237</v>
      </c>
      <c r="M893">
        <v>1</v>
      </c>
      <c r="N893" s="3">
        <v>591619.96</v>
      </c>
      <c r="O893" s="3">
        <f>N893/M893</f>
        <v>591619.96</v>
      </c>
      <c r="P893" s="3">
        <f>O893*((VLOOKUP(H893,'CPI Data'!$A$1:$B$23,2))/(VLOOKUP(2025,'CPI Data'!$A$1:$B$23,2)))</f>
        <v>489616.51862068963</v>
      </c>
      <c r="Q893" s="2">
        <v>41091</v>
      </c>
      <c r="R893" s="12">
        <v>4</v>
      </c>
      <c r="S893">
        <v>2</v>
      </c>
      <c r="T893">
        <v>1</v>
      </c>
      <c r="U893">
        <v>1</v>
      </c>
    </row>
    <row r="894" spans="1:21" x14ac:dyDescent="0.25">
      <c r="A894" t="s">
        <v>30</v>
      </c>
      <c r="B894">
        <f>VLOOKUP(Table1[[#This Row],[LGA]],Sheet1!$H$1:$I$27,2,)</f>
        <v>2600</v>
      </c>
      <c r="C894" t="s">
        <v>241</v>
      </c>
      <c r="D894" t="s">
        <v>115</v>
      </c>
      <c r="E894" s="18" t="s">
        <v>13</v>
      </c>
      <c r="F894" s="18" t="s">
        <v>13</v>
      </c>
      <c r="G894" t="s">
        <v>243</v>
      </c>
      <c r="H894">
        <v>2013</v>
      </c>
      <c r="I894" t="s">
        <v>178</v>
      </c>
      <c r="J894" t="str">
        <f>VLOOKUP(Table1[[#This Row],[Construction]],Sheet1!$A$2:$B$16,2,)</f>
        <v>Off Site</v>
      </c>
      <c r="K894" t="s">
        <v>194</v>
      </c>
      <c r="L894" t="s">
        <v>237</v>
      </c>
      <c r="M894">
        <v>1</v>
      </c>
      <c r="N894" s="3">
        <v>588436.96</v>
      </c>
      <c r="O894" s="3">
        <f>N894/M894</f>
        <v>588436.96</v>
      </c>
      <c r="P894" s="3">
        <f>O894*((VLOOKUP(H894,'CPI Data'!$A$1:$B$23,2))/(VLOOKUP(2025,'CPI Data'!$A$1:$B$23,2)))</f>
        <v>486982.31172413792</v>
      </c>
      <c r="Q894" s="2">
        <v>41456</v>
      </c>
      <c r="R894" s="12">
        <v>4</v>
      </c>
      <c r="S894">
        <v>2</v>
      </c>
      <c r="T894">
        <v>1</v>
      </c>
      <c r="U894">
        <v>1</v>
      </c>
    </row>
    <row r="895" spans="1:21" x14ac:dyDescent="0.25">
      <c r="A895" t="s">
        <v>30</v>
      </c>
      <c r="B895">
        <f>VLOOKUP(Table1[[#This Row],[LGA]],Sheet1!$H$1:$I$27,2,)</f>
        <v>2600</v>
      </c>
      <c r="C895" t="s">
        <v>241</v>
      </c>
      <c r="D895" t="s">
        <v>111</v>
      </c>
      <c r="E895" s="18" t="s">
        <v>13</v>
      </c>
      <c r="F895" s="18" t="s">
        <v>13</v>
      </c>
      <c r="H895">
        <v>2013</v>
      </c>
      <c r="I895" t="s">
        <v>178</v>
      </c>
      <c r="J895" t="str">
        <f>VLOOKUP(Table1[[#This Row],[Construction]],Sheet1!$A$2:$B$16,2,)</f>
        <v>Off Site</v>
      </c>
      <c r="K895" t="s">
        <v>194</v>
      </c>
      <c r="L895" t="s">
        <v>237</v>
      </c>
      <c r="M895">
        <v>1</v>
      </c>
      <c r="N895" s="3">
        <v>491691</v>
      </c>
      <c r="O895" s="3">
        <f>N895/M895</f>
        <v>491691</v>
      </c>
      <c r="P895" s="3">
        <f>O895*((VLOOKUP(H895,'CPI Data'!$A$1:$B$23,2))/(VLOOKUP(2025,'CPI Data'!$A$1:$B$23,2)))</f>
        <v>406916.68965517241</v>
      </c>
      <c r="Q895" s="2">
        <v>41091</v>
      </c>
      <c r="R895" s="12">
        <v>2</v>
      </c>
      <c r="S895">
        <v>1</v>
      </c>
      <c r="T895">
        <v>1</v>
      </c>
      <c r="U895">
        <v>1</v>
      </c>
    </row>
    <row r="896" spans="1:21" x14ac:dyDescent="0.25">
      <c r="A896" t="s">
        <v>33</v>
      </c>
      <c r="B896">
        <f>VLOOKUP(Table1[[#This Row],[LGA]],Sheet1!$H$1:$I$27,2,)</f>
        <v>2572</v>
      </c>
      <c r="C896" t="s">
        <v>104</v>
      </c>
      <c r="D896" t="s">
        <v>114</v>
      </c>
      <c r="E896" s="18" t="s">
        <v>13</v>
      </c>
      <c r="F896" s="18" t="s">
        <v>13</v>
      </c>
      <c r="H896">
        <v>2014</v>
      </c>
      <c r="I896" t="s">
        <v>29</v>
      </c>
      <c r="J896" t="str">
        <f>VLOOKUP(Table1[[#This Row],[Construction]],Sheet1!$A$2:$B$16,2,)</f>
        <v>On Site</v>
      </c>
      <c r="K896" t="s">
        <v>194</v>
      </c>
      <c r="L896" t="s">
        <v>237</v>
      </c>
      <c r="M896">
        <v>1</v>
      </c>
      <c r="N896" s="3">
        <v>431565.76</v>
      </c>
      <c r="O896" s="3">
        <f>N896/M896</f>
        <v>431565.76</v>
      </c>
      <c r="P896" s="3">
        <f>O896*((VLOOKUP(H896,'CPI Data'!$A$1:$B$23,2))/(VLOOKUP(2025,'CPI Data'!$A$1:$B$23,2)))</f>
        <v>372039.44827586209</v>
      </c>
      <c r="Q896" s="2">
        <v>41091</v>
      </c>
      <c r="R896" s="12">
        <v>4</v>
      </c>
      <c r="S896">
        <v>2</v>
      </c>
      <c r="T896">
        <v>1</v>
      </c>
      <c r="U896">
        <v>1</v>
      </c>
    </row>
    <row r="897" spans="1:21" x14ac:dyDescent="0.25">
      <c r="A897" t="s">
        <v>26</v>
      </c>
      <c r="B897">
        <f>VLOOKUP(Table1[[#This Row],[LGA]],Sheet1!$H$1:$I$27,2,)</f>
        <v>2465</v>
      </c>
      <c r="C897" t="s">
        <v>104</v>
      </c>
      <c r="D897" t="s">
        <v>112</v>
      </c>
      <c r="E897" s="18" t="s">
        <v>13</v>
      </c>
      <c r="F897" s="18" t="s">
        <v>13</v>
      </c>
      <c r="H897">
        <v>2014</v>
      </c>
      <c r="I897" t="s">
        <v>29</v>
      </c>
      <c r="J897" t="str">
        <f>VLOOKUP(Table1[[#This Row],[Construction]],Sheet1!$A$2:$B$16,2,)</f>
        <v>On Site</v>
      </c>
      <c r="K897" t="s">
        <v>26</v>
      </c>
      <c r="L897" t="s">
        <v>211</v>
      </c>
      <c r="M897">
        <v>1</v>
      </c>
      <c r="N897" s="3">
        <v>431218.02666666702</v>
      </c>
      <c r="O897" s="3">
        <f>N897/M897</f>
        <v>431218.02666666702</v>
      </c>
      <c r="P897" s="3">
        <f>O897*((VLOOKUP(H897,'CPI Data'!$A$1:$B$23,2))/(VLOOKUP(2025,'CPI Data'!$A$1:$B$23,2)))</f>
        <v>371739.67816091987</v>
      </c>
      <c r="Q897" s="2">
        <v>41091</v>
      </c>
      <c r="R897" s="12">
        <v>3</v>
      </c>
      <c r="S897">
        <v>1</v>
      </c>
      <c r="T897">
        <v>1</v>
      </c>
      <c r="U897">
        <v>1</v>
      </c>
    </row>
    <row r="898" spans="1:21" x14ac:dyDescent="0.25">
      <c r="A898" t="s">
        <v>26</v>
      </c>
      <c r="B898">
        <f>VLOOKUP(Table1[[#This Row],[LGA]],Sheet1!$H$1:$I$27,2,)</f>
        <v>2465</v>
      </c>
      <c r="C898" t="s">
        <v>104</v>
      </c>
      <c r="D898" t="s">
        <v>112</v>
      </c>
      <c r="E898" s="18" t="s">
        <v>13</v>
      </c>
      <c r="F898" s="18" t="s">
        <v>13</v>
      </c>
      <c r="H898">
        <v>2014</v>
      </c>
      <c r="I898" t="s">
        <v>29</v>
      </c>
      <c r="J898" t="str">
        <f>VLOOKUP(Table1[[#This Row],[Construction]],Sheet1!$A$2:$B$16,2,)</f>
        <v>On Site</v>
      </c>
      <c r="K898" t="s">
        <v>26</v>
      </c>
      <c r="L898" t="s">
        <v>211</v>
      </c>
      <c r="M898">
        <v>1</v>
      </c>
      <c r="N898" s="3">
        <v>430562.66666666698</v>
      </c>
      <c r="O898" s="3">
        <f>N898/M898</f>
        <v>430562.66666666698</v>
      </c>
      <c r="P898" s="3">
        <f>O898*((VLOOKUP(H898,'CPI Data'!$A$1:$B$23,2))/(VLOOKUP(2025,'CPI Data'!$A$1:$B$23,2)))</f>
        <v>371174.71264367847</v>
      </c>
      <c r="R898" s="12">
        <v>3</v>
      </c>
      <c r="S898">
        <v>1</v>
      </c>
      <c r="T898">
        <v>1</v>
      </c>
      <c r="U898">
        <v>1</v>
      </c>
    </row>
    <row r="899" spans="1:21" x14ac:dyDescent="0.25">
      <c r="A899" t="s">
        <v>26</v>
      </c>
      <c r="B899">
        <f>VLOOKUP(Table1[[#This Row],[LGA]],Sheet1!$H$1:$I$27,2,)</f>
        <v>2465</v>
      </c>
      <c r="C899" t="s">
        <v>104</v>
      </c>
      <c r="D899" t="s">
        <v>112</v>
      </c>
      <c r="E899" s="18" t="s">
        <v>13</v>
      </c>
      <c r="F899" s="18" t="s">
        <v>13</v>
      </c>
      <c r="H899">
        <v>2014</v>
      </c>
      <c r="I899" t="s">
        <v>29</v>
      </c>
      <c r="J899" t="str">
        <f>VLOOKUP(Table1[[#This Row],[Construction]],Sheet1!$A$2:$B$16,2,)</f>
        <v>On Site</v>
      </c>
      <c r="K899" t="s">
        <v>26</v>
      </c>
      <c r="L899" t="s">
        <v>211</v>
      </c>
      <c r="M899">
        <v>1</v>
      </c>
      <c r="N899" s="3">
        <v>430441.66666666698</v>
      </c>
      <c r="O899" s="3">
        <f>N899/M899</f>
        <v>430441.66666666698</v>
      </c>
      <c r="P899" s="3">
        <f>O899*((VLOOKUP(H899,'CPI Data'!$A$1:$B$23,2))/(VLOOKUP(2025,'CPI Data'!$A$1:$B$23,2)))</f>
        <v>371070.40229885088</v>
      </c>
      <c r="R899" s="12">
        <v>3</v>
      </c>
      <c r="S899">
        <v>1</v>
      </c>
      <c r="T899">
        <v>1</v>
      </c>
      <c r="U899">
        <v>1</v>
      </c>
    </row>
    <row r="900" spans="1:21" x14ac:dyDescent="0.25">
      <c r="A900" t="s">
        <v>26</v>
      </c>
      <c r="B900">
        <f>VLOOKUP(Table1[[#This Row],[LGA]],Sheet1!$H$1:$I$27,2,)</f>
        <v>2465</v>
      </c>
      <c r="C900" t="s">
        <v>104</v>
      </c>
      <c r="D900" t="s">
        <v>112</v>
      </c>
      <c r="E900" s="18" t="s">
        <v>13</v>
      </c>
      <c r="F900" s="18" t="s">
        <v>13</v>
      </c>
      <c r="H900">
        <v>2014</v>
      </c>
      <c r="I900" t="s">
        <v>29</v>
      </c>
      <c r="J900" t="str">
        <f>VLOOKUP(Table1[[#This Row],[Construction]],Sheet1!$A$2:$B$16,2,)</f>
        <v>On Site</v>
      </c>
      <c r="K900" t="s">
        <v>26</v>
      </c>
      <c r="L900" t="s">
        <v>211</v>
      </c>
      <c r="M900">
        <v>1</v>
      </c>
      <c r="N900" s="3">
        <v>430316.66666666698</v>
      </c>
      <c r="O900" s="3">
        <f>N900/M900</f>
        <v>430316.66666666698</v>
      </c>
      <c r="P900" s="3">
        <f>O900*((VLOOKUP(H900,'CPI Data'!$A$1:$B$23,2))/(VLOOKUP(2025,'CPI Data'!$A$1:$B$23,2)))</f>
        <v>370962.6436781612</v>
      </c>
      <c r="R900" s="12">
        <v>3</v>
      </c>
      <c r="S900">
        <v>1</v>
      </c>
      <c r="T900">
        <v>1</v>
      </c>
      <c r="U900">
        <v>1</v>
      </c>
    </row>
    <row r="901" spans="1:21" x14ac:dyDescent="0.25">
      <c r="A901" t="s">
        <v>26</v>
      </c>
      <c r="B901">
        <f>VLOOKUP(Table1[[#This Row],[LGA]],Sheet1!$H$1:$I$27,2,)</f>
        <v>2465</v>
      </c>
      <c r="C901" t="s">
        <v>104</v>
      </c>
      <c r="D901" t="s">
        <v>112</v>
      </c>
      <c r="E901" s="18" t="s">
        <v>13</v>
      </c>
      <c r="F901" s="18" t="s">
        <v>13</v>
      </c>
      <c r="H901">
        <v>2014</v>
      </c>
      <c r="I901" t="s">
        <v>29</v>
      </c>
      <c r="J901" t="str">
        <f>VLOOKUP(Table1[[#This Row],[Construction]],Sheet1!$A$2:$B$16,2,)</f>
        <v>On Site</v>
      </c>
      <c r="K901" t="s">
        <v>26</v>
      </c>
      <c r="L901" t="s">
        <v>211</v>
      </c>
      <c r="M901">
        <v>1</v>
      </c>
      <c r="N901" s="3">
        <v>431243.01666666701</v>
      </c>
      <c r="O901" s="3">
        <f>N901/M901</f>
        <v>431243.01666666701</v>
      </c>
      <c r="P901" s="3">
        <f>O901*((VLOOKUP(H901,'CPI Data'!$A$1:$B$23,2))/(VLOOKUP(2025,'CPI Data'!$A$1:$B$23,2)))</f>
        <v>371761.22126436816</v>
      </c>
      <c r="R901" s="12">
        <v>3</v>
      </c>
      <c r="S901">
        <v>1</v>
      </c>
      <c r="T901">
        <v>1</v>
      </c>
      <c r="U901">
        <v>1</v>
      </c>
    </row>
    <row r="902" spans="1:21" x14ac:dyDescent="0.25">
      <c r="A902" t="s">
        <v>26</v>
      </c>
      <c r="B902">
        <f>VLOOKUP(Table1[[#This Row],[LGA]],Sheet1!$H$1:$I$27,2,)</f>
        <v>2465</v>
      </c>
      <c r="C902" t="s">
        <v>104</v>
      </c>
      <c r="D902" t="s">
        <v>112</v>
      </c>
      <c r="E902" s="18" t="s">
        <v>13</v>
      </c>
      <c r="F902" s="18" t="s">
        <v>13</v>
      </c>
      <c r="H902">
        <v>2014</v>
      </c>
      <c r="I902" t="s">
        <v>29</v>
      </c>
      <c r="J902" t="str">
        <f>VLOOKUP(Table1[[#This Row],[Construction]],Sheet1!$A$2:$B$16,2,)</f>
        <v>On Site</v>
      </c>
      <c r="K902" t="s">
        <v>26</v>
      </c>
      <c r="L902" t="s">
        <v>211</v>
      </c>
      <c r="M902">
        <v>1</v>
      </c>
      <c r="N902" s="3">
        <v>431218.02666666702</v>
      </c>
      <c r="O902" s="3">
        <f>N902/M902</f>
        <v>431218.02666666702</v>
      </c>
      <c r="P902" s="3">
        <f>O902*((VLOOKUP(H902,'CPI Data'!$A$1:$B$23,2))/(VLOOKUP(2025,'CPI Data'!$A$1:$B$23,2)))</f>
        <v>371739.67816091987</v>
      </c>
      <c r="R902" s="12">
        <v>3</v>
      </c>
      <c r="S902">
        <v>1</v>
      </c>
      <c r="T902">
        <v>1</v>
      </c>
      <c r="U902">
        <v>1</v>
      </c>
    </row>
    <row r="903" spans="1:21" x14ac:dyDescent="0.25">
      <c r="A903" t="s">
        <v>42</v>
      </c>
      <c r="B903">
        <f>VLOOKUP(Table1[[#This Row],[LGA]],Sheet1!$H$1:$I$27,2,)</f>
        <v>362</v>
      </c>
      <c r="C903" t="s">
        <v>107</v>
      </c>
      <c r="D903" t="s">
        <v>114</v>
      </c>
      <c r="E903" s="18" t="s">
        <v>13</v>
      </c>
      <c r="F903" s="18" t="s">
        <v>13</v>
      </c>
      <c r="H903">
        <v>2013</v>
      </c>
      <c r="I903" t="s">
        <v>29</v>
      </c>
      <c r="J903" t="str">
        <f>VLOOKUP(Table1[[#This Row],[Construction]],Sheet1!$A$2:$B$16,2,)</f>
        <v>On Site</v>
      </c>
      <c r="K903" t="s">
        <v>42</v>
      </c>
      <c r="L903" t="s">
        <v>211</v>
      </c>
      <c r="M903">
        <v>1</v>
      </c>
      <c r="N903" s="3">
        <v>411222</v>
      </c>
      <c r="O903" s="3">
        <f>N903/M903</f>
        <v>411222</v>
      </c>
      <c r="P903" s="3">
        <f>O903*((VLOOKUP(H903,'CPI Data'!$A$1:$B$23,2))/(VLOOKUP(2025,'CPI Data'!$A$1:$B$23,2)))</f>
        <v>340321.6551724138</v>
      </c>
      <c r="R903" s="12">
        <v>4</v>
      </c>
      <c r="S903">
        <v>2</v>
      </c>
      <c r="T903">
        <v>1</v>
      </c>
      <c r="U903">
        <v>1</v>
      </c>
    </row>
    <row r="904" spans="1:21" x14ac:dyDescent="0.25">
      <c r="A904" t="s">
        <v>12</v>
      </c>
      <c r="B904">
        <f>VLOOKUP(Table1[[#This Row],[LGA]],Sheet1!$H$1:$I$27,2,)</f>
        <v>700</v>
      </c>
      <c r="C904" t="s">
        <v>103</v>
      </c>
      <c r="D904" t="s">
        <v>122</v>
      </c>
      <c r="E904" s="18" t="s">
        <v>13</v>
      </c>
      <c r="F904" s="18" t="s">
        <v>13</v>
      </c>
      <c r="H904">
        <v>2014</v>
      </c>
      <c r="I904" t="s">
        <v>29</v>
      </c>
      <c r="J904" t="str">
        <f>VLOOKUP(Table1[[#This Row],[Construction]],Sheet1!$A$2:$B$16,2,)</f>
        <v>On Site</v>
      </c>
      <c r="K904" t="s">
        <v>182</v>
      </c>
      <c r="L904" t="s">
        <v>237</v>
      </c>
      <c r="M904">
        <v>1</v>
      </c>
      <c r="N904" s="3">
        <v>518122</v>
      </c>
      <c r="O904" s="3">
        <f>N904/M904</f>
        <v>518122</v>
      </c>
      <c r="P904" s="3">
        <f>O904*((VLOOKUP(H904,'CPI Data'!$A$1:$B$23,2))/(VLOOKUP(2025,'CPI Data'!$A$1:$B$23,2)))</f>
        <v>446656.89655172417</v>
      </c>
      <c r="R904" s="12">
        <v>3</v>
      </c>
      <c r="S904">
        <v>1</v>
      </c>
      <c r="T904">
        <v>1</v>
      </c>
      <c r="U904">
        <v>1</v>
      </c>
    </row>
    <row r="905" spans="1:21" x14ac:dyDescent="0.25">
      <c r="A905" t="s">
        <v>17</v>
      </c>
      <c r="B905" s="15">
        <f>VLOOKUP(Table1[[#This Row],[LGA]],Sheet1!$H$1:$I$27,2,)</f>
        <v>2437</v>
      </c>
      <c r="C905" t="s">
        <v>104</v>
      </c>
      <c r="D905" t="s">
        <v>34</v>
      </c>
      <c r="E905" s="18" t="s">
        <v>238</v>
      </c>
      <c r="F905" s="18" t="s">
        <v>238</v>
      </c>
      <c r="H905">
        <v>2014</v>
      </c>
      <c r="I905" t="s">
        <v>35</v>
      </c>
      <c r="J905" t="str">
        <f>VLOOKUP(Table1[[#This Row],[Construction]],Sheet1!$A$2:$B$16,2,)</f>
        <v>Demolish</v>
      </c>
      <c r="K905" t="s">
        <v>208</v>
      </c>
      <c r="L905" t="s">
        <v>237</v>
      </c>
      <c r="M905">
        <v>1</v>
      </c>
      <c r="N905" s="3">
        <v>48766.03</v>
      </c>
      <c r="O905" s="3">
        <f>N905/M905</f>
        <v>48766.03</v>
      </c>
      <c r="P905" s="3">
        <f>O905*((VLOOKUP(2025,'CPI Data'!$A$1:$B$23,2)/(VLOOKUP(H905,'CPI Data'!$A$1:$B$23,2))))</f>
        <v>56568.594799999992</v>
      </c>
      <c r="R905" s="12"/>
    </row>
    <row r="906" spans="1:21" x14ac:dyDescent="0.25">
      <c r="A906" t="s">
        <v>42</v>
      </c>
      <c r="B906">
        <f>VLOOKUP(Table1[[#This Row],[LGA]],Sheet1!$H$1:$I$27,2,)</f>
        <v>362</v>
      </c>
      <c r="C906" t="s">
        <v>107</v>
      </c>
      <c r="D906" t="s">
        <v>112</v>
      </c>
      <c r="E906" s="18" t="s">
        <v>13</v>
      </c>
      <c r="F906" s="18" t="s">
        <v>13</v>
      </c>
      <c r="H906">
        <v>2013</v>
      </c>
      <c r="I906" t="s">
        <v>29</v>
      </c>
      <c r="J906" t="str">
        <f>VLOOKUP(Table1[[#This Row],[Construction]],Sheet1!$A$2:$B$16,2,)</f>
        <v>On Site</v>
      </c>
      <c r="K906" t="s">
        <v>42</v>
      </c>
      <c r="L906" t="s">
        <v>211</v>
      </c>
      <c r="M906">
        <v>1</v>
      </c>
      <c r="N906" s="3">
        <v>358663</v>
      </c>
      <c r="O906" s="3">
        <f>N906/M906</f>
        <v>358663</v>
      </c>
      <c r="P906" s="3">
        <f>O906*((VLOOKUP(H906,'CPI Data'!$A$1:$B$23,2))/(VLOOKUP(2025,'CPI Data'!$A$1:$B$23,2)))</f>
        <v>296824.55172413791</v>
      </c>
      <c r="R906" s="12">
        <v>3</v>
      </c>
      <c r="S906">
        <v>1</v>
      </c>
      <c r="T906">
        <v>1</v>
      </c>
      <c r="U906">
        <v>1</v>
      </c>
    </row>
    <row r="907" spans="1:21" x14ac:dyDescent="0.25">
      <c r="A907" t="s">
        <v>42</v>
      </c>
      <c r="B907">
        <f>VLOOKUP(Table1[[#This Row],[LGA]],Sheet1!$H$1:$I$27,2,)</f>
        <v>362</v>
      </c>
      <c r="C907" t="s">
        <v>107</v>
      </c>
      <c r="D907" t="s">
        <v>114</v>
      </c>
      <c r="E907" s="18" t="s">
        <v>13</v>
      </c>
      <c r="F907" s="18" t="s">
        <v>13</v>
      </c>
      <c r="H907">
        <v>2013</v>
      </c>
      <c r="I907" t="s">
        <v>29</v>
      </c>
      <c r="J907" t="str">
        <f>VLOOKUP(Table1[[#This Row],[Construction]],Sheet1!$A$2:$B$16,2,)</f>
        <v>On Site</v>
      </c>
      <c r="K907" t="s">
        <v>42</v>
      </c>
      <c r="L907" t="s">
        <v>211</v>
      </c>
      <c r="M907">
        <v>1</v>
      </c>
      <c r="N907" s="3">
        <v>386393</v>
      </c>
      <c r="O907" s="3">
        <f>N907/M907</f>
        <v>386393</v>
      </c>
      <c r="P907" s="3">
        <f>O907*((VLOOKUP(H907,'CPI Data'!$A$1:$B$23,2))/(VLOOKUP(2025,'CPI Data'!$A$1:$B$23,2)))</f>
        <v>319773.5172413793</v>
      </c>
      <c r="Q907" s="2">
        <v>41091</v>
      </c>
      <c r="R907" s="12">
        <v>4</v>
      </c>
      <c r="S907">
        <v>2</v>
      </c>
      <c r="T907">
        <v>1</v>
      </c>
      <c r="U907">
        <v>1</v>
      </c>
    </row>
    <row r="908" spans="1:21" x14ac:dyDescent="0.25">
      <c r="A908" t="s">
        <v>24</v>
      </c>
      <c r="B908">
        <f>VLOOKUP(Table1[[#This Row],[LGA]],Sheet1!$H$1:$I$27,2,)</f>
        <v>1531</v>
      </c>
      <c r="C908" t="s">
        <v>241</v>
      </c>
      <c r="D908" t="s">
        <v>110</v>
      </c>
      <c r="E908" s="18" t="s">
        <v>13</v>
      </c>
      <c r="F908" s="18" t="s">
        <v>13</v>
      </c>
      <c r="H908">
        <v>2013</v>
      </c>
      <c r="I908" t="s">
        <v>178</v>
      </c>
      <c r="J908" t="str">
        <f>VLOOKUP(Table1[[#This Row],[Construction]],Sheet1!$A$2:$B$16,2,)</f>
        <v>Off Site</v>
      </c>
      <c r="K908" t="s">
        <v>209</v>
      </c>
      <c r="L908" t="s">
        <v>237</v>
      </c>
      <c r="M908">
        <v>1</v>
      </c>
      <c r="N908" s="3">
        <v>826100.44444444403</v>
      </c>
      <c r="O908" s="3">
        <f>N908/M908</f>
        <v>826100.44444444403</v>
      </c>
      <c r="P908" s="3">
        <f>O908*((VLOOKUP(H908,'CPI Data'!$A$1:$B$23,2))/(VLOOKUP(2025,'CPI Data'!$A$1:$B$23,2)))</f>
        <v>683669.33333333302</v>
      </c>
      <c r="Q908" s="2">
        <v>41091</v>
      </c>
      <c r="R908" s="12">
        <v>5</v>
      </c>
      <c r="S908">
        <v>2</v>
      </c>
      <c r="T908">
        <v>1</v>
      </c>
      <c r="U908">
        <v>1</v>
      </c>
    </row>
    <row r="909" spans="1:21" x14ac:dyDescent="0.25">
      <c r="A909" t="s">
        <v>24</v>
      </c>
      <c r="B909">
        <f>VLOOKUP(Table1[[#This Row],[LGA]],Sheet1!$H$1:$I$27,2,)</f>
        <v>1531</v>
      </c>
      <c r="C909" t="s">
        <v>241</v>
      </c>
      <c r="D909" t="s">
        <v>110</v>
      </c>
      <c r="E909" s="18" t="s">
        <v>13</v>
      </c>
      <c r="F909" s="18" t="s">
        <v>13</v>
      </c>
      <c r="H909">
        <v>2013</v>
      </c>
      <c r="I909" t="s">
        <v>178</v>
      </c>
      <c r="J909" t="str">
        <f>VLOOKUP(Table1[[#This Row],[Construction]],Sheet1!$A$2:$B$16,2,)</f>
        <v>Off Site</v>
      </c>
      <c r="K909" t="s">
        <v>209</v>
      </c>
      <c r="L909" t="s">
        <v>237</v>
      </c>
      <c r="M909">
        <v>1</v>
      </c>
      <c r="N909" s="3">
        <v>712560.44444444403</v>
      </c>
      <c r="O909" s="3">
        <f>N909/M909</f>
        <v>712560.44444444403</v>
      </c>
      <c r="P909" s="3">
        <f>O909*((VLOOKUP(H909,'CPI Data'!$A$1:$B$23,2))/(VLOOKUP(2025,'CPI Data'!$A$1:$B$23,2)))</f>
        <v>589705.19540229847</v>
      </c>
      <c r="Q909" s="2">
        <v>41091</v>
      </c>
      <c r="R909" s="12">
        <v>5</v>
      </c>
      <c r="S909">
        <v>2</v>
      </c>
      <c r="T909">
        <v>1</v>
      </c>
      <c r="U909">
        <v>1</v>
      </c>
    </row>
    <row r="910" spans="1:21" x14ac:dyDescent="0.25">
      <c r="A910" t="s">
        <v>30</v>
      </c>
      <c r="B910">
        <f>VLOOKUP(Table1[[#This Row],[LGA]],Sheet1!$H$1:$I$27,2,)</f>
        <v>2600</v>
      </c>
      <c r="C910" t="s">
        <v>241</v>
      </c>
      <c r="D910" t="s">
        <v>115</v>
      </c>
      <c r="E910" s="18" t="s">
        <v>13</v>
      </c>
      <c r="F910" s="18" t="s">
        <v>13</v>
      </c>
      <c r="G910" t="s">
        <v>243</v>
      </c>
      <c r="H910">
        <v>2013</v>
      </c>
      <c r="I910" t="s">
        <v>178</v>
      </c>
      <c r="J910" t="str">
        <f>VLOOKUP(Table1[[#This Row],[Construction]],Sheet1!$A$2:$B$16,2,)</f>
        <v>Off Site</v>
      </c>
      <c r="K910" t="s">
        <v>194</v>
      </c>
      <c r="L910" t="s">
        <v>237</v>
      </c>
      <c r="M910">
        <v>1</v>
      </c>
      <c r="N910" s="3">
        <v>593804</v>
      </c>
      <c r="O910" s="3">
        <f>N910/M910</f>
        <v>593804</v>
      </c>
      <c r="P910" s="3">
        <f>O910*((VLOOKUP(H910,'CPI Data'!$A$1:$B$23,2))/(VLOOKUP(2025,'CPI Data'!$A$1:$B$23,2)))</f>
        <v>491424</v>
      </c>
      <c r="Q910" s="2">
        <v>41091</v>
      </c>
      <c r="R910" s="12">
        <v>4</v>
      </c>
      <c r="S910">
        <v>2</v>
      </c>
      <c r="T910">
        <v>1</v>
      </c>
      <c r="U910">
        <v>1</v>
      </c>
    </row>
    <row r="911" spans="1:21" x14ac:dyDescent="0.25">
      <c r="A911" t="s">
        <v>30</v>
      </c>
      <c r="B911">
        <f>VLOOKUP(Table1[[#This Row],[LGA]],Sheet1!$H$1:$I$27,2,)</f>
        <v>2600</v>
      </c>
      <c r="C911" t="s">
        <v>241</v>
      </c>
      <c r="D911" t="s">
        <v>115</v>
      </c>
      <c r="E911" s="18" t="s">
        <v>13</v>
      </c>
      <c r="F911" s="18" t="s">
        <v>13</v>
      </c>
      <c r="G911" t="s">
        <v>243</v>
      </c>
      <c r="H911">
        <v>2013</v>
      </c>
      <c r="I911" t="s">
        <v>178</v>
      </c>
      <c r="J911" t="str">
        <f>VLOOKUP(Table1[[#This Row],[Construction]],Sheet1!$A$2:$B$16,2,)</f>
        <v>Off Site</v>
      </c>
      <c r="K911" t="s">
        <v>194</v>
      </c>
      <c r="L911" t="s">
        <v>237</v>
      </c>
      <c r="M911">
        <v>1</v>
      </c>
      <c r="N911" s="3">
        <v>588127</v>
      </c>
      <c r="O911" s="3">
        <f>N911/M911</f>
        <v>588127</v>
      </c>
      <c r="P911" s="3">
        <f>O911*((VLOOKUP(H911,'CPI Data'!$A$1:$B$23,2))/(VLOOKUP(2025,'CPI Data'!$A$1:$B$23,2)))</f>
        <v>486725.79310344829</v>
      </c>
      <c r="Q911" s="2">
        <v>42917</v>
      </c>
      <c r="R911" s="12">
        <v>4</v>
      </c>
      <c r="S911">
        <v>2</v>
      </c>
      <c r="T911">
        <v>1</v>
      </c>
      <c r="U911">
        <v>1</v>
      </c>
    </row>
    <row r="912" spans="1:21" x14ac:dyDescent="0.25">
      <c r="A912" t="s">
        <v>30</v>
      </c>
      <c r="B912">
        <f>VLOOKUP(Table1[[#This Row],[LGA]],Sheet1!$H$1:$I$27,2,)</f>
        <v>2600</v>
      </c>
      <c r="C912" t="s">
        <v>241</v>
      </c>
      <c r="D912" t="s">
        <v>120</v>
      </c>
      <c r="E912" s="18" t="s">
        <v>13</v>
      </c>
      <c r="F912" s="18" t="s">
        <v>13</v>
      </c>
      <c r="G912" t="s">
        <v>243</v>
      </c>
      <c r="H912">
        <v>2013</v>
      </c>
      <c r="I912" t="s">
        <v>178</v>
      </c>
      <c r="J912" t="str">
        <f>VLOOKUP(Table1[[#This Row],[Construction]],Sheet1!$A$2:$B$16,2,)</f>
        <v>Off Site</v>
      </c>
      <c r="K912" t="s">
        <v>194</v>
      </c>
      <c r="L912" t="s">
        <v>237</v>
      </c>
      <c r="M912">
        <v>1</v>
      </c>
      <c r="N912" s="3">
        <v>665094.96</v>
      </c>
      <c r="O912" s="3">
        <f>N912/M912</f>
        <v>665094.96</v>
      </c>
      <c r="P912" s="3">
        <f>O912*((VLOOKUP(H912,'CPI Data'!$A$1:$B$23,2))/(VLOOKUP(2025,'CPI Data'!$A$1:$B$23,2)))</f>
        <v>550423.41517241381</v>
      </c>
      <c r="Q912" s="2">
        <v>42917</v>
      </c>
      <c r="R912" s="12">
        <v>5</v>
      </c>
      <c r="S912">
        <v>2</v>
      </c>
      <c r="T912">
        <v>1</v>
      </c>
      <c r="U912">
        <v>1</v>
      </c>
    </row>
    <row r="913" spans="1:21" x14ac:dyDescent="0.25">
      <c r="A913" t="s">
        <v>30</v>
      </c>
      <c r="B913">
        <f>VLOOKUP(Table1[[#This Row],[LGA]],Sheet1!$H$1:$I$27,2,)</f>
        <v>2600</v>
      </c>
      <c r="C913" t="s">
        <v>241</v>
      </c>
      <c r="D913" t="s">
        <v>110</v>
      </c>
      <c r="E913" s="18" t="s">
        <v>13</v>
      </c>
      <c r="F913" s="18" t="s">
        <v>13</v>
      </c>
      <c r="H913">
        <v>2013</v>
      </c>
      <c r="I913" t="s">
        <v>178</v>
      </c>
      <c r="J913" t="str">
        <f>VLOOKUP(Table1[[#This Row],[Construction]],Sheet1!$A$2:$B$16,2,)</f>
        <v>Off Site</v>
      </c>
      <c r="K913" t="s">
        <v>194</v>
      </c>
      <c r="L913" t="s">
        <v>237</v>
      </c>
      <c r="M913">
        <v>1</v>
      </c>
      <c r="N913" s="3">
        <v>662077</v>
      </c>
      <c r="O913" s="3">
        <f>N913/M913</f>
        <v>662077</v>
      </c>
      <c r="P913" s="3">
        <f>O913*((VLOOKUP(H913,'CPI Data'!$A$1:$B$23,2))/(VLOOKUP(2025,'CPI Data'!$A$1:$B$23,2)))</f>
        <v>547925.79310344823</v>
      </c>
      <c r="Q913" s="2">
        <v>41091</v>
      </c>
      <c r="R913" s="12">
        <v>5</v>
      </c>
      <c r="S913">
        <v>2</v>
      </c>
      <c r="T913">
        <v>1</v>
      </c>
      <c r="U913">
        <v>1</v>
      </c>
    </row>
    <row r="914" spans="1:21" x14ac:dyDescent="0.25">
      <c r="A914" t="s">
        <v>12</v>
      </c>
      <c r="B914">
        <f>VLOOKUP(Table1[[#This Row],[LGA]],Sheet1!$H$1:$I$27,2,)</f>
        <v>700</v>
      </c>
      <c r="C914" t="s">
        <v>103</v>
      </c>
      <c r="D914" t="s">
        <v>112</v>
      </c>
      <c r="E914" s="18" t="s">
        <v>13</v>
      </c>
      <c r="F914" s="18" t="s">
        <v>13</v>
      </c>
      <c r="H914">
        <v>2014</v>
      </c>
      <c r="I914" t="s">
        <v>29</v>
      </c>
      <c r="J914" t="str">
        <f>VLOOKUP(Table1[[#This Row],[Construction]],Sheet1!$A$2:$B$16,2,)</f>
        <v>On Site</v>
      </c>
      <c r="K914" t="s">
        <v>182</v>
      </c>
      <c r="L914" t="s">
        <v>237</v>
      </c>
      <c r="M914">
        <v>1</v>
      </c>
      <c r="N914" s="3">
        <v>552194</v>
      </c>
      <c r="O914" s="3">
        <f>N914/M914</f>
        <v>552194</v>
      </c>
      <c r="P914" s="3">
        <f>O914*((VLOOKUP(H914,'CPI Data'!$A$1:$B$23,2))/(VLOOKUP(2025,'CPI Data'!$A$1:$B$23,2)))</f>
        <v>476029.31034482759</v>
      </c>
      <c r="Q914" s="2">
        <v>41091</v>
      </c>
      <c r="R914" s="12">
        <v>3</v>
      </c>
      <c r="S914">
        <v>1</v>
      </c>
      <c r="T914">
        <v>1</v>
      </c>
      <c r="U914">
        <v>1</v>
      </c>
    </row>
    <row r="915" spans="1:21" x14ac:dyDescent="0.25">
      <c r="A915" t="s">
        <v>12</v>
      </c>
      <c r="B915">
        <f>VLOOKUP(Table1[[#This Row],[LGA]],Sheet1!$H$1:$I$27,2,)</f>
        <v>700</v>
      </c>
      <c r="C915" t="s">
        <v>103</v>
      </c>
      <c r="D915" t="s">
        <v>127</v>
      </c>
      <c r="E915" s="18" t="s">
        <v>13</v>
      </c>
      <c r="F915" s="18" t="s">
        <v>13</v>
      </c>
      <c r="H915">
        <v>2014</v>
      </c>
      <c r="I915" t="s">
        <v>29</v>
      </c>
      <c r="J915" t="str">
        <f>VLOOKUP(Table1[[#This Row],[Construction]],Sheet1!$A$2:$B$16,2,)</f>
        <v>On Site</v>
      </c>
      <c r="K915" t="s">
        <v>182</v>
      </c>
      <c r="L915" t="s">
        <v>237</v>
      </c>
      <c r="M915">
        <v>1</v>
      </c>
      <c r="N915" s="3">
        <v>394908.75</v>
      </c>
      <c r="O915" s="3">
        <f>N915/M915</f>
        <v>394908.75</v>
      </c>
      <c r="P915" s="3">
        <f>O915*((VLOOKUP(H915,'CPI Data'!$A$1:$B$23,2))/(VLOOKUP(2025,'CPI Data'!$A$1:$B$23,2)))</f>
        <v>340438.5775862069</v>
      </c>
      <c r="Q915" s="2">
        <v>42552</v>
      </c>
      <c r="R915" s="12">
        <v>2</v>
      </c>
      <c r="S915">
        <v>1</v>
      </c>
      <c r="T915">
        <v>1</v>
      </c>
      <c r="U915">
        <v>1</v>
      </c>
    </row>
    <row r="916" spans="1:21" x14ac:dyDescent="0.25">
      <c r="A916" t="s">
        <v>12</v>
      </c>
      <c r="B916">
        <f>VLOOKUP(Table1[[#This Row],[LGA]],Sheet1!$H$1:$I$27,2,)</f>
        <v>700</v>
      </c>
      <c r="C916" t="s">
        <v>103</v>
      </c>
      <c r="D916" t="s">
        <v>111</v>
      </c>
      <c r="E916" s="18" t="s">
        <v>13</v>
      </c>
      <c r="F916" s="18" t="s">
        <v>13</v>
      </c>
      <c r="H916">
        <v>2014</v>
      </c>
      <c r="I916" t="s">
        <v>29</v>
      </c>
      <c r="J916" t="str">
        <f>VLOOKUP(Table1[[#This Row],[Construction]],Sheet1!$A$2:$B$16,2,)</f>
        <v>On Site</v>
      </c>
      <c r="K916" t="s">
        <v>182</v>
      </c>
      <c r="L916" t="s">
        <v>237</v>
      </c>
      <c r="M916">
        <v>1</v>
      </c>
      <c r="N916" s="3">
        <v>423777.06</v>
      </c>
      <c r="O916" s="3">
        <f>N916/M916</f>
        <v>423777.06</v>
      </c>
      <c r="P916" s="3">
        <f>O916*((VLOOKUP(H916,'CPI Data'!$A$1:$B$23,2))/(VLOOKUP(2025,'CPI Data'!$A$1:$B$23,2)))</f>
        <v>365325.05172413797</v>
      </c>
      <c r="Q916" s="2">
        <v>41091</v>
      </c>
      <c r="R916" s="12">
        <v>2</v>
      </c>
      <c r="S916">
        <v>1</v>
      </c>
      <c r="T916">
        <v>1</v>
      </c>
      <c r="U916">
        <v>1</v>
      </c>
    </row>
    <row r="917" spans="1:21" x14ac:dyDescent="0.25">
      <c r="A917" t="s">
        <v>12</v>
      </c>
      <c r="B917">
        <f>VLOOKUP(Table1[[#This Row],[LGA]],Sheet1!$H$1:$I$27,2,)</f>
        <v>700</v>
      </c>
      <c r="C917" t="s">
        <v>103</v>
      </c>
      <c r="D917" t="s">
        <v>111</v>
      </c>
      <c r="E917" s="18" t="s">
        <v>13</v>
      </c>
      <c r="F917" s="18" t="s">
        <v>13</v>
      </c>
      <c r="H917">
        <v>2014</v>
      </c>
      <c r="I917" t="s">
        <v>29</v>
      </c>
      <c r="J917" t="str">
        <f>VLOOKUP(Table1[[#This Row],[Construction]],Sheet1!$A$2:$B$16,2,)</f>
        <v>On Site</v>
      </c>
      <c r="K917" t="s">
        <v>182</v>
      </c>
      <c r="L917" t="s">
        <v>237</v>
      </c>
      <c r="M917">
        <v>1</v>
      </c>
      <c r="N917" s="3">
        <v>411962</v>
      </c>
      <c r="O917" s="3">
        <f>N917/M917</f>
        <v>411962</v>
      </c>
      <c r="P917" s="3">
        <f>O917*((VLOOKUP(H917,'CPI Data'!$A$1:$B$23,2))/(VLOOKUP(2025,'CPI Data'!$A$1:$B$23,2)))</f>
        <v>355139.6551724138</v>
      </c>
      <c r="Q917" s="2">
        <v>41091</v>
      </c>
      <c r="R917" s="12">
        <v>2</v>
      </c>
      <c r="S917">
        <v>1</v>
      </c>
      <c r="T917">
        <v>1</v>
      </c>
      <c r="U917">
        <v>1</v>
      </c>
    </row>
    <row r="918" spans="1:21" x14ac:dyDescent="0.25">
      <c r="A918" t="s">
        <v>42</v>
      </c>
      <c r="B918">
        <f>VLOOKUP(Table1[[#This Row],[LGA]],Sheet1!$H$1:$I$27,2,)</f>
        <v>362</v>
      </c>
      <c r="C918" t="s">
        <v>107</v>
      </c>
      <c r="D918" t="s">
        <v>111</v>
      </c>
      <c r="E918" s="18" t="s">
        <v>13</v>
      </c>
      <c r="F918" s="18" t="s">
        <v>13</v>
      </c>
      <c r="H918">
        <v>2013</v>
      </c>
      <c r="I918" t="s">
        <v>29</v>
      </c>
      <c r="J918" t="str">
        <f>VLOOKUP(Table1[[#This Row],[Construction]],Sheet1!$A$2:$B$16,2,)</f>
        <v>On Site</v>
      </c>
      <c r="K918" t="s">
        <v>42</v>
      </c>
      <c r="L918" t="s">
        <v>211</v>
      </c>
      <c r="M918">
        <v>1</v>
      </c>
      <c r="N918" s="3">
        <v>302362</v>
      </c>
      <c r="O918" s="3">
        <f>N918/M918</f>
        <v>302362</v>
      </c>
      <c r="P918" s="3">
        <f>O918*((VLOOKUP(H918,'CPI Data'!$A$1:$B$23,2))/(VLOOKUP(2025,'CPI Data'!$A$1:$B$23,2)))</f>
        <v>250230.62068965516</v>
      </c>
      <c r="Q918" s="2">
        <v>41091</v>
      </c>
      <c r="R918" s="12">
        <v>2</v>
      </c>
      <c r="S918">
        <v>1</v>
      </c>
      <c r="T918">
        <v>1</v>
      </c>
      <c r="U918">
        <v>1</v>
      </c>
    </row>
    <row r="919" spans="1:21" x14ac:dyDescent="0.25">
      <c r="A919" t="s">
        <v>42</v>
      </c>
      <c r="B919">
        <f>VLOOKUP(Table1[[#This Row],[LGA]],Sheet1!$H$1:$I$27,2,)</f>
        <v>362</v>
      </c>
      <c r="C919" t="s">
        <v>107</v>
      </c>
      <c r="D919" t="s">
        <v>112</v>
      </c>
      <c r="E919" s="18" t="s">
        <v>13</v>
      </c>
      <c r="F919" s="18" t="s">
        <v>13</v>
      </c>
      <c r="H919">
        <v>2013</v>
      </c>
      <c r="I919" t="s">
        <v>29</v>
      </c>
      <c r="J919" t="str">
        <f>VLOOKUP(Table1[[#This Row],[Construction]],Sheet1!$A$2:$B$16,2,)</f>
        <v>On Site</v>
      </c>
      <c r="K919" t="s">
        <v>42</v>
      </c>
      <c r="L919" t="s">
        <v>211</v>
      </c>
      <c r="M919">
        <v>1</v>
      </c>
      <c r="N919" s="3">
        <v>337130</v>
      </c>
      <c r="O919" s="3">
        <f>N919/M919</f>
        <v>337130</v>
      </c>
      <c r="P919" s="3">
        <f>O919*((VLOOKUP(H919,'CPI Data'!$A$1:$B$23,2))/(VLOOKUP(2025,'CPI Data'!$A$1:$B$23,2)))</f>
        <v>279004.13793103449</v>
      </c>
      <c r="Q919" s="2">
        <v>41091</v>
      </c>
      <c r="R919" s="12">
        <v>3</v>
      </c>
      <c r="S919">
        <v>1</v>
      </c>
      <c r="T919">
        <v>1</v>
      </c>
      <c r="U919">
        <v>1</v>
      </c>
    </row>
    <row r="920" spans="1:21" x14ac:dyDescent="0.25">
      <c r="A920" t="s">
        <v>24</v>
      </c>
      <c r="B920">
        <f>VLOOKUP(Table1[[#This Row],[LGA]],Sheet1!$H$1:$I$27,2,)</f>
        <v>1531</v>
      </c>
      <c r="C920" t="s">
        <v>241</v>
      </c>
      <c r="D920" t="s">
        <v>114</v>
      </c>
      <c r="E920" s="18" t="s">
        <v>13</v>
      </c>
      <c r="F920" s="18" t="s">
        <v>13</v>
      </c>
      <c r="H920">
        <v>2013</v>
      </c>
      <c r="I920" t="s">
        <v>178</v>
      </c>
      <c r="J920" t="str">
        <f>VLOOKUP(Table1[[#This Row],[Construction]],Sheet1!$A$2:$B$16,2,)</f>
        <v>Off Site</v>
      </c>
      <c r="K920" t="s">
        <v>209</v>
      </c>
      <c r="L920" t="s">
        <v>237</v>
      </c>
      <c r="M920">
        <v>1</v>
      </c>
      <c r="N920" s="3">
        <v>765091.44444444403</v>
      </c>
      <c r="O920" s="3">
        <f>N920/M920</f>
        <v>765091.44444444403</v>
      </c>
      <c r="P920" s="3">
        <f>O920*((VLOOKUP(H920,'CPI Data'!$A$1:$B$23,2))/(VLOOKUP(2025,'CPI Data'!$A$1:$B$23,2)))</f>
        <v>633179.12643678125</v>
      </c>
      <c r="Q920" s="2">
        <v>41091</v>
      </c>
      <c r="R920" s="12">
        <v>4</v>
      </c>
      <c r="S920">
        <v>2</v>
      </c>
      <c r="T920">
        <v>1</v>
      </c>
      <c r="U920">
        <v>1</v>
      </c>
    </row>
    <row r="921" spans="1:21" x14ac:dyDescent="0.25">
      <c r="A921" t="s">
        <v>22</v>
      </c>
      <c r="B921" s="15" t="str">
        <f>VLOOKUP(Table1[[#This Row],[LGA]],Sheet1!$H$1:$I$27,2,)</f>
        <v>1973 </v>
      </c>
      <c r="C921" t="s">
        <v>104</v>
      </c>
      <c r="D921" t="s">
        <v>34</v>
      </c>
      <c r="E921" s="18" t="s">
        <v>238</v>
      </c>
      <c r="F921" s="18" t="s">
        <v>238</v>
      </c>
      <c r="H921">
        <v>2014</v>
      </c>
      <c r="I921" t="s">
        <v>35</v>
      </c>
      <c r="J921" t="str">
        <f>VLOOKUP(Table1[[#This Row],[Construction]],Sheet1!$A$2:$B$16,2,)</f>
        <v>Demolish</v>
      </c>
      <c r="K921" t="s">
        <v>208</v>
      </c>
      <c r="L921" t="s">
        <v>237</v>
      </c>
      <c r="M921">
        <v>1</v>
      </c>
      <c r="N921" s="3">
        <v>45692</v>
      </c>
      <c r="O921" s="3">
        <f>N921/M921</f>
        <v>45692</v>
      </c>
      <c r="P921" s="3">
        <f>O921*((VLOOKUP(2025,'CPI Data'!$A$1:$B$23,2)/(VLOOKUP(H921,'CPI Data'!$A$1:$B$23,2))))</f>
        <v>53002.719999999994</v>
      </c>
      <c r="Q921" s="2">
        <v>41091</v>
      </c>
      <c r="R921" s="12"/>
    </row>
    <row r="922" spans="1:21" x14ac:dyDescent="0.25">
      <c r="A922" t="s">
        <v>32</v>
      </c>
      <c r="B922">
        <f>VLOOKUP(Table1[[#This Row],[LGA]],Sheet1!$H$1:$I$27,2,)</f>
        <v>1710</v>
      </c>
      <c r="C922" t="s">
        <v>105</v>
      </c>
      <c r="D922" t="s">
        <v>114</v>
      </c>
      <c r="E922" s="18" t="s">
        <v>13</v>
      </c>
      <c r="F922" s="18" t="s">
        <v>13</v>
      </c>
      <c r="H922">
        <v>2013</v>
      </c>
      <c r="I922" t="s">
        <v>29</v>
      </c>
      <c r="J922" t="str">
        <f>VLOOKUP(Table1[[#This Row],[Construction]],Sheet1!$A$2:$B$16,2,)</f>
        <v>On Site</v>
      </c>
      <c r="K922" t="s">
        <v>194</v>
      </c>
      <c r="L922" t="s">
        <v>237</v>
      </c>
      <c r="M922">
        <v>1</v>
      </c>
      <c r="N922" s="3">
        <v>392236.29</v>
      </c>
      <c r="O922" s="3">
        <f>N922/M922</f>
        <v>392236.29</v>
      </c>
      <c r="P922" s="3">
        <f>O922*((VLOOKUP(H922,'CPI Data'!$A$1:$B$23,2))/(VLOOKUP(2025,'CPI Data'!$A$1:$B$23,2)))</f>
        <v>324609.34344827582</v>
      </c>
      <c r="Q922" s="2">
        <v>41091</v>
      </c>
      <c r="R922" s="12">
        <v>4</v>
      </c>
      <c r="S922">
        <v>2</v>
      </c>
      <c r="T922">
        <v>1</v>
      </c>
      <c r="U922">
        <v>1</v>
      </c>
    </row>
    <row r="923" spans="1:21" x14ac:dyDescent="0.25">
      <c r="A923" t="s">
        <v>24</v>
      </c>
      <c r="B923">
        <f>VLOOKUP(Table1[[#This Row],[LGA]],Sheet1!$H$1:$I$27,2,)</f>
        <v>1531</v>
      </c>
      <c r="C923" t="s">
        <v>241</v>
      </c>
      <c r="D923" t="s">
        <v>112</v>
      </c>
      <c r="E923" s="18" t="s">
        <v>13</v>
      </c>
      <c r="F923" s="18" t="s">
        <v>13</v>
      </c>
      <c r="H923">
        <v>2013</v>
      </c>
      <c r="I923" t="s">
        <v>178</v>
      </c>
      <c r="J923" t="str">
        <f>VLOOKUP(Table1[[#This Row],[Construction]],Sheet1!$A$2:$B$16,2,)</f>
        <v>Off Site</v>
      </c>
      <c r="K923" t="s">
        <v>209</v>
      </c>
      <c r="L923" t="s">
        <v>237</v>
      </c>
      <c r="M923">
        <v>1</v>
      </c>
      <c r="N923" s="3">
        <v>567035.44444444403</v>
      </c>
      <c r="O923" s="3">
        <f>N923/M923</f>
        <v>567035.44444444403</v>
      </c>
      <c r="P923" s="3">
        <f>O923*((VLOOKUP(H923,'CPI Data'!$A$1:$B$23,2))/(VLOOKUP(2025,'CPI Data'!$A$1:$B$23,2)))</f>
        <v>469270.71264367783</v>
      </c>
      <c r="Q923" s="2">
        <v>41091</v>
      </c>
      <c r="R923" s="12">
        <v>3</v>
      </c>
      <c r="S923">
        <v>1</v>
      </c>
      <c r="T923">
        <v>1</v>
      </c>
      <c r="U923">
        <v>1</v>
      </c>
    </row>
    <row r="924" spans="1:21" x14ac:dyDescent="0.25">
      <c r="A924" t="s">
        <v>24</v>
      </c>
      <c r="B924">
        <f>VLOOKUP(Table1[[#This Row],[LGA]],Sheet1!$H$1:$I$27,2,)</f>
        <v>1531</v>
      </c>
      <c r="C924" t="s">
        <v>241</v>
      </c>
      <c r="D924" t="s">
        <v>111</v>
      </c>
      <c r="E924" s="18" t="s">
        <v>13</v>
      </c>
      <c r="F924" s="18" t="s">
        <v>13</v>
      </c>
      <c r="H924">
        <v>2013</v>
      </c>
      <c r="I924" t="s">
        <v>178</v>
      </c>
      <c r="J924" t="str">
        <f>VLOOKUP(Table1[[#This Row],[Construction]],Sheet1!$A$2:$B$16,2,)</f>
        <v>Off Site</v>
      </c>
      <c r="K924" t="s">
        <v>209</v>
      </c>
      <c r="L924" t="s">
        <v>237</v>
      </c>
      <c r="M924">
        <v>1</v>
      </c>
      <c r="N924" s="3">
        <v>549989.44444444403</v>
      </c>
      <c r="O924" s="3">
        <f>N924/M924</f>
        <v>549989.44444444403</v>
      </c>
      <c r="P924" s="3">
        <f>O924*((VLOOKUP(H924,'CPI Data'!$A$1:$B$23,2))/(VLOOKUP(2025,'CPI Data'!$A$1:$B$23,2)))</f>
        <v>455163.67816091917</v>
      </c>
      <c r="Q924" s="2">
        <v>41091</v>
      </c>
      <c r="R924" s="12">
        <v>2</v>
      </c>
      <c r="S924">
        <v>1</v>
      </c>
      <c r="T924">
        <v>1</v>
      </c>
      <c r="U924">
        <v>1</v>
      </c>
    </row>
    <row r="925" spans="1:21" x14ac:dyDescent="0.25">
      <c r="A925" t="s">
        <v>24</v>
      </c>
      <c r="B925">
        <f>VLOOKUP(Table1[[#This Row],[LGA]],Sheet1!$H$1:$I$27,2,)</f>
        <v>1531</v>
      </c>
      <c r="C925" t="s">
        <v>241</v>
      </c>
      <c r="D925" t="s">
        <v>111</v>
      </c>
      <c r="E925" s="18" t="s">
        <v>13</v>
      </c>
      <c r="F925" s="18" t="s">
        <v>13</v>
      </c>
      <c r="H925">
        <v>2013</v>
      </c>
      <c r="I925" t="s">
        <v>178</v>
      </c>
      <c r="J925" t="str">
        <f>VLOOKUP(Table1[[#This Row],[Construction]],Sheet1!$A$2:$B$16,2,)</f>
        <v>Off Site</v>
      </c>
      <c r="K925" t="s">
        <v>209</v>
      </c>
      <c r="L925" t="s">
        <v>237</v>
      </c>
      <c r="M925">
        <v>1</v>
      </c>
      <c r="N925" s="3">
        <v>491366.44444444397</v>
      </c>
      <c r="O925" s="3">
        <f>N925/M925</f>
        <v>491366.44444444397</v>
      </c>
      <c r="P925" s="3">
        <f>O925*((VLOOKUP(H925,'CPI Data'!$A$1:$B$23,2))/(VLOOKUP(2025,'CPI Data'!$A$1:$B$23,2)))</f>
        <v>406648.09195402259</v>
      </c>
      <c r="R925" s="12">
        <v>2</v>
      </c>
      <c r="S925">
        <v>1</v>
      </c>
      <c r="T925">
        <v>1</v>
      </c>
      <c r="U925">
        <v>1</v>
      </c>
    </row>
    <row r="926" spans="1:21" x14ac:dyDescent="0.25">
      <c r="A926" t="s">
        <v>24</v>
      </c>
      <c r="B926">
        <f>VLOOKUP(Table1[[#This Row],[LGA]],Sheet1!$H$1:$I$27,2,)</f>
        <v>1531</v>
      </c>
      <c r="C926" t="s">
        <v>241</v>
      </c>
      <c r="D926" t="s">
        <v>111</v>
      </c>
      <c r="E926" s="18" t="s">
        <v>13</v>
      </c>
      <c r="F926" s="18" t="s">
        <v>13</v>
      </c>
      <c r="H926">
        <v>2013</v>
      </c>
      <c r="I926" t="s">
        <v>178</v>
      </c>
      <c r="J926" t="str">
        <f>VLOOKUP(Table1[[#This Row],[Construction]],Sheet1!$A$2:$B$16,2,)</f>
        <v>Off Site</v>
      </c>
      <c r="K926" t="s">
        <v>209</v>
      </c>
      <c r="L926" t="s">
        <v>237</v>
      </c>
      <c r="M926">
        <v>1</v>
      </c>
      <c r="N926" s="3">
        <v>491646.44444444397</v>
      </c>
      <c r="O926" s="3">
        <f>N926/M926</f>
        <v>491646.44444444397</v>
      </c>
      <c r="P926" s="3">
        <f>O926*((VLOOKUP(H926,'CPI Data'!$A$1:$B$23,2))/(VLOOKUP(2025,'CPI Data'!$A$1:$B$23,2)))</f>
        <v>406879.8160919536</v>
      </c>
      <c r="Q926" s="2">
        <v>41091</v>
      </c>
      <c r="R926" s="12">
        <v>2</v>
      </c>
      <c r="S926">
        <v>1</v>
      </c>
      <c r="T926">
        <v>1</v>
      </c>
      <c r="U926">
        <v>1</v>
      </c>
    </row>
    <row r="927" spans="1:21" x14ac:dyDescent="0.25">
      <c r="A927" t="s">
        <v>24</v>
      </c>
      <c r="B927">
        <f>VLOOKUP(Table1[[#This Row],[LGA]],Sheet1!$H$1:$I$27,2,)</f>
        <v>1531</v>
      </c>
      <c r="C927" t="s">
        <v>241</v>
      </c>
      <c r="D927" t="s">
        <v>111</v>
      </c>
      <c r="E927" s="18" t="s">
        <v>13</v>
      </c>
      <c r="F927" s="18" t="s">
        <v>13</v>
      </c>
      <c r="H927">
        <v>2013</v>
      </c>
      <c r="I927" t="s">
        <v>178</v>
      </c>
      <c r="J927" t="str">
        <f>VLOOKUP(Table1[[#This Row],[Construction]],Sheet1!$A$2:$B$16,2,)</f>
        <v>Off Site</v>
      </c>
      <c r="K927" t="s">
        <v>209</v>
      </c>
      <c r="L927" t="s">
        <v>237</v>
      </c>
      <c r="M927">
        <v>1</v>
      </c>
      <c r="N927" s="3">
        <v>536130.44444444403</v>
      </c>
      <c r="O927" s="3">
        <f>N927/M927</f>
        <v>536130.44444444403</v>
      </c>
      <c r="P927" s="3">
        <f>O927*((VLOOKUP(H927,'CPI Data'!$A$1:$B$23,2))/(VLOOKUP(2025,'CPI Data'!$A$1:$B$23,2)))</f>
        <v>443694.16091953986</v>
      </c>
      <c r="Q927" s="2">
        <v>41091</v>
      </c>
      <c r="R927" s="12">
        <v>2</v>
      </c>
      <c r="S927">
        <v>1</v>
      </c>
      <c r="T927">
        <v>1</v>
      </c>
      <c r="U927">
        <v>1</v>
      </c>
    </row>
    <row r="928" spans="1:21" x14ac:dyDescent="0.25">
      <c r="A928" t="s">
        <v>24</v>
      </c>
      <c r="B928">
        <f>VLOOKUP(Table1[[#This Row],[LGA]],Sheet1!$H$1:$I$27,2,)</f>
        <v>1531</v>
      </c>
      <c r="C928" t="s">
        <v>241</v>
      </c>
      <c r="D928" t="s">
        <v>111</v>
      </c>
      <c r="E928" s="18" t="s">
        <v>13</v>
      </c>
      <c r="F928" s="18" t="s">
        <v>13</v>
      </c>
      <c r="H928">
        <v>2013</v>
      </c>
      <c r="I928" t="s">
        <v>178</v>
      </c>
      <c r="J928" t="str">
        <f>VLOOKUP(Table1[[#This Row],[Construction]],Sheet1!$A$2:$B$16,2,)</f>
        <v>Off Site</v>
      </c>
      <c r="K928" t="s">
        <v>209</v>
      </c>
      <c r="L928" t="s">
        <v>237</v>
      </c>
      <c r="M928">
        <v>1</v>
      </c>
      <c r="N928" s="3">
        <v>475300.44444444397</v>
      </c>
      <c r="O928" s="3">
        <f>N928/M928</f>
        <v>475300.44444444397</v>
      </c>
      <c r="P928" s="3">
        <f>O928*((VLOOKUP(H928,'CPI Data'!$A$1:$B$23,2))/(VLOOKUP(2025,'CPI Data'!$A$1:$B$23,2)))</f>
        <v>393352.09195402259</v>
      </c>
      <c r="Q928" s="2">
        <v>41821</v>
      </c>
      <c r="R928" s="12">
        <v>2</v>
      </c>
      <c r="S928">
        <v>1</v>
      </c>
      <c r="T928">
        <v>1</v>
      </c>
      <c r="U928">
        <v>1</v>
      </c>
    </row>
    <row r="929" spans="1:21" x14ac:dyDescent="0.25">
      <c r="A929" t="s">
        <v>24</v>
      </c>
      <c r="B929">
        <f>VLOOKUP(Table1[[#This Row],[LGA]],Sheet1!$H$1:$I$27,2,)</f>
        <v>1531</v>
      </c>
      <c r="C929" t="s">
        <v>241</v>
      </c>
      <c r="D929" t="s">
        <v>114</v>
      </c>
      <c r="E929" s="18" t="s">
        <v>13</v>
      </c>
      <c r="F929" s="18" t="s">
        <v>13</v>
      </c>
      <c r="H929">
        <v>2013</v>
      </c>
      <c r="I929" t="s">
        <v>178</v>
      </c>
      <c r="J929" t="str">
        <f>VLOOKUP(Table1[[#This Row],[Construction]],Sheet1!$A$2:$B$16,2,)</f>
        <v>Off Site</v>
      </c>
      <c r="K929" t="s">
        <v>209</v>
      </c>
      <c r="L929" t="s">
        <v>237</v>
      </c>
      <c r="M929">
        <v>1</v>
      </c>
      <c r="N929" s="3">
        <v>682206.44444444403</v>
      </c>
      <c r="O929" s="3">
        <f>N929/M929</f>
        <v>682206.44444444403</v>
      </c>
      <c r="P929" s="3">
        <f>O929*((VLOOKUP(H929,'CPI Data'!$A$1:$B$23,2))/(VLOOKUP(2025,'CPI Data'!$A$1:$B$23,2)))</f>
        <v>564584.64367816062</v>
      </c>
      <c r="Q929" s="2">
        <v>41091</v>
      </c>
      <c r="R929" s="12">
        <v>4</v>
      </c>
      <c r="S929">
        <v>2</v>
      </c>
      <c r="T929">
        <v>1</v>
      </c>
      <c r="U929">
        <v>1</v>
      </c>
    </row>
    <row r="930" spans="1:21" x14ac:dyDescent="0.25">
      <c r="A930" t="s">
        <v>24</v>
      </c>
      <c r="B930">
        <f>VLOOKUP(Table1[[#This Row],[LGA]],Sheet1!$H$1:$I$27,2,)</f>
        <v>1531</v>
      </c>
      <c r="C930" t="s">
        <v>241</v>
      </c>
      <c r="D930" t="s">
        <v>114</v>
      </c>
      <c r="E930" s="18" t="s">
        <v>13</v>
      </c>
      <c r="F930" s="18" t="s">
        <v>13</v>
      </c>
      <c r="H930">
        <v>2013</v>
      </c>
      <c r="I930" t="s">
        <v>178</v>
      </c>
      <c r="J930" t="str">
        <f>VLOOKUP(Table1[[#This Row],[Construction]],Sheet1!$A$2:$B$16,2,)</f>
        <v>Off Site</v>
      </c>
      <c r="K930" t="s">
        <v>209</v>
      </c>
      <c r="L930" t="s">
        <v>237</v>
      </c>
      <c r="M930">
        <v>1</v>
      </c>
      <c r="N930" s="3">
        <v>658449.44444444403</v>
      </c>
      <c r="O930" s="3">
        <f>N930/M930</f>
        <v>658449.44444444403</v>
      </c>
      <c r="P930" s="3">
        <f>O930*((VLOOKUP(H930,'CPI Data'!$A$1:$B$23,2))/(VLOOKUP(2025,'CPI Data'!$A$1:$B$23,2)))</f>
        <v>544923.67816091923</v>
      </c>
      <c r="Q930" s="2">
        <v>41091</v>
      </c>
      <c r="R930" s="12">
        <v>4</v>
      </c>
      <c r="S930">
        <v>2</v>
      </c>
      <c r="T930">
        <v>1</v>
      </c>
      <c r="U930">
        <v>1</v>
      </c>
    </row>
    <row r="931" spans="1:21" x14ac:dyDescent="0.25">
      <c r="A931" t="s">
        <v>32</v>
      </c>
      <c r="B931">
        <f>VLOOKUP(Table1[[#This Row],[LGA]],Sheet1!$H$1:$I$27,2,)</f>
        <v>1710</v>
      </c>
      <c r="C931" t="s">
        <v>105</v>
      </c>
      <c r="D931" t="s">
        <v>114</v>
      </c>
      <c r="E931" s="18" t="s">
        <v>13</v>
      </c>
      <c r="F931" s="18" t="s">
        <v>13</v>
      </c>
      <c r="H931">
        <v>2013</v>
      </c>
      <c r="I931" t="s">
        <v>29</v>
      </c>
      <c r="J931" t="str">
        <f>VLOOKUP(Table1[[#This Row],[Construction]],Sheet1!$A$2:$B$16,2,)</f>
        <v>On Site</v>
      </c>
      <c r="K931" t="s">
        <v>194</v>
      </c>
      <c r="L931" t="s">
        <v>237</v>
      </c>
      <c r="M931">
        <v>1</v>
      </c>
      <c r="N931" s="3">
        <v>386305.29</v>
      </c>
      <c r="O931" s="3">
        <f>N931/M931</f>
        <v>386305.29</v>
      </c>
      <c r="P931" s="3">
        <f>O931*((VLOOKUP(H931,'CPI Data'!$A$1:$B$23,2))/(VLOOKUP(2025,'CPI Data'!$A$1:$B$23,2)))</f>
        <v>319700.9296551724</v>
      </c>
      <c r="Q931" s="2">
        <v>41091</v>
      </c>
      <c r="R931" s="12">
        <v>4</v>
      </c>
      <c r="S931">
        <v>2</v>
      </c>
      <c r="T931">
        <v>1</v>
      </c>
      <c r="U931">
        <v>1</v>
      </c>
    </row>
    <row r="932" spans="1:21" x14ac:dyDescent="0.25">
      <c r="A932" t="s">
        <v>32</v>
      </c>
      <c r="B932">
        <f>VLOOKUP(Table1[[#This Row],[LGA]],Sheet1!$H$1:$I$27,2,)</f>
        <v>1710</v>
      </c>
      <c r="C932" t="s">
        <v>105</v>
      </c>
      <c r="D932" t="s">
        <v>114</v>
      </c>
      <c r="E932" s="18" t="s">
        <v>13</v>
      </c>
      <c r="F932" s="18" t="s">
        <v>13</v>
      </c>
      <c r="H932">
        <v>2013</v>
      </c>
      <c r="I932" t="s">
        <v>29</v>
      </c>
      <c r="J932" t="str">
        <f>VLOOKUP(Table1[[#This Row],[Construction]],Sheet1!$A$2:$B$16,2,)</f>
        <v>On Site</v>
      </c>
      <c r="K932" t="s">
        <v>194</v>
      </c>
      <c r="L932" t="s">
        <v>237</v>
      </c>
      <c r="M932">
        <v>1</v>
      </c>
      <c r="N932" s="3">
        <v>383062.29</v>
      </c>
      <c r="O932" s="3">
        <f>N932/M932</f>
        <v>383062.29</v>
      </c>
      <c r="P932" s="3">
        <f>O932*((VLOOKUP(H932,'CPI Data'!$A$1:$B$23,2))/(VLOOKUP(2025,'CPI Data'!$A$1:$B$23,2)))</f>
        <v>317017.06758620689</v>
      </c>
      <c r="Q932" s="2">
        <v>41821</v>
      </c>
      <c r="R932" s="12">
        <v>4</v>
      </c>
      <c r="S932">
        <v>2</v>
      </c>
      <c r="T932">
        <v>1</v>
      </c>
      <c r="U932">
        <v>1</v>
      </c>
    </row>
    <row r="933" spans="1:21" x14ac:dyDescent="0.25">
      <c r="A933" t="s">
        <v>19</v>
      </c>
      <c r="B933">
        <f>VLOOKUP(Table1[[#This Row],[LGA]],Sheet1!$H$1:$I$27,2,)</f>
        <v>1816</v>
      </c>
      <c r="C933" t="s">
        <v>105</v>
      </c>
      <c r="D933" t="s">
        <v>112</v>
      </c>
      <c r="E933" s="18" t="s">
        <v>13</v>
      </c>
      <c r="F933" s="18" t="s">
        <v>13</v>
      </c>
      <c r="H933">
        <v>2014</v>
      </c>
      <c r="I933" t="s">
        <v>178</v>
      </c>
      <c r="J933" t="str">
        <f>VLOOKUP(Table1[[#This Row],[Construction]],Sheet1!$A$2:$B$16,2,)</f>
        <v>Off Site</v>
      </c>
      <c r="K933" t="s">
        <v>184</v>
      </c>
      <c r="L933" t="s">
        <v>237</v>
      </c>
      <c r="M933">
        <v>1</v>
      </c>
      <c r="N933" s="3">
        <v>423616</v>
      </c>
      <c r="O933" s="3">
        <f>N933/M933</f>
        <v>423616</v>
      </c>
      <c r="P933" s="3">
        <f>O933*((VLOOKUP(H933,'CPI Data'!$A$1:$B$23,2))/(VLOOKUP(2025,'CPI Data'!$A$1:$B$23,2)))</f>
        <v>365186.20689655177</v>
      </c>
      <c r="Q933" s="2">
        <v>41091</v>
      </c>
      <c r="R933" s="12">
        <v>3</v>
      </c>
      <c r="S933">
        <v>1</v>
      </c>
      <c r="T933">
        <v>1</v>
      </c>
      <c r="U933">
        <v>1</v>
      </c>
    </row>
    <row r="934" spans="1:21" x14ac:dyDescent="0.25">
      <c r="A934" t="s">
        <v>19</v>
      </c>
      <c r="B934">
        <f>VLOOKUP(Table1[[#This Row],[LGA]],Sheet1!$H$1:$I$27,2,)</f>
        <v>1816</v>
      </c>
      <c r="C934" t="s">
        <v>105</v>
      </c>
      <c r="D934" t="s">
        <v>112</v>
      </c>
      <c r="E934" s="18" t="s">
        <v>13</v>
      </c>
      <c r="F934" s="18" t="s">
        <v>13</v>
      </c>
      <c r="H934">
        <v>2014</v>
      </c>
      <c r="I934" t="s">
        <v>178</v>
      </c>
      <c r="J934" t="str">
        <f>VLOOKUP(Table1[[#This Row],[Construction]],Sheet1!$A$2:$B$16,2,)</f>
        <v>Off Site</v>
      </c>
      <c r="K934" t="s">
        <v>184</v>
      </c>
      <c r="L934" t="s">
        <v>237</v>
      </c>
      <c r="M934">
        <v>1</v>
      </c>
      <c r="N934" s="3">
        <v>407412</v>
      </c>
      <c r="O934" s="3">
        <f>N934/M934</f>
        <v>407412</v>
      </c>
      <c r="P934" s="3">
        <f>O934*((VLOOKUP(H934,'CPI Data'!$A$1:$B$23,2))/(VLOOKUP(2025,'CPI Data'!$A$1:$B$23,2)))</f>
        <v>351217.24137931038</v>
      </c>
      <c r="Q934" s="2">
        <v>41821</v>
      </c>
      <c r="R934" s="12">
        <v>3</v>
      </c>
      <c r="S934">
        <v>1</v>
      </c>
      <c r="T934">
        <v>1</v>
      </c>
      <c r="U934">
        <v>1</v>
      </c>
    </row>
    <row r="935" spans="1:21" x14ac:dyDescent="0.25">
      <c r="A935" t="s">
        <v>19</v>
      </c>
      <c r="B935">
        <f>VLOOKUP(Table1[[#This Row],[LGA]],Sheet1!$H$1:$I$27,2,)</f>
        <v>1816</v>
      </c>
      <c r="C935" t="s">
        <v>105</v>
      </c>
      <c r="D935" t="s">
        <v>112</v>
      </c>
      <c r="E935" s="18" t="s">
        <v>13</v>
      </c>
      <c r="F935" s="18" t="s">
        <v>13</v>
      </c>
      <c r="H935">
        <v>2014</v>
      </c>
      <c r="I935" t="s">
        <v>178</v>
      </c>
      <c r="J935" t="str">
        <f>VLOOKUP(Table1[[#This Row],[Construction]],Sheet1!$A$2:$B$16,2,)</f>
        <v>Off Site</v>
      </c>
      <c r="K935" t="s">
        <v>184</v>
      </c>
      <c r="L935" t="s">
        <v>237</v>
      </c>
      <c r="M935">
        <v>1</v>
      </c>
      <c r="N935" s="3">
        <v>423410.83</v>
      </c>
      <c r="O935" s="3">
        <f>N935/M935</f>
        <v>423410.83</v>
      </c>
      <c r="P935" s="3">
        <f>O935*((VLOOKUP(H935,'CPI Data'!$A$1:$B$23,2))/(VLOOKUP(2025,'CPI Data'!$A$1:$B$23,2)))</f>
        <v>365009.33620689658</v>
      </c>
      <c r="Q935" s="2">
        <v>41821</v>
      </c>
      <c r="R935" s="12">
        <v>3</v>
      </c>
      <c r="S935">
        <v>1</v>
      </c>
      <c r="T935">
        <v>1</v>
      </c>
      <c r="U935">
        <v>1</v>
      </c>
    </row>
    <row r="936" spans="1:21" x14ac:dyDescent="0.25">
      <c r="A936" t="s">
        <v>19</v>
      </c>
      <c r="B936">
        <f>VLOOKUP(Table1[[#This Row],[LGA]],Sheet1!$H$1:$I$27,2,)</f>
        <v>1816</v>
      </c>
      <c r="C936" t="s">
        <v>105</v>
      </c>
      <c r="D936" t="s">
        <v>112</v>
      </c>
      <c r="E936" s="18" t="s">
        <v>13</v>
      </c>
      <c r="F936" s="18" t="s">
        <v>13</v>
      </c>
      <c r="H936">
        <v>2014</v>
      </c>
      <c r="I936" t="s">
        <v>178</v>
      </c>
      <c r="J936" t="str">
        <f>VLOOKUP(Table1[[#This Row],[Construction]],Sheet1!$A$2:$B$16,2,)</f>
        <v>Off Site</v>
      </c>
      <c r="K936" t="s">
        <v>184</v>
      </c>
      <c r="L936" t="s">
        <v>237</v>
      </c>
      <c r="M936">
        <v>1</v>
      </c>
      <c r="N936" s="3">
        <v>421639.83</v>
      </c>
      <c r="O936" s="3">
        <f>N936/M936</f>
        <v>421639.83</v>
      </c>
      <c r="P936" s="3">
        <f>O936*((VLOOKUP(H936,'CPI Data'!$A$1:$B$23,2))/(VLOOKUP(2025,'CPI Data'!$A$1:$B$23,2)))</f>
        <v>363482.61206896557</v>
      </c>
      <c r="Q936" s="2">
        <v>41091</v>
      </c>
      <c r="R936" s="12">
        <v>3</v>
      </c>
      <c r="S936">
        <v>1</v>
      </c>
      <c r="T936">
        <v>1</v>
      </c>
      <c r="U936">
        <v>1</v>
      </c>
    </row>
    <row r="937" spans="1:21" x14ac:dyDescent="0.25">
      <c r="A937" t="s">
        <v>19</v>
      </c>
      <c r="B937">
        <f>VLOOKUP(Table1[[#This Row],[LGA]],Sheet1!$H$1:$I$27,2,)</f>
        <v>1816</v>
      </c>
      <c r="C937" t="s">
        <v>105</v>
      </c>
      <c r="D937" t="s">
        <v>112</v>
      </c>
      <c r="E937" s="18" t="s">
        <v>13</v>
      </c>
      <c r="F937" s="18" t="s">
        <v>13</v>
      </c>
      <c r="H937">
        <v>2014</v>
      </c>
      <c r="I937" t="s">
        <v>178</v>
      </c>
      <c r="J937" t="str">
        <f>VLOOKUP(Table1[[#This Row],[Construction]],Sheet1!$A$2:$B$16,2,)</f>
        <v>Off Site</v>
      </c>
      <c r="K937" t="s">
        <v>184</v>
      </c>
      <c r="L937" t="s">
        <v>237</v>
      </c>
      <c r="M937">
        <v>1</v>
      </c>
      <c r="N937" s="3">
        <v>447127.85</v>
      </c>
      <c r="O937" s="3">
        <f>N937/M937</f>
        <v>447127.85</v>
      </c>
      <c r="P937" s="3">
        <f>O937*((VLOOKUP(H937,'CPI Data'!$A$1:$B$23,2))/(VLOOKUP(2025,'CPI Data'!$A$1:$B$23,2)))</f>
        <v>385455.04310344829</v>
      </c>
      <c r="Q937" s="2">
        <v>41091</v>
      </c>
      <c r="R937" s="12">
        <v>3</v>
      </c>
      <c r="S937">
        <v>1</v>
      </c>
      <c r="T937">
        <v>1</v>
      </c>
      <c r="U937">
        <v>1</v>
      </c>
    </row>
    <row r="938" spans="1:21" x14ac:dyDescent="0.25">
      <c r="A938" t="s">
        <v>19</v>
      </c>
      <c r="B938">
        <f>VLOOKUP(Table1[[#This Row],[LGA]],Sheet1!$H$1:$I$27,2,)</f>
        <v>1816</v>
      </c>
      <c r="C938" t="s">
        <v>105</v>
      </c>
      <c r="D938" t="s">
        <v>112</v>
      </c>
      <c r="E938" s="18" t="s">
        <v>13</v>
      </c>
      <c r="F938" s="18" t="s">
        <v>13</v>
      </c>
      <c r="H938">
        <v>2014</v>
      </c>
      <c r="I938" t="s">
        <v>178</v>
      </c>
      <c r="J938" t="str">
        <f>VLOOKUP(Table1[[#This Row],[Construction]],Sheet1!$A$2:$B$16,2,)</f>
        <v>Off Site</v>
      </c>
      <c r="K938" t="s">
        <v>184</v>
      </c>
      <c r="L938" t="s">
        <v>237</v>
      </c>
      <c r="M938">
        <v>1</v>
      </c>
      <c r="N938" s="3">
        <v>442010.83</v>
      </c>
      <c r="O938" s="3">
        <f>N938/M938</f>
        <v>442010.83</v>
      </c>
      <c r="P938" s="3">
        <f>O938*((VLOOKUP(H938,'CPI Data'!$A$1:$B$23,2))/(VLOOKUP(2025,'CPI Data'!$A$1:$B$23,2)))</f>
        <v>381043.81896551728</v>
      </c>
      <c r="Q938" s="2">
        <v>41091</v>
      </c>
      <c r="R938" s="12">
        <v>3</v>
      </c>
      <c r="S938">
        <v>1</v>
      </c>
      <c r="T938">
        <v>1</v>
      </c>
      <c r="U938">
        <v>1</v>
      </c>
    </row>
    <row r="939" spans="1:21" x14ac:dyDescent="0.25">
      <c r="A939" t="s">
        <v>24</v>
      </c>
      <c r="B939">
        <f>VLOOKUP(Table1[[#This Row],[LGA]],Sheet1!$H$1:$I$27,2,)</f>
        <v>1531</v>
      </c>
      <c r="C939" t="s">
        <v>241</v>
      </c>
      <c r="D939" t="s">
        <v>111</v>
      </c>
      <c r="E939" s="18" t="s">
        <v>13</v>
      </c>
      <c r="F939" s="18" t="s">
        <v>13</v>
      </c>
      <c r="H939">
        <v>2013</v>
      </c>
      <c r="I939" t="s">
        <v>178</v>
      </c>
      <c r="J939" t="str">
        <f>VLOOKUP(Table1[[#This Row],[Construction]],Sheet1!$A$2:$B$16,2,)</f>
        <v>Off Site</v>
      </c>
      <c r="K939" t="s">
        <v>209</v>
      </c>
      <c r="L939" t="s">
        <v>237</v>
      </c>
      <c r="M939">
        <v>1</v>
      </c>
      <c r="N939" s="3">
        <v>469591.44444444397</v>
      </c>
      <c r="O939" s="3">
        <f>N939/M939</f>
        <v>469591.44444444397</v>
      </c>
      <c r="P939" s="3">
        <f>O939*((VLOOKUP(H939,'CPI Data'!$A$1:$B$23,2))/(VLOOKUP(2025,'CPI Data'!$A$1:$B$23,2)))</f>
        <v>388627.40229885018</v>
      </c>
      <c r="Q939" s="2">
        <v>41091</v>
      </c>
      <c r="R939" s="12">
        <v>2</v>
      </c>
      <c r="S939">
        <v>1</v>
      </c>
      <c r="T939">
        <v>1</v>
      </c>
      <c r="U939">
        <v>1</v>
      </c>
    </row>
    <row r="940" spans="1:21" x14ac:dyDescent="0.25">
      <c r="A940" t="s">
        <v>24</v>
      </c>
      <c r="B940">
        <f>VLOOKUP(Table1[[#This Row],[LGA]],Sheet1!$H$1:$I$27,2,)</f>
        <v>1531</v>
      </c>
      <c r="C940" t="s">
        <v>241</v>
      </c>
      <c r="D940" t="s">
        <v>111</v>
      </c>
      <c r="E940" s="18" t="s">
        <v>13</v>
      </c>
      <c r="F940" s="18" t="s">
        <v>13</v>
      </c>
      <c r="H940">
        <v>2013</v>
      </c>
      <c r="I940" t="s">
        <v>178</v>
      </c>
      <c r="J940" t="str">
        <f>VLOOKUP(Table1[[#This Row],[Construction]],Sheet1!$A$2:$B$16,2,)</f>
        <v>Off Site</v>
      </c>
      <c r="K940" t="s">
        <v>209</v>
      </c>
      <c r="L940" t="s">
        <v>237</v>
      </c>
      <c r="M940">
        <v>1</v>
      </c>
      <c r="N940" s="3">
        <v>554992.44444444403</v>
      </c>
      <c r="O940" s="3">
        <f>N940/M940</f>
        <v>554992.44444444403</v>
      </c>
      <c r="P940" s="3">
        <f>O940*((VLOOKUP(H940,'CPI Data'!$A$1:$B$23,2))/(VLOOKUP(2025,'CPI Data'!$A$1:$B$23,2)))</f>
        <v>459304.09195402265</v>
      </c>
      <c r="Q940" s="2">
        <v>41091</v>
      </c>
      <c r="R940" s="12">
        <v>2</v>
      </c>
      <c r="S940">
        <v>1</v>
      </c>
      <c r="T940">
        <v>1</v>
      </c>
      <c r="U940">
        <v>1</v>
      </c>
    </row>
    <row r="941" spans="1:21" x14ac:dyDescent="0.25">
      <c r="A941" t="s">
        <v>24</v>
      </c>
      <c r="B941">
        <f>VLOOKUP(Table1[[#This Row],[LGA]],Sheet1!$H$1:$I$27,2,)</f>
        <v>1531</v>
      </c>
      <c r="C941" t="s">
        <v>241</v>
      </c>
      <c r="D941" t="s">
        <v>111</v>
      </c>
      <c r="E941" s="18" t="s">
        <v>13</v>
      </c>
      <c r="F941" s="18" t="s">
        <v>13</v>
      </c>
      <c r="H941">
        <v>2013</v>
      </c>
      <c r="I941" t="s">
        <v>178</v>
      </c>
      <c r="J941" t="str">
        <f>VLOOKUP(Table1[[#This Row],[Construction]],Sheet1!$A$2:$B$16,2,)</f>
        <v>Off Site</v>
      </c>
      <c r="K941" t="s">
        <v>209</v>
      </c>
      <c r="L941" t="s">
        <v>237</v>
      </c>
      <c r="M941">
        <v>1</v>
      </c>
      <c r="N941" s="3">
        <v>474978.44444444397</v>
      </c>
      <c r="O941" s="3">
        <f>N941/M941</f>
        <v>474978.44444444397</v>
      </c>
      <c r="P941" s="3">
        <f>O941*((VLOOKUP(H941,'CPI Data'!$A$1:$B$23,2))/(VLOOKUP(2025,'CPI Data'!$A$1:$B$23,2)))</f>
        <v>393085.60919540189</v>
      </c>
      <c r="Q941" s="2">
        <v>41091</v>
      </c>
      <c r="R941" s="12">
        <v>2</v>
      </c>
      <c r="S941">
        <v>1</v>
      </c>
      <c r="T941">
        <v>1</v>
      </c>
      <c r="U941">
        <v>1</v>
      </c>
    </row>
    <row r="942" spans="1:21" x14ac:dyDescent="0.25">
      <c r="A942" t="s">
        <v>24</v>
      </c>
      <c r="B942">
        <f>VLOOKUP(Table1[[#This Row],[LGA]],Sheet1!$H$1:$I$27,2,)</f>
        <v>1531</v>
      </c>
      <c r="C942" t="s">
        <v>241</v>
      </c>
      <c r="D942" t="s">
        <v>111</v>
      </c>
      <c r="E942" s="18" t="s">
        <v>13</v>
      </c>
      <c r="F942" s="18" t="s">
        <v>13</v>
      </c>
      <c r="H942">
        <v>2013</v>
      </c>
      <c r="I942" t="s">
        <v>178</v>
      </c>
      <c r="J942" t="str">
        <f>VLOOKUP(Table1[[#This Row],[Construction]],Sheet1!$A$2:$B$16,2,)</f>
        <v>Off Site</v>
      </c>
      <c r="K942" t="s">
        <v>209</v>
      </c>
      <c r="L942" t="s">
        <v>237</v>
      </c>
      <c r="M942">
        <v>1</v>
      </c>
      <c r="N942" s="3">
        <v>507880.44444444397</v>
      </c>
      <c r="O942" s="3">
        <f>N942/M942</f>
        <v>507880.44444444397</v>
      </c>
      <c r="P942" s="3">
        <f>O942*((VLOOKUP(H942,'CPI Data'!$A$1:$B$23,2))/(VLOOKUP(2025,'CPI Data'!$A$1:$B$23,2)))</f>
        <v>420314.85057471227</v>
      </c>
      <c r="Q942" s="2">
        <v>41091</v>
      </c>
      <c r="R942" s="12">
        <v>2</v>
      </c>
      <c r="S942">
        <v>1</v>
      </c>
      <c r="T942">
        <v>1</v>
      </c>
      <c r="U942">
        <v>1</v>
      </c>
    </row>
    <row r="943" spans="1:21" x14ac:dyDescent="0.25">
      <c r="A943" t="s">
        <v>24</v>
      </c>
      <c r="B943">
        <f>VLOOKUP(Table1[[#This Row],[LGA]],Sheet1!$H$1:$I$27,2,)</f>
        <v>1531</v>
      </c>
      <c r="C943" t="s">
        <v>241</v>
      </c>
      <c r="D943" t="s">
        <v>111</v>
      </c>
      <c r="E943" s="18" t="s">
        <v>13</v>
      </c>
      <c r="F943" s="18" t="s">
        <v>13</v>
      </c>
      <c r="H943">
        <v>2013</v>
      </c>
      <c r="I943" t="s">
        <v>178</v>
      </c>
      <c r="J943" t="str">
        <f>VLOOKUP(Table1[[#This Row],[Construction]],Sheet1!$A$2:$B$16,2,)</f>
        <v>Off Site</v>
      </c>
      <c r="K943" t="s">
        <v>209</v>
      </c>
      <c r="L943" t="s">
        <v>237</v>
      </c>
      <c r="M943">
        <v>1</v>
      </c>
      <c r="N943" s="3">
        <v>491146.44444444397</v>
      </c>
      <c r="O943" s="3">
        <f>N943/M943</f>
        <v>491146.44444444397</v>
      </c>
      <c r="P943" s="3">
        <f>O943*((VLOOKUP(H943,'CPI Data'!$A$1:$B$23,2))/(VLOOKUP(2025,'CPI Data'!$A$1:$B$23,2)))</f>
        <v>406466.02298850537</v>
      </c>
      <c r="Q943" s="2">
        <v>41091</v>
      </c>
      <c r="R943" s="12">
        <v>2</v>
      </c>
      <c r="S943">
        <v>1</v>
      </c>
      <c r="T943">
        <v>1</v>
      </c>
      <c r="U943">
        <v>1</v>
      </c>
    </row>
    <row r="944" spans="1:21" x14ac:dyDescent="0.25">
      <c r="A944" t="s">
        <v>24</v>
      </c>
      <c r="B944">
        <f>VLOOKUP(Table1[[#This Row],[LGA]],Sheet1!$H$1:$I$27,2,)</f>
        <v>1531</v>
      </c>
      <c r="C944" t="s">
        <v>241</v>
      </c>
      <c r="D944" t="s">
        <v>112</v>
      </c>
      <c r="E944" s="18" t="s">
        <v>13</v>
      </c>
      <c r="F944" s="18" t="s">
        <v>13</v>
      </c>
      <c r="H944">
        <v>2013</v>
      </c>
      <c r="I944" t="s">
        <v>178</v>
      </c>
      <c r="J944" t="str">
        <f>VLOOKUP(Table1[[#This Row],[Construction]],Sheet1!$A$2:$B$16,2,)</f>
        <v>Off Site</v>
      </c>
      <c r="K944" t="s">
        <v>209</v>
      </c>
      <c r="L944" t="s">
        <v>237</v>
      </c>
      <c r="M944">
        <v>1</v>
      </c>
      <c r="N944" s="3">
        <v>555121.44444444403</v>
      </c>
      <c r="O944" s="3">
        <f>N944/M944</f>
        <v>555121.44444444403</v>
      </c>
      <c r="P944" s="3">
        <f>O944*((VLOOKUP(H944,'CPI Data'!$A$1:$B$23,2))/(VLOOKUP(2025,'CPI Data'!$A$1:$B$23,2)))</f>
        <v>459410.85057471227</v>
      </c>
      <c r="Q944" s="2">
        <v>41821</v>
      </c>
      <c r="R944" s="12">
        <v>3</v>
      </c>
      <c r="S944">
        <v>1</v>
      </c>
      <c r="T944">
        <v>1</v>
      </c>
      <c r="U944">
        <v>1</v>
      </c>
    </row>
    <row r="945" spans="1:21" x14ac:dyDescent="0.25">
      <c r="A945" t="s">
        <v>24</v>
      </c>
      <c r="B945">
        <f>VLOOKUP(Table1[[#This Row],[LGA]],Sheet1!$H$1:$I$27,2,)</f>
        <v>1531</v>
      </c>
      <c r="C945" t="s">
        <v>241</v>
      </c>
      <c r="D945" t="s">
        <v>112</v>
      </c>
      <c r="E945" s="18" t="s">
        <v>13</v>
      </c>
      <c r="F945" s="18" t="s">
        <v>13</v>
      </c>
      <c r="H945">
        <v>2013</v>
      </c>
      <c r="I945" t="s">
        <v>178</v>
      </c>
      <c r="J945" t="str">
        <f>VLOOKUP(Table1[[#This Row],[Construction]],Sheet1!$A$2:$B$16,2,)</f>
        <v>Off Site</v>
      </c>
      <c r="K945" t="s">
        <v>209</v>
      </c>
      <c r="L945" t="s">
        <v>237</v>
      </c>
      <c r="M945">
        <v>1</v>
      </c>
      <c r="N945" s="3">
        <v>566708.44444444403</v>
      </c>
      <c r="O945" s="3">
        <f>N945/M945</f>
        <v>566708.44444444403</v>
      </c>
      <c r="P945" s="3">
        <f>O945*((VLOOKUP(H945,'CPI Data'!$A$1:$B$23,2))/(VLOOKUP(2025,'CPI Data'!$A$1:$B$23,2)))</f>
        <v>469000.09195402265</v>
      </c>
      <c r="Q945" s="2">
        <v>41821</v>
      </c>
      <c r="R945" s="12">
        <v>3</v>
      </c>
      <c r="S945">
        <v>1</v>
      </c>
      <c r="T945">
        <v>1</v>
      </c>
      <c r="U945">
        <v>1</v>
      </c>
    </row>
    <row r="946" spans="1:21" x14ac:dyDescent="0.25">
      <c r="A946" t="s">
        <v>24</v>
      </c>
      <c r="B946">
        <f>VLOOKUP(Table1[[#This Row],[LGA]],Sheet1!$H$1:$I$27,2,)</f>
        <v>1531</v>
      </c>
      <c r="C946" t="s">
        <v>241</v>
      </c>
      <c r="D946" t="s">
        <v>111</v>
      </c>
      <c r="E946" s="18" t="s">
        <v>13</v>
      </c>
      <c r="F946" s="18" t="s">
        <v>13</v>
      </c>
      <c r="H946">
        <v>2013</v>
      </c>
      <c r="I946" t="s">
        <v>178</v>
      </c>
      <c r="J946" t="str">
        <f>VLOOKUP(Table1[[#This Row],[Construction]],Sheet1!$A$2:$B$16,2,)</f>
        <v>Off Site</v>
      </c>
      <c r="K946" t="s">
        <v>209</v>
      </c>
      <c r="L946" t="s">
        <v>237</v>
      </c>
      <c r="M946">
        <v>1</v>
      </c>
      <c r="N946" s="3">
        <v>556906.44444444403</v>
      </c>
      <c r="O946" s="3">
        <f>N946/M946</f>
        <v>556906.44444444403</v>
      </c>
      <c r="P946" s="3">
        <f>O946*((VLOOKUP(H946,'CPI Data'!$A$1:$B$23,2))/(VLOOKUP(2025,'CPI Data'!$A$1:$B$23,2)))</f>
        <v>460888.09195402265</v>
      </c>
      <c r="Q946" s="2">
        <v>41091</v>
      </c>
      <c r="R946" s="12">
        <v>2</v>
      </c>
      <c r="S946">
        <v>1</v>
      </c>
      <c r="T946">
        <v>1</v>
      </c>
      <c r="U946">
        <v>1</v>
      </c>
    </row>
    <row r="947" spans="1:21" x14ac:dyDescent="0.25">
      <c r="A947" t="s">
        <v>24</v>
      </c>
      <c r="B947">
        <f>VLOOKUP(Table1[[#This Row],[LGA]],Sheet1!$H$1:$I$27,2,)</f>
        <v>1531</v>
      </c>
      <c r="C947" t="s">
        <v>241</v>
      </c>
      <c r="D947" t="s">
        <v>112</v>
      </c>
      <c r="E947" s="18" t="s">
        <v>13</v>
      </c>
      <c r="F947" s="18" t="s">
        <v>13</v>
      </c>
      <c r="H947">
        <v>2013</v>
      </c>
      <c r="I947" t="s">
        <v>178</v>
      </c>
      <c r="J947" t="str">
        <f>VLOOKUP(Table1[[#This Row],[Construction]],Sheet1!$A$2:$B$16,2,)</f>
        <v>Off Site</v>
      </c>
      <c r="K947" t="s">
        <v>209</v>
      </c>
      <c r="L947" t="s">
        <v>237</v>
      </c>
      <c r="M947">
        <v>1</v>
      </c>
      <c r="N947" s="3">
        <v>577227.44444444403</v>
      </c>
      <c r="O947" s="3">
        <f>N947/M947</f>
        <v>577227.44444444403</v>
      </c>
      <c r="P947" s="3">
        <f>O947*((VLOOKUP(H947,'CPI Data'!$A$1:$B$23,2))/(VLOOKUP(2025,'CPI Data'!$A$1:$B$23,2)))</f>
        <v>477705.47126436746</v>
      </c>
      <c r="Q947" s="2">
        <v>41091</v>
      </c>
      <c r="R947" s="12">
        <v>3</v>
      </c>
      <c r="S947">
        <v>1</v>
      </c>
      <c r="T947">
        <v>1</v>
      </c>
      <c r="U947">
        <v>1</v>
      </c>
    </row>
    <row r="948" spans="1:21" x14ac:dyDescent="0.25">
      <c r="A948" t="s">
        <v>24</v>
      </c>
      <c r="B948">
        <f>VLOOKUP(Table1[[#This Row],[LGA]],Sheet1!$H$1:$I$27,2,)</f>
        <v>1531</v>
      </c>
      <c r="C948" t="s">
        <v>241</v>
      </c>
      <c r="D948" t="s">
        <v>111</v>
      </c>
      <c r="E948" s="18" t="s">
        <v>13</v>
      </c>
      <c r="F948" s="18" t="s">
        <v>13</v>
      </c>
      <c r="H948">
        <v>2013</v>
      </c>
      <c r="I948" t="s">
        <v>178</v>
      </c>
      <c r="J948" t="str">
        <f>VLOOKUP(Table1[[#This Row],[Construction]],Sheet1!$A$2:$B$16,2,)</f>
        <v>Off Site</v>
      </c>
      <c r="K948" t="s">
        <v>209</v>
      </c>
      <c r="L948" t="s">
        <v>237</v>
      </c>
      <c r="M948">
        <v>1</v>
      </c>
      <c r="N948" s="3">
        <v>503829.44444444397</v>
      </c>
      <c r="O948" s="3">
        <f>N948/M948</f>
        <v>503829.44444444397</v>
      </c>
      <c r="P948" s="3">
        <f>O948*((VLOOKUP(H948,'CPI Data'!$A$1:$B$23,2))/(VLOOKUP(2025,'CPI Data'!$A$1:$B$23,2)))</f>
        <v>416962.2988505743</v>
      </c>
      <c r="Q948" s="2">
        <v>41091</v>
      </c>
      <c r="R948" s="12">
        <v>2</v>
      </c>
      <c r="S948">
        <v>1</v>
      </c>
      <c r="T948">
        <v>1</v>
      </c>
      <c r="U948">
        <v>1</v>
      </c>
    </row>
    <row r="949" spans="1:21" x14ac:dyDescent="0.25">
      <c r="A949" t="s">
        <v>24</v>
      </c>
      <c r="B949">
        <f>VLOOKUP(Table1[[#This Row],[LGA]],Sheet1!$H$1:$I$27,2,)</f>
        <v>1531</v>
      </c>
      <c r="C949" t="s">
        <v>241</v>
      </c>
      <c r="D949" t="s">
        <v>111</v>
      </c>
      <c r="E949" s="18" t="s">
        <v>13</v>
      </c>
      <c r="F949" s="18" t="s">
        <v>13</v>
      </c>
      <c r="H949">
        <v>2013</v>
      </c>
      <c r="I949" t="s">
        <v>178</v>
      </c>
      <c r="J949" t="str">
        <f>VLOOKUP(Table1[[#This Row],[Construction]],Sheet1!$A$2:$B$16,2,)</f>
        <v>Off Site</v>
      </c>
      <c r="K949" t="s">
        <v>209</v>
      </c>
      <c r="L949" t="s">
        <v>237</v>
      </c>
      <c r="M949">
        <v>1</v>
      </c>
      <c r="N949" s="3">
        <v>517849.44444444397</v>
      </c>
      <c r="O949" s="3">
        <f>N949/M949</f>
        <v>517849.44444444397</v>
      </c>
      <c r="P949" s="3">
        <f>O949*((VLOOKUP(H949,'CPI Data'!$A$1:$B$23,2))/(VLOOKUP(2025,'CPI Data'!$A$1:$B$23,2)))</f>
        <v>428565.05747126398</v>
      </c>
      <c r="Q949" s="2">
        <v>41091</v>
      </c>
      <c r="R949" s="12">
        <v>2</v>
      </c>
      <c r="S949">
        <v>1</v>
      </c>
      <c r="T949">
        <v>1</v>
      </c>
      <c r="U949">
        <v>1</v>
      </c>
    </row>
    <row r="950" spans="1:21" x14ac:dyDescent="0.25">
      <c r="A950" t="s">
        <v>24</v>
      </c>
      <c r="B950">
        <f>VLOOKUP(Table1[[#This Row],[LGA]],Sheet1!$H$1:$I$27,2,)</f>
        <v>1531</v>
      </c>
      <c r="C950" t="s">
        <v>241</v>
      </c>
      <c r="D950" t="s">
        <v>112</v>
      </c>
      <c r="E950" s="18" t="s">
        <v>13</v>
      </c>
      <c r="F950" s="18" t="s">
        <v>13</v>
      </c>
      <c r="H950">
        <v>2013</v>
      </c>
      <c r="I950" t="s">
        <v>178</v>
      </c>
      <c r="J950" t="str">
        <f>VLOOKUP(Table1[[#This Row],[Construction]],Sheet1!$A$2:$B$16,2,)</f>
        <v>Off Site</v>
      </c>
      <c r="K950" t="s">
        <v>209</v>
      </c>
      <c r="L950" t="s">
        <v>237</v>
      </c>
      <c r="M950">
        <v>1</v>
      </c>
      <c r="N950" s="3">
        <v>505369.44444444397</v>
      </c>
      <c r="O950" s="3">
        <f>N950/M950</f>
        <v>505369.44444444397</v>
      </c>
      <c r="P950" s="3">
        <f>O950*((VLOOKUP(H950,'CPI Data'!$A$1:$B$23,2))/(VLOOKUP(2025,'CPI Data'!$A$1:$B$23,2)))</f>
        <v>418236.78160919499</v>
      </c>
      <c r="Q950" s="2">
        <v>41091</v>
      </c>
      <c r="R950" s="12">
        <v>3</v>
      </c>
      <c r="S950">
        <v>1</v>
      </c>
      <c r="T950">
        <v>1</v>
      </c>
      <c r="U950">
        <v>1</v>
      </c>
    </row>
    <row r="951" spans="1:21" x14ac:dyDescent="0.25">
      <c r="A951" t="s">
        <v>28</v>
      </c>
      <c r="B951">
        <f>VLOOKUP(Table1[[#This Row],[LGA]],Sheet1!$H$1:$I$27,2,)</f>
        <v>2335</v>
      </c>
      <c r="C951" t="s">
        <v>104</v>
      </c>
      <c r="D951" t="s">
        <v>112</v>
      </c>
      <c r="E951" s="18" t="s">
        <v>13</v>
      </c>
      <c r="F951" s="18" t="s">
        <v>13</v>
      </c>
      <c r="H951">
        <v>2014</v>
      </c>
      <c r="I951" t="s">
        <v>29</v>
      </c>
      <c r="J951" t="str">
        <f>VLOOKUP(Table1[[#This Row],[Construction]],Sheet1!$A$2:$B$16,2,)</f>
        <v>On Site</v>
      </c>
      <c r="K951" t="s">
        <v>28</v>
      </c>
      <c r="L951" t="s">
        <v>211</v>
      </c>
      <c r="M951">
        <v>1</v>
      </c>
      <c r="N951" s="3">
        <v>411193.63</v>
      </c>
      <c r="O951" s="3">
        <f>N951/M951</f>
        <v>411193.63</v>
      </c>
      <c r="P951" s="3">
        <f>O951*((VLOOKUP(H951,'CPI Data'!$A$1:$B$23,2))/(VLOOKUP(2025,'CPI Data'!$A$1:$B$23,2)))</f>
        <v>354477.26724137936</v>
      </c>
      <c r="Q951" s="2">
        <v>41091</v>
      </c>
      <c r="R951" s="12">
        <v>3</v>
      </c>
      <c r="S951">
        <v>1</v>
      </c>
      <c r="T951">
        <v>1</v>
      </c>
      <c r="U951">
        <v>1</v>
      </c>
    </row>
    <row r="952" spans="1:21" x14ac:dyDescent="0.25">
      <c r="A952" t="s">
        <v>28</v>
      </c>
      <c r="B952">
        <f>VLOOKUP(Table1[[#This Row],[LGA]],Sheet1!$H$1:$I$27,2,)</f>
        <v>2335</v>
      </c>
      <c r="C952" t="s">
        <v>104</v>
      </c>
      <c r="D952" t="s">
        <v>112</v>
      </c>
      <c r="E952" s="18" t="s">
        <v>13</v>
      </c>
      <c r="F952" s="18" t="s">
        <v>13</v>
      </c>
      <c r="H952">
        <v>2014</v>
      </c>
      <c r="I952" t="s">
        <v>29</v>
      </c>
      <c r="J952" t="str">
        <f>VLOOKUP(Table1[[#This Row],[Construction]],Sheet1!$A$2:$B$16,2,)</f>
        <v>On Site</v>
      </c>
      <c r="K952" t="s">
        <v>28</v>
      </c>
      <c r="L952" t="s">
        <v>211</v>
      </c>
      <c r="M952">
        <v>1</v>
      </c>
      <c r="N952" s="3">
        <v>413056.18</v>
      </c>
      <c r="O952" s="3">
        <f>N952/M952</f>
        <v>413056.18</v>
      </c>
      <c r="P952" s="3">
        <f>O952*((VLOOKUP(H952,'CPI Data'!$A$1:$B$23,2))/(VLOOKUP(2025,'CPI Data'!$A$1:$B$23,2)))</f>
        <v>356082.91379310348</v>
      </c>
      <c r="Q952" s="2">
        <v>41091</v>
      </c>
      <c r="R952" s="12">
        <v>3</v>
      </c>
      <c r="S952">
        <v>1</v>
      </c>
      <c r="T952">
        <v>1</v>
      </c>
      <c r="U952">
        <v>1</v>
      </c>
    </row>
    <row r="953" spans="1:21" x14ac:dyDescent="0.25">
      <c r="A953" t="s">
        <v>24</v>
      </c>
      <c r="B953">
        <f>VLOOKUP(Table1[[#This Row],[LGA]],Sheet1!$H$1:$I$27,2,)</f>
        <v>1531</v>
      </c>
      <c r="C953" t="s">
        <v>241</v>
      </c>
      <c r="D953" t="s">
        <v>111</v>
      </c>
      <c r="E953" s="18" t="s">
        <v>13</v>
      </c>
      <c r="F953" s="18" t="s">
        <v>13</v>
      </c>
      <c r="H953">
        <v>2013</v>
      </c>
      <c r="I953" t="s">
        <v>178</v>
      </c>
      <c r="J953" t="str">
        <f>VLOOKUP(Table1[[#This Row],[Construction]],Sheet1!$A$2:$B$16,2,)</f>
        <v>Off Site</v>
      </c>
      <c r="K953" t="s">
        <v>209</v>
      </c>
      <c r="L953" t="s">
        <v>237</v>
      </c>
      <c r="M953">
        <v>1</v>
      </c>
      <c r="N953" s="3">
        <v>526438.284444444</v>
      </c>
      <c r="O953" s="3">
        <f>N953/M953</f>
        <v>526438.284444444</v>
      </c>
      <c r="P953" s="3">
        <f>O953*((VLOOKUP(H953,'CPI Data'!$A$1:$B$23,2))/(VLOOKUP(2025,'CPI Data'!$A$1:$B$23,2)))</f>
        <v>435673.06298850535</v>
      </c>
      <c r="Q953" s="2">
        <v>41091</v>
      </c>
      <c r="R953" s="12">
        <v>2</v>
      </c>
      <c r="S953">
        <v>1</v>
      </c>
      <c r="T953">
        <v>1</v>
      </c>
      <c r="U953">
        <v>1</v>
      </c>
    </row>
    <row r="954" spans="1:21" x14ac:dyDescent="0.25">
      <c r="A954" t="s">
        <v>24</v>
      </c>
      <c r="B954">
        <f>VLOOKUP(Table1[[#This Row],[LGA]],Sheet1!$H$1:$I$27,2,)</f>
        <v>1531</v>
      </c>
      <c r="C954" t="s">
        <v>241</v>
      </c>
      <c r="D954" t="s">
        <v>112</v>
      </c>
      <c r="E954" s="18" t="s">
        <v>13</v>
      </c>
      <c r="F954" s="18" t="s">
        <v>13</v>
      </c>
      <c r="H954">
        <v>2013</v>
      </c>
      <c r="I954" t="s">
        <v>178</v>
      </c>
      <c r="J954" t="str">
        <f>VLOOKUP(Table1[[#This Row],[Construction]],Sheet1!$A$2:$B$16,2,)</f>
        <v>Off Site</v>
      </c>
      <c r="K954" t="s">
        <v>209</v>
      </c>
      <c r="L954" t="s">
        <v>237</v>
      </c>
      <c r="M954">
        <v>1</v>
      </c>
      <c r="N954" s="3">
        <v>608637.44444444403</v>
      </c>
      <c r="O954" s="3">
        <f>N954/M954</f>
        <v>608637.44444444403</v>
      </c>
      <c r="P954" s="3">
        <f>O954*((VLOOKUP(H954,'CPI Data'!$A$1:$B$23,2))/(VLOOKUP(2025,'CPI Data'!$A$1:$B$23,2)))</f>
        <v>503699.95402298815</v>
      </c>
      <c r="Q954" s="2">
        <v>41091</v>
      </c>
      <c r="R954" s="12">
        <v>3</v>
      </c>
      <c r="S954">
        <v>1</v>
      </c>
      <c r="T954">
        <v>1</v>
      </c>
      <c r="U954">
        <v>1</v>
      </c>
    </row>
    <row r="955" spans="1:21" x14ac:dyDescent="0.25">
      <c r="A955" t="s">
        <v>31</v>
      </c>
      <c r="B955" s="15">
        <f>VLOOKUP(Table1[[#This Row],[LGA]],Sheet1!$H$1:$I$27,2,)</f>
        <v>1855</v>
      </c>
      <c r="C955" t="s">
        <v>241</v>
      </c>
      <c r="D955" t="s">
        <v>34</v>
      </c>
      <c r="E955" s="18" t="s">
        <v>238</v>
      </c>
      <c r="F955" s="18" t="s">
        <v>238</v>
      </c>
      <c r="H955">
        <v>2014</v>
      </c>
      <c r="I955" t="s">
        <v>35</v>
      </c>
      <c r="J955" t="str">
        <f>VLOOKUP(Table1[[#This Row],[Construction]],Sheet1!$A$2:$B$16,2,)</f>
        <v>Demolish</v>
      </c>
      <c r="K955" t="s">
        <v>208</v>
      </c>
      <c r="L955" t="s">
        <v>237</v>
      </c>
      <c r="M955">
        <v>1</v>
      </c>
      <c r="N955" s="3">
        <v>96399.3</v>
      </c>
      <c r="O955" s="3">
        <f>N955/M955</f>
        <v>96399.3</v>
      </c>
      <c r="P955" s="3">
        <f>O955*((VLOOKUP(2025,'CPI Data'!$A$1:$B$23,2)/(VLOOKUP(H955,'CPI Data'!$A$1:$B$23,2))))</f>
        <v>111823.18799999999</v>
      </c>
      <c r="Q955" s="2">
        <v>41091</v>
      </c>
      <c r="R955" s="12"/>
    </row>
    <row r="956" spans="1:21" x14ac:dyDescent="0.25">
      <c r="A956" t="s">
        <v>31</v>
      </c>
      <c r="B956" s="15">
        <f>VLOOKUP(Table1[[#This Row],[LGA]],Sheet1!$H$1:$I$27,2,)</f>
        <v>1855</v>
      </c>
      <c r="C956" t="s">
        <v>241</v>
      </c>
      <c r="D956" t="s">
        <v>34</v>
      </c>
      <c r="E956" s="18" t="s">
        <v>238</v>
      </c>
      <c r="F956" s="18" t="s">
        <v>238</v>
      </c>
      <c r="H956">
        <v>2014</v>
      </c>
      <c r="I956" t="s">
        <v>35</v>
      </c>
      <c r="J956" t="str">
        <f>VLOOKUP(Table1[[#This Row],[Construction]],Sheet1!$A$2:$B$16,2,)</f>
        <v>Demolish</v>
      </c>
      <c r="K956" t="s">
        <v>208</v>
      </c>
      <c r="L956" t="s">
        <v>237</v>
      </c>
      <c r="M956">
        <v>1</v>
      </c>
      <c r="N956" s="3">
        <v>101292.4</v>
      </c>
      <c r="O956" s="3">
        <f>N956/M956</f>
        <v>101292.4</v>
      </c>
      <c r="P956" s="3">
        <f>O956*((VLOOKUP(2025,'CPI Data'!$A$1:$B$23,2)/(VLOOKUP(H956,'CPI Data'!$A$1:$B$23,2))))</f>
        <v>117499.18399999998</v>
      </c>
      <c r="Q956" s="2">
        <v>41091</v>
      </c>
      <c r="R956" s="12"/>
    </row>
    <row r="957" spans="1:21" x14ac:dyDescent="0.25">
      <c r="A957" t="s">
        <v>31</v>
      </c>
      <c r="B957" s="15">
        <f>VLOOKUP(Table1[[#This Row],[LGA]],Sheet1!$H$1:$I$27,2,)</f>
        <v>1855</v>
      </c>
      <c r="C957" t="s">
        <v>241</v>
      </c>
      <c r="D957" t="s">
        <v>34</v>
      </c>
      <c r="E957" s="18" t="s">
        <v>238</v>
      </c>
      <c r="F957" s="18" t="s">
        <v>238</v>
      </c>
      <c r="H957">
        <v>2014</v>
      </c>
      <c r="I957" t="s">
        <v>35</v>
      </c>
      <c r="J957" t="str">
        <f>VLOOKUP(Table1[[#This Row],[Construction]],Sheet1!$A$2:$B$16,2,)</f>
        <v>Demolish</v>
      </c>
      <c r="K957" t="s">
        <v>208</v>
      </c>
      <c r="L957" t="s">
        <v>237</v>
      </c>
      <c r="M957">
        <v>1</v>
      </c>
      <c r="N957" s="3">
        <v>97306.8</v>
      </c>
      <c r="O957" s="3">
        <f>N957/M957</f>
        <v>97306.8</v>
      </c>
      <c r="P957" s="3">
        <f>O957*((VLOOKUP(2025,'CPI Data'!$A$1:$B$23,2)/(VLOOKUP(H957,'CPI Data'!$A$1:$B$23,2))))</f>
        <v>112875.88799999999</v>
      </c>
      <c r="Q957" s="2">
        <v>41091</v>
      </c>
      <c r="R957" s="12"/>
    </row>
    <row r="958" spans="1:21" x14ac:dyDescent="0.25">
      <c r="A958" t="s">
        <v>20</v>
      </c>
      <c r="B958">
        <f>VLOOKUP(Table1[[#This Row],[LGA]],Sheet1!$H$1:$I$27,2,)</f>
        <v>2669</v>
      </c>
      <c r="C958" t="s">
        <v>104</v>
      </c>
      <c r="D958" t="s">
        <v>113</v>
      </c>
      <c r="E958" s="18" t="s">
        <v>13</v>
      </c>
      <c r="F958" s="18" t="s">
        <v>13</v>
      </c>
      <c r="H958">
        <v>2013</v>
      </c>
      <c r="I958" t="s">
        <v>178</v>
      </c>
      <c r="J958" t="str">
        <f>VLOOKUP(Table1[[#This Row],[Construction]],Sheet1!$A$2:$B$16,2,)</f>
        <v>Off Site</v>
      </c>
      <c r="K958" t="s">
        <v>183</v>
      </c>
      <c r="L958" t="s">
        <v>237</v>
      </c>
      <c r="M958">
        <v>1</v>
      </c>
      <c r="N958" s="3">
        <v>1112907</v>
      </c>
      <c r="O958" s="3">
        <f>N958/M958</f>
        <v>1112907</v>
      </c>
      <c r="P958" s="3">
        <f>O958*((VLOOKUP(H958,'CPI Data'!$A$1:$B$23,2))/(VLOOKUP(2025,'CPI Data'!$A$1:$B$23,2)))</f>
        <v>921026.48275862064</v>
      </c>
      <c r="Q958" s="2">
        <v>41091</v>
      </c>
      <c r="R958" s="12">
        <v>3</v>
      </c>
      <c r="S958">
        <v>1</v>
      </c>
      <c r="T958">
        <v>1</v>
      </c>
      <c r="U958">
        <v>1</v>
      </c>
    </row>
    <row r="959" spans="1:21" x14ac:dyDescent="0.25">
      <c r="A959" t="s">
        <v>20</v>
      </c>
      <c r="B959">
        <f>VLOOKUP(Table1[[#This Row],[LGA]],Sheet1!$H$1:$I$27,2,)</f>
        <v>2669</v>
      </c>
      <c r="C959" t="s">
        <v>104</v>
      </c>
      <c r="D959" t="s">
        <v>115</v>
      </c>
      <c r="E959" s="18" t="s">
        <v>13</v>
      </c>
      <c r="F959" s="18" t="s">
        <v>13</v>
      </c>
      <c r="H959">
        <v>2013</v>
      </c>
      <c r="I959" t="s">
        <v>178</v>
      </c>
      <c r="J959" t="str">
        <f>VLOOKUP(Table1[[#This Row],[Construction]],Sheet1!$A$2:$B$16,2,)</f>
        <v>Off Site</v>
      </c>
      <c r="K959" t="s">
        <v>183</v>
      </c>
      <c r="L959" t="s">
        <v>237</v>
      </c>
      <c r="M959">
        <v>1</v>
      </c>
      <c r="N959" s="3">
        <v>1158877</v>
      </c>
      <c r="O959" s="3">
        <f>N959/M959</f>
        <v>1158877</v>
      </c>
      <c r="P959" s="3">
        <f>O959*((VLOOKUP(H959,'CPI Data'!$A$1:$B$23,2))/(VLOOKUP(2025,'CPI Data'!$A$1:$B$23,2)))</f>
        <v>959070.62068965519</v>
      </c>
      <c r="Q959" s="2">
        <v>44378</v>
      </c>
      <c r="R959" s="12">
        <v>4</v>
      </c>
      <c r="S959">
        <v>2</v>
      </c>
      <c r="T959">
        <v>1</v>
      </c>
      <c r="U959">
        <v>1</v>
      </c>
    </row>
    <row r="960" spans="1:21" x14ac:dyDescent="0.25">
      <c r="A960" t="s">
        <v>19</v>
      </c>
      <c r="B960">
        <f>VLOOKUP(Table1[[#This Row],[LGA]],Sheet1!$H$1:$I$27,2,)</f>
        <v>1816</v>
      </c>
      <c r="C960" t="s">
        <v>105</v>
      </c>
      <c r="D960" t="s">
        <v>111</v>
      </c>
      <c r="E960" s="18" t="s">
        <v>13</v>
      </c>
      <c r="F960" s="18" t="s">
        <v>13</v>
      </c>
      <c r="H960">
        <v>2014</v>
      </c>
      <c r="I960" t="s">
        <v>178</v>
      </c>
      <c r="J960" t="str">
        <f>VLOOKUP(Table1[[#This Row],[Construction]],Sheet1!$A$2:$B$16,2,)</f>
        <v>Off Site</v>
      </c>
      <c r="K960" t="s">
        <v>184</v>
      </c>
      <c r="L960" t="s">
        <v>237</v>
      </c>
      <c r="M960">
        <v>1</v>
      </c>
      <c r="N960" s="3">
        <v>364580.12</v>
      </c>
      <c r="O960" s="3">
        <f>N960/M960</f>
        <v>364580.12</v>
      </c>
      <c r="P960" s="3">
        <f>O960*((VLOOKUP(H960,'CPI Data'!$A$1:$B$23,2))/(VLOOKUP(2025,'CPI Data'!$A$1:$B$23,2)))</f>
        <v>314293.20689655177</v>
      </c>
      <c r="Q960" s="2">
        <v>42186</v>
      </c>
      <c r="R960" s="12">
        <v>2</v>
      </c>
      <c r="S960">
        <v>1</v>
      </c>
      <c r="T960">
        <v>1</v>
      </c>
      <c r="U960">
        <v>1</v>
      </c>
    </row>
    <row r="961" spans="1:21" x14ac:dyDescent="0.25">
      <c r="A961" t="s">
        <v>19</v>
      </c>
      <c r="B961">
        <f>VLOOKUP(Table1[[#This Row],[LGA]],Sheet1!$H$1:$I$27,2,)</f>
        <v>1816</v>
      </c>
      <c r="C961" t="s">
        <v>105</v>
      </c>
      <c r="D961" t="s">
        <v>111</v>
      </c>
      <c r="E961" s="18" t="s">
        <v>13</v>
      </c>
      <c r="F961" s="18" t="s">
        <v>13</v>
      </c>
      <c r="H961">
        <v>2014</v>
      </c>
      <c r="I961" t="s">
        <v>178</v>
      </c>
      <c r="J961" t="str">
        <f>VLOOKUP(Table1[[#This Row],[Construction]],Sheet1!$A$2:$B$16,2,)</f>
        <v>Off Site</v>
      </c>
      <c r="K961" t="s">
        <v>184</v>
      </c>
      <c r="L961" t="s">
        <v>237</v>
      </c>
      <c r="M961">
        <v>1</v>
      </c>
      <c r="N961" s="3">
        <v>363109</v>
      </c>
      <c r="O961" s="3">
        <f>N961/M961</f>
        <v>363109</v>
      </c>
      <c r="P961" s="3">
        <f>O961*((VLOOKUP(H961,'CPI Data'!$A$1:$B$23,2))/(VLOOKUP(2025,'CPI Data'!$A$1:$B$23,2)))</f>
        <v>313025</v>
      </c>
      <c r="Q961" s="2">
        <v>41091</v>
      </c>
      <c r="R961" s="12">
        <v>2</v>
      </c>
      <c r="S961">
        <v>1</v>
      </c>
      <c r="T961">
        <v>1</v>
      </c>
      <c r="U961">
        <v>1</v>
      </c>
    </row>
    <row r="962" spans="1:21" x14ac:dyDescent="0.25">
      <c r="A962" t="s">
        <v>19</v>
      </c>
      <c r="B962">
        <f>VLOOKUP(Table1[[#This Row],[LGA]],Sheet1!$H$1:$I$27,2,)</f>
        <v>1816</v>
      </c>
      <c r="C962" t="s">
        <v>105</v>
      </c>
      <c r="D962" t="s">
        <v>112</v>
      </c>
      <c r="E962" s="18" t="s">
        <v>13</v>
      </c>
      <c r="F962" s="18" t="s">
        <v>13</v>
      </c>
      <c r="H962">
        <v>2014</v>
      </c>
      <c r="I962" t="s">
        <v>178</v>
      </c>
      <c r="J962" t="str">
        <f>VLOOKUP(Table1[[#This Row],[Construction]],Sheet1!$A$2:$B$16,2,)</f>
        <v>Off Site</v>
      </c>
      <c r="K962" t="s">
        <v>184</v>
      </c>
      <c r="L962" t="s">
        <v>237</v>
      </c>
      <c r="M962">
        <v>1</v>
      </c>
      <c r="N962" s="3">
        <v>421734</v>
      </c>
      <c r="O962" s="3">
        <f>N962/M962</f>
        <v>421734</v>
      </c>
      <c r="P962" s="3">
        <f>O962*((VLOOKUP(H962,'CPI Data'!$A$1:$B$23,2))/(VLOOKUP(2025,'CPI Data'!$A$1:$B$23,2)))</f>
        <v>363563.79310344829</v>
      </c>
      <c r="Q962" s="2">
        <v>41091</v>
      </c>
      <c r="R962" s="12">
        <v>3</v>
      </c>
      <c r="S962">
        <v>1</v>
      </c>
      <c r="T962">
        <v>1</v>
      </c>
      <c r="U962">
        <v>1</v>
      </c>
    </row>
    <row r="963" spans="1:21" x14ac:dyDescent="0.25">
      <c r="A963" t="s">
        <v>28</v>
      </c>
      <c r="B963">
        <f>VLOOKUP(Table1[[#This Row],[LGA]],Sheet1!$H$1:$I$27,2,)</f>
        <v>2335</v>
      </c>
      <c r="C963" t="s">
        <v>104</v>
      </c>
      <c r="D963" t="s">
        <v>112</v>
      </c>
      <c r="E963" s="18" t="s">
        <v>13</v>
      </c>
      <c r="F963" s="18" t="s">
        <v>13</v>
      </c>
      <c r="H963">
        <v>2014</v>
      </c>
      <c r="I963" t="s">
        <v>29</v>
      </c>
      <c r="J963" t="str">
        <f>VLOOKUP(Table1[[#This Row],[Construction]],Sheet1!$A$2:$B$16,2,)</f>
        <v>On Site</v>
      </c>
      <c r="K963" t="s">
        <v>28</v>
      </c>
      <c r="L963" t="s">
        <v>211</v>
      </c>
      <c r="M963">
        <v>1</v>
      </c>
      <c r="N963" s="3">
        <v>407816.99</v>
      </c>
      <c r="O963" s="3">
        <f>N963/M963</f>
        <v>407816.99</v>
      </c>
      <c r="P963" s="3">
        <f>O963*((VLOOKUP(H963,'CPI Data'!$A$1:$B$23,2))/(VLOOKUP(2025,'CPI Data'!$A$1:$B$23,2)))</f>
        <v>351566.37068965519</v>
      </c>
      <c r="Q963" s="2">
        <v>41091</v>
      </c>
      <c r="R963" s="12">
        <v>3</v>
      </c>
      <c r="S963">
        <v>1</v>
      </c>
      <c r="T963">
        <v>1</v>
      </c>
      <c r="U963">
        <v>1</v>
      </c>
    </row>
    <row r="964" spans="1:21" x14ac:dyDescent="0.25">
      <c r="A964" t="s">
        <v>28</v>
      </c>
      <c r="B964">
        <f>VLOOKUP(Table1[[#This Row],[LGA]],Sheet1!$H$1:$I$27,2,)</f>
        <v>2335</v>
      </c>
      <c r="C964" t="s">
        <v>104</v>
      </c>
      <c r="D964" t="s">
        <v>111</v>
      </c>
      <c r="E964" s="18" t="s">
        <v>13</v>
      </c>
      <c r="F964" s="18" t="s">
        <v>13</v>
      </c>
      <c r="H964">
        <v>2014</v>
      </c>
      <c r="I964" t="s">
        <v>29</v>
      </c>
      <c r="J964" t="str">
        <f>VLOOKUP(Table1[[#This Row],[Construction]],Sheet1!$A$2:$B$16,2,)</f>
        <v>On Site</v>
      </c>
      <c r="K964" t="s">
        <v>28</v>
      </c>
      <c r="L964" t="s">
        <v>211</v>
      </c>
      <c r="M964">
        <v>1</v>
      </c>
      <c r="N964" s="3">
        <v>352801.17</v>
      </c>
      <c r="O964" s="3">
        <f>N964/M964</f>
        <v>352801.17</v>
      </c>
      <c r="P964" s="3">
        <f>O964*((VLOOKUP(H964,'CPI Data'!$A$1:$B$23,2))/(VLOOKUP(2025,'CPI Data'!$A$1:$B$23,2)))</f>
        <v>304138.93965517241</v>
      </c>
      <c r="Q964" s="2">
        <v>42186</v>
      </c>
      <c r="R964" s="12">
        <v>2</v>
      </c>
      <c r="S964">
        <v>1</v>
      </c>
      <c r="T964">
        <v>1</v>
      </c>
      <c r="U964">
        <v>1</v>
      </c>
    </row>
    <row r="965" spans="1:21" x14ac:dyDescent="0.25">
      <c r="A965" t="s">
        <v>24</v>
      </c>
      <c r="B965">
        <f>VLOOKUP(Table1[[#This Row],[LGA]],Sheet1!$H$1:$I$27,2,)</f>
        <v>1531</v>
      </c>
      <c r="C965" t="s">
        <v>241</v>
      </c>
      <c r="D965" t="s">
        <v>111</v>
      </c>
      <c r="E965" s="18" t="s">
        <v>13</v>
      </c>
      <c r="F965" s="18" t="s">
        <v>13</v>
      </c>
      <c r="H965">
        <v>2013</v>
      </c>
      <c r="I965" t="s">
        <v>178</v>
      </c>
      <c r="J965" t="str">
        <f>VLOOKUP(Table1[[#This Row],[Construction]],Sheet1!$A$2:$B$16,2,)</f>
        <v>Off Site</v>
      </c>
      <c r="K965" t="s">
        <v>209</v>
      </c>
      <c r="L965" t="s">
        <v>237</v>
      </c>
      <c r="M965">
        <v>1</v>
      </c>
      <c r="N965" s="3">
        <v>571045.44444444403</v>
      </c>
      <c r="O965" s="3">
        <f>N965/M965</f>
        <v>571045.44444444403</v>
      </c>
      <c r="P965" s="3">
        <f>O965*((VLOOKUP(H965,'CPI Data'!$A$1:$B$23,2))/(VLOOKUP(2025,'CPI Data'!$A$1:$B$23,2)))</f>
        <v>472589.33333333296</v>
      </c>
      <c r="Q965" s="2">
        <v>41091</v>
      </c>
      <c r="R965" s="12">
        <v>2</v>
      </c>
      <c r="S965">
        <v>1</v>
      </c>
      <c r="T965">
        <v>1</v>
      </c>
      <c r="U965">
        <v>1</v>
      </c>
    </row>
    <row r="966" spans="1:21" x14ac:dyDescent="0.25">
      <c r="A966" t="s">
        <v>24</v>
      </c>
      <c r="B966">
        <f>VLOOKUP(Table1[[#This Row],[LGA]],Sheet1!$H$1:$I$27,2,)</f>
        <v>1531</v>
      </c>
      <c r="C966" t="s">
        <v>241</v>
      </c>
      <c r="D966" t="s">
        <v>111</v>
      </c>
      <c r="E966" s="18" t="s">
        <v>13</v>
      </c>
      <c r="F966" s="18" t="s">
        <v>13</v>
      </c>
      <c r="H966">
        <v>2013</v>
      </c>
      <c r="I966" t="s">
        <v>178</v>
      </c>
      <c r="J966" t="str">
        <f>VLOOKUP(Table1[[#This Row],[Construction]],Sheet1!$A$2:$B$16,2,)</f>
        <v>Off Site</v>
      </c>
      <c r="K966" t="s">
        <v>209</v>
      </c>
      <c r="L966" t="s">
        <v>237</v>
      </c>
      <c r="M966">
        <v>1</v>
      </c>
      <c r="N966" s="3">
        <v>537258.44444444403</v>
      </c>
      <c r="O966" s="3">
        <f>N966/M966</f>
        <v>537258.44444444403</v>
      </c>
      <c r="P966" s="3">
        <f>O966*((VLOOKUP(H966,'CPI Data'!$A$1:$B$23,2))/(VLOOKUP(2025,'CPI Data'!$A$1:$B$23,2)))</f>
        <v>444627.67816091917</v>
      </c>
      <c r="Q966" s="2">
        <v>42186</v>
      </c>
      <c r="R966" s="12">
        <v>2</v>
      </c>
      <c r="S966">
        <v>1</v>
      </c>
      <c r="T966">
        <v>1</v>
      </c>
      <c r="U966">
        <v>1</v>
      </c>
    </row>
    <row r="967" spans="1:21" x14ac:dyDescent="0.25">
      <c r="A967" t="s">
        <v>24</v>
      </c>
      <c r="B967">
        <f>VLOOKUP(Table1[[#This Row],[LGA]],Sheet1!$H$1:$I$27,2,)</f>
        <v>1531</v>
      </c>
      <c r="C967" t="s">
        <v>241</v>
      </c>
      <c r="D967" t="s">
        <v>111</v>
      </c>
      <c r="E967" s="18" t="s">
        <v>13</v>
      </c>
      <c r="F967" s="18" t="s">
        <v>13</v>
      </c>
      <c r="H967">
        <v>2013</v>
      </c>
      <c r="I967" t="s">
        <v>178</v>
      </c>
      <c r="J967" t="str">
        <f>VLOOKUP(Table1[[#This Row],[Construction]],Sheet1!$A$2:$B$16,2,)</f>
        <v>Off Site</v>
      </c>
      <c r="K967" t="s">
        <v>209</v>
      </c>
      <c r="L967" t="s">
        <v>237</v>
      </c>
      <c r="M967">
        <v>1</v>
      </c>
      <c r="N967" s="3">
        <v>529481.44444444403</v>
      </c>
      <c r="O967" s="3">
        <f>N967/M967</f>
        <v>529481.44444444403</v>
      </c>
      <c r="P967" s="3">
        <f>O967*((VLOOKUP(H967,'CPI Data'!$A$1:$B$23,2))/(VLOOKUP(2025,'CPI Data'!$A$1:$B$23,2)))</f>
        <v>438191.54022988473</v>
      </c>
      <c r="Q967" s="2">
        <v>41091</v>
      </c>
      <c r="R967" s="12">
        <v>2</v>
      </c>
      <c r="S967">
        <v>1</v>
      </c>
      <c r="T967">
        <v>1</v>
      </c>
      <c r="U967">
        <v>1</v>
      </c>
    </row>
    <row r="968" spans="1:21" x14ac:dyDescent="0.25">
      <c r="A968" t="s">
        <v>24</v>
      </c>
      <c r="B968">
        <f>VLOOKUP(Table1[[#This Row],[LGA]],Sheet1!$H$1:$I$27,2,)</f>
        <v>1531</v>
      </c>
      <c r="C968" t="s">
        <v>241</v>
      </c>
      <c r="D968" t="s">
        <v>111</v>
      </c>
      <c r="E968" s="18" t="s">
        <v>13</v>
      </c>
      <c r="F968" s="18" t="s">
        <v>13</v>
      </c>
      <c r="H968">
        <v>2013</v>
      </c>
      <c r="I968" t="s">
        <v>178</v>
      </c>
      <c r="J968" t="str">
        <f>VLOOKUP(Table1[[#This Row],[Construction]],Sheet1!$A$2:$B$16,2,)</f>
        <v>Off Site</v>
      </c>
      <c r="K968" t="s">
        <v>209</v>
      </c>
      <c r="L968" t="s">
        <v>237</v>
      </c>
      <c r="M968">
        <v>1</v>
      </c>
      <c r="N968" s="3">
        <v>501268.44444444397</v>
      </c>
      <c r="O968" s="3">
        <f>N968/M968</f>
        <v>501268.44444444397</v>
      </c>
      <c r="P968" s="3">
        <f>O968*((VLOOKUP(H968,'CPI Data'!$A$1:$B$23,2))/(VLOOKUP(2025,'CPI Data'!$A$1:$B$23,2)))</f>
        <v>414842.85057471227</v>
      </c>
      <c r="Q968" s="2">
        <v>42186</v>
      </c>
      <c r="R968" s="12">
        <v>2</v>
      </c>
      <c r="S968">
        <v>1</v>
      </c>
      <c r="T968">
        <v>1</v>
      </c>
      <c r="U968">
        <v>1</v>
      </c>
    </row>
    <row r="969" spans="1:21" ht="0.75" customHeight="1" x14ac:dyDescent="0.25">
      <c r="A969" t="s">
        <v>24</v>
      </c>
      <c r="B969">
        <f>VLOOKUP(Table1[[#This Row],[LGA]],Sheet1!$H$1:$I$27,2,)</f>
        <v>1531</v>
      </c>
      <c r="C969" t="s">
        <v>241</v>
      </c>
      <c r="D969" t="s">
        <v>111</v>
      </c>
      <c r="E969" s="18" t="s">
        <v>13</v>
      </c>
      <c r="F969" s="18" t="s">
        <v>13</v>
      </c>
      <c r="H969">
        <v>2013</v>
      </c>
      <c r="I969" t="s">
        <v>178</v>
      </c>
      <c r="J969" t="str">
        <f>VLOOKUP(Table1[[#This Row],[Construction]],Sheet1!$A$2:$B$16,2,)</f>
        <v>Off Site</v>
      </c>
      <c r="K969" t="s">
        <v>209</v>
      </c>
      <c r="L969" t="s">
        <v>237</v>
      </c>
      <c r="M969">
        <v>1</v>
      </c>
      <c r="N969" s="3">
        <v>528830.44444444403</v>
      </c>
      <c r="O969" s="3">
        <f>N969/M969</f>
        <v>528830.44444444403</v>
      </c>
      <c r="P969" s="3">
        <f>O969*((VLOOKUP(H969,'CPI Data'!$A$1:$B$23,2))/(VLOOKUP(2025,'CPI Data'!$A$1:$B$23,2)))</f>
        <v>437652.78160919505</v>
      </c>
      <c r="Q969" s="2">
        <v>42552</v>
      </c>
      <c r="R969" s="12">
        <v>2</v>
      </c>
      <c r="S969">
        <v>1</v>
      </c>
      <c r="T969">
        <v>1</v>
      </c>
      <c r="U969">
        <v>1</v>
      </c>
    </row>
    <row r="970" spans="1:21" x14ac:dyDescent="0.25">
      <c r="A970" t="s">
        <v>24</v>
      </c>
      <c r="B970">
        <f>VLOOKUP(Table1[[#This Row],[LGA]],Sheet1!$H$1:$I$27,2,)</f>
        <v>1531</v>
      </c>
      <c r="C970" t="s">
        <v>241</v>
      </c>
      <c r="D970" t="s">
        <v>111</v>
      </c>
      <c r="E970" s="18" t="s">
        <v>13</v>
      </c>
      <c r="F970" s="18" t="s">
        <v>13</v>
      </c>
      <c r="H970">
        <v>2013</v>
      </c>
      <c r="I970" t="s">
        <v>178</v>
      </c>
      <c r="J970" t="str">
        <f>VLOOKUP(Table1[[#This Row],[Construction]],Sheet1!$A$2:$B$16,2,)</f>
        <v>Off Site</v>
      </c>
      <c r="K970" t="s">
        <v>209</v>
      </c>
      <c r="L970" t="s">
        <v>237</v>
      </c>
      <c r="M970">
        <v>1</v>
      </c>
      <c r="N970" s="3">
        <v>483068.44444444397</v>
      </c>
      <c r="O970" s="3">
        <f>N970/M970</f>
        <v>483068.44444444397</v>
      </c>
      <c r="P970" s="3">
        <f>O970*((VLOOKUP(H970,'CPI Data'!$A$1:$B$23,2))/(VLOOKUP(2025,'CPI Data'!$A$1:$B$23,2)))</f>
        <v>399780.78160919499</v>
      </c>
      <c r="Q970" s="2">
        <v>42186</v>
      </c>
      <c r="R970" s="12">
        <v>2</v>
      </c>
      <c r="S970">
        <v>1</v>
      </c>
      <c r="T970">
        <v>1</v>
      </c>
      <c r="U970">
        <v>1</v>
      </c>
    </row>
    <row r="971" spans="1:21" x14ac:dyDescent="0.25">
      <c r="A971" t="s">
        <v>24</v>
      </c>
      <c r="B971">
        <f>VLOOKUP(Table1[[#This Row],[LGA]],Sheet1!$H$1:$I$27,2,)</f>
        <v>1531</v>
      </c>
      <c r="C971" t="s">
        <v>241</v>
      </c>
      <c r="D971" t="s">
        <v>111</v>
      </c>
      <c r="E971" s="18" t="s">
        <v>13</v>
      </c>
      <c r="F971" s="18" t="s">
        <v>13</v>
      </c>
      <c r="H971">
        <v>2013</v>
      </c>
      <c r="I971" t="s">
        <v>178</v>
      </c>
      <c r="J971" t="str">
        <f>VLOOKUP(Table1[[#This Row],[Construction]],Sheet1!$A$2:$B$16,2,)</f>
        <v>Off Site</v>
      </c>
      <c r="K971" t="s">
        <v>209</v>
      </c>
      <c r="L971" t="s">
        <v>237</v>
      </c>
      <c r="M971">
        <v>1</v>
      </c>
      <c r="N971" s="3">
        <v>470904.44444444397</v>
      </c>
      <c r="O971" s="3">
        <f>N971/M971</f>
        <v>470904.44444444397</v>
      </c>
      <c r="P971" s="3">
        <f>O971*((VLOOKUP(H971,'CPI Data'!$A$1:$B$23,2))/(VLOOKUP(2025,'CPI Data'!$A$1:$B$23,2)))</f>
        <v>389714.02298850537</v>
      </c>
      <c r="Q971" s="2">
        <v>42917</v>
      </c>
      <c r="R971" s="12">
        <v>2</v>
      </c>
      <c r="S971">
        <v>1</v>
      </c>
      <c r="T971">
        <v>1</v>
      </c>
      <c r="U971">
        <v>1</v>
      </c>
    </row>
    <row r="972" spans="1:21" x14ac:dyDescent="0.25">
      <c r="A972" t="s">
        <v>24</v>
      </c>
      <c r="B972">
        <f>VLOOKUP(Table1[[#This Row],[LGA]],Sheet1!$H$1:$I$27,2,)</f>
        <v>1531</v>
      </c>
      <c r="C972" t="s">
        <v>241</v>
      </c>
      <c r="D972" t="s">
        <v>111</v>
      </c>
      <c r="E972" s="18" t="s">
        <v>13</v>
      </c>
      <c r="F972" s="18" t="s">
        <v>13</v>
      </c>
      <c r="H972">
        <v>2013</v>
      </c>
      <c r="I972" t="s">
        <v>178</v>
      </c>
      <c r="J972" t="str">
        <f>VLOOKUP(Table1[[#This Row],[Construction]],Sheet1!$A$2:$B$16,2,)</f>
        <v>Off Site</v>
      </c>
      <c r="K972" t="s">
        <v>209</v>
      </c>
      <c r="L972" t="s">
        <v>237</v>
      </c>
      <c r="M972">
        <v>1</v>
      </c>
      <c r="N972" s="3">
        <v>480893.44444444397</v>
      </c>
      <c r="O972" s="3">
        <f>N972/M972</f>
        <v>480893.44444444397</v>
      </c>
      <c r="P972" s="3">
        <f>O972*((VLOOKUP(H972,'CPI Data'!$A$1:$B$23,2))/(VLOOKUP(2025,'CPI Data'!$A$1:$B$23,2)))</f>
        <v>397980.78160919499</v>
      </c>
      <c r="Q972" s="2">
        <v>42552</v>
      </c>
      <c r="R972" s="12">
        <v>2</v>
      </c>
      <c r="S972">
        <v>1</v>
      </c>
      <c r="T972">
        <v>1</v>
      </c>
      <c r="U972">
        <v>1</v>
      </c>
    </row>
    <row r="973" spans="1:21" x14ac:dyDescent="0.25">
      <c r="A973" t="s">
        <v>24</v>
      </c>
      <c r="B973">
        <f>VLOOKUP(Table1[[#This Row],[LGA]],Sheet1!$H$1:$I$27,2,)</f>
        <v>1531</v>
      </c>
      <c r="C973" t="s">
        <v>241</v>
      </c>
      <c r="D973" t="s">
        <v>111</v>
      </c>
      <c r="E973" s="18" t="s">
        <v>13</v>
      </c>
      <c r="F973" s="18" t="s">
        <v>13</v>
      </c>
      <c r="H973">
        <v>2013</v>
      </c>
      <c r="I973" t="s">
        <v>178</v>
      </c>
      <c r="J973" t="str">
        <f>VLOOKUP(Table1[[#This Row],[Construction]],Sheet1!$A$2:$B$16,2,)</f>
        <v>Off Site</v>
      </c>
      <c r="K973" t="s">
        <v>209</v>
      </c>
      <c r="L973" t="s">
        <v>237</v>
      </c>
      <c r="M973">
        <v>1</v>
      </c>
      <c r="N973" s="3">
        <v>577834.44444444403</v>
      </c>
      <c r="O973" s="3">
        <f>N973/M973</f>
        <v>577834.44444444403</v>
      </c>
      <c r="P973" s="3">
        <f>O973*((VLOOKUP(H973,'CPI Data'!$A$1:$B$23,2))/(VLOOKUP(2025,'CPI Data'!$A$1:$B$23,2)))</f>
        <v>478207.81609195366</v>
      </c>
      <c r="Q973" s="2">
        <v>42552</v>
      </c>
      <c r="R973" s="12">
        <v>2</v>
      </c>
      <c r="S973">
        <v>1</v>
      </c>
      <c r="T973">
        <v>1</v>
      </c>
      <c r="U973">
        <v>1</v>
      </c>
    </row>
    <row r="974" spans="1:21" x14ac:dyDescent="0.25">
      <c r="A974" t="s">
        <v>21</v>
      </c>
      <c r="B974">
        <f>VLOOKUP(Table1[[#This Row],[LGA]],Sheet1!$H$1:$I$27,2,)</f>
        <v>2203</v>
      </c>
      <c r="C974" t="s">
        <v>104</v>
      </c>
      <c r="D974" t="s">
        <v>111</v>
      </c>
      <c r="E974" s="18" t="s">
        <v>13</v>
      </c>
      <c r="F974" s="18" t="s">
        <v>13</v>
      </c>
      <c r="H974">
        <v>2013</v>
      </c>
      <c r="I974" t="s">
        <v>29</v>
      </c>
      <c r="J974" t="str">
        <f>VLOOKUP(Table1[[#This Row],[Construction]],Sheet1!$A$2:$B$16,2,)</f>
        <v>On Site</v>
      </c>
      <c r="K974" t="s">
        <v>183</v>
      </c>
      <c r="L974" t="s">
        <v>237</v>
      </c>
      <c r="M974">
        <v>1</v>
      </c>
      <c r="N974" s="3">
        <v>467995</v>
      </c>
      <c r="O974" s="3">
        <f>N974/M974</f>
        <v>467995</v>
      </c>
      <c r="P974" s="3">
        <f>O974*((VLOOKUP(H974,'CPI Data'!$A$1:$B$23,2))/(VLOOKUP(2025,'CPI Data'!$A$1:$B$23,2)))</f>
        <v>387306.20689655171</v>
      </c>
      <c r="Q974" s="2">
        <v>41821</v>
      </c>
      <c r="R974" s="12">
        <v>2</v>
      </c>
      <c r="S974">
        <v>1</v>
      </c>
      <c r="T974">
        <v>1</v>
      </c>
      <c r="U974">
        <v>1</v>
      </c>
    </row>
    <row r="975" spans="1:21" x14ac:dyDescent="0.25">
      <c r="A975" t="s">
        <v>21</v>
      </c>
      <c r="B975">
        <f>VLOOKUP(Table1[[#This Row],[LGA]],Sheet1!$H$1:$I$27,2,)</f>
        <v>2203</v>
      </c>
      <c r="C975" t="s">
        <v>104</v>
      </c>
      <c r="D975" t="s">
        <v>111</v>
      </c>
      <c r="E975" s="18" t="s">
        <v>13</v>
      </c>
      <c r="F975" s="18" t="s">
        <v>13</v>
      </c>
      <c r="H975">
        <v>2013</v>
      </c>
      <c r="I975" t="s">
        <v>29</v>
      </c>
      <c r="J975" t="str">
        <f>VLOOKUP(Table1[[#This Row],[Construction]],Sheet1!$A$2:$B$16,2,)</f>
        <v>On Site</v>
      </c>
      <c r="K975" t="s">
        <v>183</v>
      </c>
      <c r="L975" t="s">
        <v>237</v>
      </c>
      <c r="M975">
        <v>1</v>
      </c>
      <c r="N975" s="3">
        <v>464763</v>
      </c>
      <c r="O975" s="3">
        <f>N975/M975</f>
        <v>464763</v>
      </c>
      <c r="P975" s="3">
        <f>O975*((VLOOKUP(H975,'CPI Data'!$A$1:$B$23,2))/(VLOOKUP(2025,'CPI Data'!$A$1:$B$23,2)))</f>
        <v>384631.44827586209</v>
      </c>
      <c r="Q975" s="2">
        <v>42186</v>
      </c>
      <c r="R975" s="12">
        <v>2</v>
      </c>
      <c r="S975">
        <v>1</v>
      </c>
      <c r="T975">
        <v>1</v>
      </c>
      <c r="U975">
        <v>1</v>
      </c>
    </row>
    <row r="976" spans="1:21" x14ac:dyDescent="0.25">
      <c r="A976" t="s">
        <v>55</v>
      </c>
      <c r="B976">
        <f>VLOOKUP(Table1[[#This Row],[LGA]],Sheet1!$H$1:$I$27,2,)</f>
        <v>1697</v>
      </c>
      <c r="C976" t="s">
        <v>104</v>
      </c>
      <c r="D976" t="s">
        <v>133</v>
      </c>
      <c r="E976" s="18" t="s">
        <v>246</v>
      </c>
      <c r="F976" s="18" t="s">
        <v>90</v>
      </c>
      <c r="H976">
        <v>2015</v>
      </c>
      <c r="I976" t="s">
        <v>29</v>
      </c>
      <c r="J976" t="str">
        <f>VLOOKUP(Table1[[#This Row],[Construction]],Sheet1!$A$2:$B$16,2,)</f>
        <v>On Site</v>
      </c>
      <c r="K976" t="s">
        <v>54</v>
      </c>
      <c r="L976" t="s">
        <v>237</v>
      </c>
      <c r="M976">
        <v>2</v>
      </c>
      <c r="N976" s="3">
        <v>506373.19</v>
      </c>
      <c r="O976" s="3">
        <f>N976/M976</f>
        <v>253186.595</v>
      </c>
      <c r="P976" s="3">
        <f>O976*((VLOOKUP(H976,'CPI Data'!$A$1:$B$23,2))/(VLOOKUP(2025,'CPI Data'!$A$1:$B$23,2)))</f>
        <v>130958.58362068966</v>
      </c>
      <c r="Q976" s="2">
        <v>42552</v>
      </c>
      <c r="R976" s="12">
        <v>3</v>
      </c>
      <c r="S976">
        <v>1</v>
      </c>
      <c r="T976">
        <v>1</v>
      </c>
      <c r="U976">
        <v>1</v>
      </c>
    </row>
    <row r="977" spans="1:21" x14ac:dyDescent="0.25">
      <c r="A977" t="s">
        <v>20</v>
      </c>
      <c r="B977">
        <f>VLOOKUP(Table1[[#This Row],[LGA]],Sheet1!$H$1:$I$27,2,)</f>
        <v>2669</v>
      </c>
      <c r="C977" t="s">
        <v>104</v>
      </c>
      <c r="D977" t="s">
        <v>114</v>
      </c>
      <c r="E977" s="18" t="s">
        <v>13</v>
      </c>
      <c r="F977" s="18" t="s">
        <v>13</v>
      </c>
      <c r="H977">
        <v>2013</v>
      </c>
      <c r="I977" t="s">
        <v>178</v>
      </c>
      <c r="J977" t="str">
        <f>VLOOKUP(Table1[[#This Row],[Construction]],Sheet1!$A$2:$B$16,2,)</f>
        <v>Off Site</v>
      </c>
      <c r="K977" t="s">
        <v>183</v>
      </c>
      <c r="L977" t="s">
        <v>237</v>
      </c>
      <c r="M977">
        <v>1</v>
      </c>
      <c r="N977" s="3">
        <v>905425</v>
      </c>
      <c r="O977" s="3">
        <f>N977/M977</f>
        <v>905425</v>
      </c>
      <c r="P977" s="3">
        <f>O977*((VLOOKUP(H977,'CPI Data'!$A$1:$B$23,2))/(VLOOKUP(2025,'CPI Data'!$A$1:$B$23,2)))</f>
        <v>749317.24137931038</v>
      </c>
      <c r="Q977" s="2">
        <v>42917</v>
      </c>
      <c r="R977" s="12">
        <v>4</v>
      </c>
      <c r="S977">
        <v>2</v>
      </c>
      <c r="T977">
        <v>1</v>
      </c>
      <c r="U977">
        <v>1</v>
      </c>
    </row>
    <row r="978" spans="1:21" x14ac:dyDescent="0.25">
      <c r="A978" t="s">
        <v>24</v>
      </c>
      <c r="B978" s="15">
        <f>VLOOKUP(Table1[[#This Row],[LGA]],Sheet1!$H$1:$I$27,2,)</f>
        <v>1531</v>
      </c>
      <c r="C978" t="s">
        <v>241</v>
      </c>
      <c r="D978" t="s">
        <v>43</v>
      </c>
      <c r="E978" s="18" t="s">
        <v>101</v>
      </c>
      <c r="F978" s="18" t="s">
        <v>101</v>
      </c>
      <c r="H978">
        <v>2013</v>
      </c>
      <c r="I978" t="s">
        <v>180</v>
      </c>
      <c r="J978" t="str">
        <f>VLOOKUP(Table1[[#This Row],[Construction]],Sheet1!$A$2:$B$16,2,)</f>
        <v>Off Site</v>
      </c>
      <c r="K978" t="s">
        <v>208</v>
      </c>
      <c r="L978" t="s">
        <v>237</v>
      </c>
      <c r="M978">
        <v>1</v>
      </c>
      <c r="N978" s="3">
        <v>939767.59</v>
      </c>
      <c r="O978" s="3">
        <f>N978/M978</f>
        <v>939767.59</v>
      </c>
      <c r="P978" s="3">
        <f>O978*((VLOOKUP(2025,'CPI Data'!$A$1:$B$23,2)/(VLOOKUP(H978,'CPI Data'!$A$1:$B$23,2))))</f>
        <v>1135552.5045833332</v>
      </c>
      <c r="Q978" s="2">
        <v>42186</v>
      </c>
      <c r="R978" s="12"/>
    </row>
    <row r="979" spans="1:21" x14ac:dyDescent="0.25">
      <c r="A979" t="s">
        <v>22</v>
      </c>
      <c r="B979" t="str">
        <f>VLOOKUP(Table1[[#This Row],[LGA]],Sheet1!$H$1:$I$27,2,)</f>
        <v>1973 </v>
      </c>
      <c r="C979" t="s">
        <v>104</v>
      </c>
      <c r="D979" t="s">
        <v>111</v>
      </c>
      <c r="E979" s="18" t="s">
        <v>13</v>
      </c>
      <c r="F979" s="18" t="s">
        <v>13</v>
      </c>
      <c r="H979">
        <v>2013</v>
      </c>
      <c r="I979" t="s">
        <v>178</v>
      </c>
      <c r="J979" t="str">
        <f>VLOOKUP(Table1[[#This Row],[Construction]],Sheet1!$A$2:$B$16,2,)</f>
        <v>Off Site</v>
      </c>
      <c r="K979" t="s">
        <v>183</v>
      </c>
      <c r="L979" t="s">
        <v>237</v>
      </c>
      <c r="M979">
        <v>1</v>
      </c>
      <c r="N979" s="3">
        <v>367334</v>
      </c>
      <c r="O979" s="3">
        <f>N979/M979</f>
        <v>367334</v>
      </c>
      <c r="P979" s="3">
        <f>O979*((VLOOKUP(H979,'CPI Data'!$A$1:$B$23,2))/(VLOOKUP(2025,'CPI Data'!$A$1:$B$23,2)))</f>
        <v>304000.55172413791</v>
      </c>
      <c r="Q979" s="2">
        <v>42186</v>
      </c>
      <c r="R979" s="12">
        <v>2</v>
      </c>
      <c r="S979">
        <v>1</v>
      </c>
      <c r="T979">
        <v>1</v>
      </c>
      <c r="U979">
        <v>1</v>
      </c>
    </row>
    <row r="980" spans="1:21" x14ac:dyDescent="0.25">
      <c r="A980" t="s">
        <v>22</v>
      </c>
      <c r="B980" t="str">
        <f>VLOOKUP(Table1[[#This Row],[LGA]],Sheet1!$H$1:$I$27,2,)</f>
        <v>1973 </v>
      </c>
      <c r="C980" t="s">
        <v>104</v>
      </c>
      <c r="D980" t="s">
        <v>111</v>
      </c>
      <c r="E980" s="18" t="s">
        <v>13</v>
      </c>
      <c r="F980" s="18" t="s">
        <v>13</v>
      </c>
      <c r="H980">
        <v>2013</v>
      </c>
      <c r="I980" t="s">
        <v>178</v>
      </c>
      <c r="J980" t="str">
        <f>VLOOKUP(Table1[[#This Row],[Construction]],Sheet1!$A$2:$B$16,2,)</f>
        <v>Off Site</v>
      </c>
      <c r="K980" t="s">
        <v>183</v>
      </c>
      <c r="L980" t="s">
        <v>237</v>
      </c>
      <c r="M980">
        <v>1</v>
      </c>
      <c r="N980" s="3">
        <v>457648.27</v>
      </c>
      <c r="O980" s="3">
        <f>N980/M980</f>
        <v>457648.27</v>
      </c>
      <c r="P980" s="3">
        <f>O980*((VLOOKUP(H980,'CPI Data'!$A$1:$B$23,2))/(VLOOKUP(2025,'CPI Data'!$A$1:$B$23,2)))</f>
        <v>378743.39586206898</v>
      </c>
      <c r="Q980" s="2">
        <v>44378</v>
      </c>
      <c r="R980" s="12">
        <v>2</v>
      </c>
      <c r="S980">
        <v>1</v>
      </c>
      <c r="T980">
        <v>1</v>
      </c>
      <c r="U980">
        <v>1</v>
      </c>
    </row>
    <row r="981" spans="1:21" x14ac:dyDescent="0.25">
      <c r="A981" t="s">
        <v>22</v>
      </c>
      <c r="B981" t="str">
        <f>VLOOKUP(Table1[[#This Row],[LGA]],Sheet1!$H$1:$I$27,2,)</f>
        <v>1973 </v>
      </c>
      <c r="C981" t="s">
        <v>104</v>
      </c>
      <c r="D981" t="s">
        <v>114</v>
      </c>
      <c r="E981" s="18" t="s">
        <v>13</v>
      </c>
      <c r="F981" s="18" t="s">
        <v>13</v>
      </c>
      <c r="H981">
        <v>2013</v>
      </c>
      <c r="I981" t="s">
        <v>178</v>
      </c>
      <c r="J981" t="str">
        <f>VLOOKUP(Table1[[#This Row],[Construction]],Sheet1!$A$2:$B$16,2,)</f>
        <v>Off Site</v>
      </c>
      <c r="K981" t="s">
        <v>183</v>
      </c>
      <c r="L981" t="s">
        <v>237</v>
      </c>
      <c r="M981">
        <v>1</v>
      </c>
      <c r="N981" s="3">
        <v>564719</v>
      </c>
      <c r="O981" s="3">
        <f>N981/M981</f>
        <v>564719</v>
      </c>
      <c r="P981" s="3">
        <f>O981*((VLOOKUP(H981,'CPI Data'!$A$1:$B$23,2))/(VLOOKUP(2025,'CPI Data'!$A$1:$B$23,2)))</f>
        <v>467353.6551724138</v>
      </c>
      <c r="Q981" s="2">
        <v>42917</v>
      </c>
      <c r="R981" s="12">
        <v>4</v>
      </c>
      <c r="S981">
        <v>2</v>
      </c>
      <c r="T981">
        <v>1</v>
      </c>
      <c r="U981">
        <v>1</v>
      </c>
    </row>
    <row r="982" spans="1:21" x14ac:dyDescent="0.25">
      <c r="A982" t="s">
        <v>22</v>
      </c>
      <c r="B982" t="str">
        <f>VLOOKUP(Table1[[#This Row],[LGA]],Sheet1!$H$1:$I$27,2,)</f>
        <v>1973 </v>
      </c>
      <c r="C982" t="s">
        <v>104</v>
      </c>
      <c r="D982" t="s">
        <v>111</v>
      </c>
      <c r="E982" s="18" t="s">
        <v>13</v>
      </c>
      <c r="F982" s="18" t="s">
        <v>13</v>
      </c>
      <c r="H982">
        <v>2013</v>
      </c>
      <c r="I982" t="s">
        <v>178</v>
      </c>
      <c r="J982" t="str">
        <f>VLOOKUP(Table1[[#This Row],[Construction]],Sheet1!$A$2:$B$16,2,)</f>
        <v>Off Site</v>
      </c>
      <c r="K982" t="s">
        <v>183</v>
      </c>
      <c r="L982" t="s">
        <v>237</v>
      </c>
      <c r="M982">
        <v>1</v>
      </c>
      <c r="N982" s="3">
        <v>361653</v>
      </c>
      <c r="O982" s="3">
        <f>N982/M982</f>
        <v>361653</v>
      </c>
      <c r="P982" s="3">
        <f>O982*((VLOOKUP(H982,'CPI Data'!$A$1:$B$23,2))/(VLOOKUP(2025,'CPI Data'!$A$1:$B$23,2)))</f>
        <v>299299.03448275861</v>
      </c>
      <c r="Q982" s="2">
        <v>41091</v>
      </c>
      <c r="R982" s="12">
        <v>2</v>
      </c>
      <c r="S982">
        <v>1</v>
      </c>
      <c r="T982">
        <v>1</v>
      </c>
      <c r="U982">
        <v>1</v>
      </c>
    </row>
    <row r="983" spans="1:21" x14ac:dyDescent="0.25">
      <c r="A983" t="s">
        <v>22</v>
      </c>
      <c r="B983" t="str">
        <f>VLOOKUP(Table1[[#This Row],[LGA]],Sheet1!$H$1:$I$27,2,)</f>
        <v>1973 </v>
      </c>
      <c r="C983" t="s">
        <v>104</v>
      </c>
      <c r="D983" t="s">
        <v>119</v>
      </c>
      <c r="E983" s="18" t="s">
        <v>13</v>
      </c>
      <c r="F983" s="18" t="s">
        <v>13</v>
      </c>
      <c r="H983">
        <v>2013</v>
      </c>
      <c r="I983" t="s">
        <v>178</v>
      </c>
      <c r="J983" t="str">
        <f>VLOOKUP(Table1[[#This Row],[Construction]],Sheet1!$A$2:$B$16,2,)</f>
        <v>Off Site</v>
      </c>
      <c r="K983" t="s">
        <v>183</v>
      </c>
      <c r="L983" t="s">
        <v>237</v>
      </c>
      <c r="M983">
        <v>1</v>
      </c>
      <c r="N983" s="3">
        <v>533670.28</v>
      </c>
      <c r="O983" s="3">
        <f>N983/M983</f>
        <v>533670.28</v>
      </c>
      <c r="P983" s="3">
        <f>O983*((VLOOKUP(H983,'CPI Data'!$A$1:$B$23,2))/(VLOOKUP(2025,'CPI Data'!$A$1:$B$23,2)))</f>
        <v>441658.16275862069</v>
      </c>
      <c r="Q983" s="2">
        <v>42186</v>
      </c>
      <c r="R983" s="12">
        <v>3</v>
      </c>
      <c r="S983">
        <v>1</v>
      </c>
      <c r="T983">
        <v>1</v>
      </c>
      <c r="U983">
        <v>1</v>
      </c>
    </row>
    <row r="984" spans="1:21" x14ac:dyDescent="0.25">
      <c r="A984" t="s">
        <v>22</v>
      </c>
      <c r="B984" t="str">
        <f>VLOOKUP(Table1[[#This Row],[LGA]],Sheet1!$H$1:$I$27,2,)</f>
        <v>1973 </v>
      </c>
      <c r="C984" t="s">
        <v>104</v>
      </c>
      <c r="D984" t="s">
        <v>111</v>
      </c>
      <c r="E984" s="18" t="s">
        <v>13</v>
      </c>
      <c r="F984" s="18" t="s">
        <v>13</v>
      </c>
      <c r="H984">
        <v>2013</v>
      </c>
      <c r="I984" t="s">
        <v>178</v>
      </c>
      <c r="J984" t="str">
        <f>VLOOKUP(Table1[[#This Row],[Construction]],Sheet1!$A$2:$B$16,2,)</f>
        <v>Off Site</v>
      </c>
      <c r="K984" t="s">
        <v>183</v>
      </c>
      <c r="L984" t="s">
        <v>237</v>
      </c>
      <c r="M984">
        <v>1</v>
      </c>
      <c r="N984" s="3">
        <v>361313.27</v>
      </c>
      <c r="O984" s="3">
        <f>N984/M984</f>
        <v>361313.27</v>
      </c>
      <c r="P984" s="3">
        <f>O984*((VLOOKUP(H984,'CPI Data'!$A$1:$B$23,2))/(VLOOKUP(2025,'CPI Data'!$A$1:$B$23,2)))</f>
        <v>299017.87862068968</v>
      </c>
      <c r="Q984" s="2">
        <v>42186</v>
      </c>
      <c r="R984" s="12">
        <v>2</v>
      </c>
      <c r="S984">
        <v>1</v>
      </c>
      <c r="T984">
        <v>1</v>
      </c>
      <c r="U984">
        <v>1</v>
      </c>
    </row>
    <row r="985" spans="1:21" x14ac:dyDescent="0.25">
      <c r="A985" t="s">
        <v>22</v>
      </c>
      <c r="B985" t="str">
        <f>VLOOKUP(Table1[[#This Row],[LGA]],Sheet1!$H$1:$I$27,2,)</f>
        <v>1973 </v>
      </c>
      <c r="C985" t="s">
        <v>104</v>
      </c>
      <c r="D985" t="s">
        <v>112</v>
      </c>
      <c r="E985" s="18" t="s">
        <v>13</v>
      </c>
      <c r="F985" s="18" t="s">
        <v>13</v>
      </c>
      <c r="H985">
        <v>2013</v>
      </c>
      <c r="I985" t="s">
        <v>178</v>
      </c>
      <c r="J985" t="str">
        <f>VLOOKUP(Table1[[#This Row],[Construction]],Sheet1!$A$2:$B$16,2,)</f>
        <v>Off Site</v>
      </c>
      <c r="K985" t="s">
        <v>183</v>
      </c>
      <c r="L985" t="s">
        <v>237</v>
      </c>
      <c r="M985">
        <v>1</v>
      </c>
      <c r="N985" s="3">
        <v>459741</v>
      </c>
      <c r="O985" s="3">
        <f>N985/M985</f>
        <v>459741</v>
      </c>
      <c r="P985" s="3">
        <f>O985*((VLOOKUP(H985,'CPI Data'!$A$1:$B$23,2))/(VLOOKUP(2025,'CPI Data'!$A$1:$B$23,2)))</f>
        <v>380475.31034482759</v>
      </c>
      <c r="Q985" s="2">
        <v>42186</v>
      </c>
      <c r="R985" s="12">
        <v>3</v>
      </c>
      <c r="S985">
        <v>1</v>
      </c>
      <c r="T985">
        <v>1</v>
      </c>
      <c r="U985">
        <v>1</v>
      </c>
    </row>
    <row r="986" spans="1:21" x14ac:dyDescent="0.25">
      <c r="A986" t="s">
        <v>22</v>
      </c>
      <c r="B986" t="str">
        <f>VLOOKUP(Table1[[#This Row],[LGA]],Sheet1!$H$1:$I$27,2,)</f>
        <v>1973 </v>
      </c>
      <c r="C986" t="s">
        <v>104</v>
      </c>
      <c r="D986" t="s">
        <v>112</v>
      </c>
      <c r="E986" s="18" t="s">
        <v>13</v>
      </c>
      <c r="F986" s="18" t="s">
        <v>13</v>
      </c>
      <c r="H986">
        <v>2013</v>
      </c>
      <c r="I986" t="s">
        <v>178</v>
      </c>
      <c r="J986" t="str">
        <f>VLOOKUP(Table1[[#This Row],[Construction]],Sheet1!$A$2:$B$16,2,)</f>
        <v>Off Site</v>
      </c>
      <c r="K986" t="s">
        <v>183</v>
      </c>
      <c r="L986" t="s">
        <v>237</v>
      </c>
      <c r="M986">
        <v>1</v>
      </c>
      <c r="N986" s="3">
        <v>460841</v>
      </c>
      <c r="O986" s="3">
        <f>N986/M986</f>
        <v>460841</v>
      </c>
      <c r="P986" s="3">
        <f>O986*((VLOOKUP(H986,'CPI Data'!$A$1:$B$23,2))/(VLOOKUP(2025,'CPI Data'!$A$1:$B$23,2)))</f>
        <v>381385.6551724138</v>
      </c>
      <c r="Q986" s="2">
        <v>42552</v>
      </c>
      <c r="R986" s="12">
        <v>3</v>
      </c>
      <c r="S986">
        <v>1</v>
      </c>
      <c r="T986">
        <v>1</v>
      </c>
      <c r="U986">
        <v>1</v>
      </c>
    </row>
    <row r="987" spans="1:21" x14ac:dyDescent="0.25">
      <c r="A987" t="s">
        <v>41</v>
      </c>
      <c r="B987">
        <f>VLOOKUP(Table1[[#This Row],[LGA]],Sheet1!$H$1:$I$27,2,)</f>
        <v>2042</v>
      </c>
      <c r="C987" t="s">
        <v>104</v>
      </c>
      <c r="D987" t="s">
        <v>112</v>
      </c>
      <c r="E987" s="18" t="s">
        <v>13</v>
      </c>
      <c r="F987" s="18" t="s">
        <v>13</v>
      </c>
      <c r="H987">
        <v>2013</v>
      </c>
      <c r="I987" t="s">
        <v>14</v>
      </c>
      <c r="J987" t="str">
        <f>VLOOKUP(Table1[[#This Row],[Construction]],Sheet1!$A$2:$B$16,2,)</f>
        <v>Off Site</v>
      </c>
      <c r="K987" t="s">
        <v>41</v>
      </c>
      <c r="L987" t="s">
        <v>211</v>
      </c>
      <c r="M987">
        <v>1</v>
      </c>
      <c r="N987" s="3">
        <v>541068.26</v>
      </c>
      <c r="O987" s="3">
        <f>N987/M987</f>
        <v>541068.26</v>
      </c>
      <c r="P987" s="3">
        <f>O987*((VLOOKUP(H987,'CPI Data'!$A$1:$B$23,2))/(VLOOKUP(2025,'CPI Data'!$A$1:$B$23,2)))</f>
        <v>447780.62896551721</v>
      </c>
      <c r="Q987" s="2">
        <v>42552</v>
      </c>
      <c r="R987" s="12">
        <v>3</v>
      </c>
      <c r="S987">
        <v>1</v>
      </c>
      <c r="T987">
        <v>1</v>
      </c>
      <c r="U987">
        <v>1</v>
      </c>
    </row>
    <row r="988" spans="1:21" x14ac:dyDescent="0.25">
      <c r="A988" t="s">
        <v>21</v>
      </c>
      <c r="B988">
        <f>VLOOKUP(Table1[[#This Row],[LGA]],Sheet1!$H$1:$I$27,2,)</f>
        <v>2203</v>
      </c>
      <c r="C988" t="s">
        <v>104</v>
      </c>
      <c r="D988" t="s">
        <v>110</v>
      </c>
      <c r="E988" s="18" t="s">
        <v>13</v>
      </c>
      <c r="F988" s="18" t="s">
        <v>13</v>
      </c>
      <c r="H988">
        <v>2013</v>
      </c>
      <c r="I988" t="s">
        <v>178</v>
      </c>
      <c r="J988" t="str">
        <f>VLOOKUP(Table1[[#This Row],[Construction]],Sheet1!$A$2:$B$16,2,)</f>
        <v>Off Site</v>
      </c>
      <c r="K988" t="s">
        <v>183</v>
      </c>
      <c r="L988" t="s">
        <v>237</v>
      </c>
      <c r="M988">
        <v>1</v>
      </c>
      <c r="N988" s="3">
        <v>676643</v>
      </c>
      <c r="O988" s="3">
        <f>N988/M988</f>
        <v>676643</v>
      </c>
      <c r="P988" s="3">
        <f>O988*((VLOOKUP(H988,'CPI Data'!$A$1:$B$23,2))/(VLOOKUP(2025,'CPI Data'!$A$1:$B$23,2)))</f>
        <v>559980.41379310342</v>
      </c>
      <c r="Q988" s="2">
        <v>42186</v>
      </c>
      <c r="R988" s="12">
        <v>5</v>
      </c>
      <c r="S988">
        <v>2</v>
      </c>
      <c r="T988">
        <v>1</v>
      </c>
      <c r="U988">
        <v>1</v>
      </c>
    </row>
    <row r="989" spans="1:21" x14ac:dyDescent="0.25">
      <c r="A989" t="s">
        <v>22</v>
      </c>
      <c r="B989" t="str">
        <f>VLOOKUP(Table1[[#This Row],[LGA]],Sheet1!$H$1:$I$27,2,)</f>
        <v>1973 </v>
      </c>
      <c r="C989" t="s">
        <v>104</v>
      </c>
      <c r="D989" t="s">
        <v>114</v>
      </c>
      <c r="E989" s="18" t="s">
        <v>13</v>
      </c>
      <c r="F989" s="18" t="s">
        <v>13</v>
      </c>
      <c r="H989">
        <v>2013</v>
      </c>
      <c r="I989" t="s">
        <v>178</v>
      </c>
      <c r="J989" t="str">
        <f>VLOOKUP(Table1[[#This Row],[Construction]],Sheet1!$A$2:$B$16,2,)</f>
        <v>Off Site</v>
      </c>
      <c r="K989" t="s">
        <v>183</v>
      </c>
      <c r="L989" t="s">
        <v>237</v>
      </c>
      <c r="M989">
        <v>1</v>
      </c>
      <c r="N989" s="3">
        <v>560342</v>
      </c>
      <c r="O989" s="3">
        <f>N989/M989</f>
        <v>560342</v>
      </c>
      <c r="P989" s="3">
        <f>O989*((VLOOKUP(H989,'CPI Data'!$A$1:$B$23,2))/(VLOOKUP(2025,'CPI Data'!$A$1:$B$23,2)))</f>
        <v>463731.31034482759</v>
      </c>
      <c r="Q989" s="2">
        <v>42552</v>
      </c>
      <c r="R989" s="12">
        <v>4</v>
      </c>
      <c r="S989">
        <v>2</v>
      </c>
      <c r="T989">
        <v>1</v>
      </c>
      <c r="U989">
        <v>1</v>
      </c>
    </row>
    <row r="990" spans="1:21" x14ac:dyDescent="0.25">
      <c r="A990" t="s">
        <v>22</v>
      </c>
      <c r="B990" t="str">
        <f>VLOOKUP(Table1[[#This Row],[LGA]],Sheet1!$H$1:$I$27,2,)</f>
        <v>1973 </v>
      </c>
      <c r="C990" t="s">
        <v>104</v>
      </c>
      <c r="D990" t="s">
        <v>111</v>
      </c>
      <c r="E990" s="18" t="s">
        <v>13</v>
      </c>
      <c r="F990" s="18" t="s">
        <v>13</v>
      </c>
      <c r="H990">
        <v>2013</v>
      </c>
      <c r="I990" t="s">
        <v>178</v>
      </c>
      <c r="J990" t="str">
        <f>VLOOKUP(Table1[[#This Row],[Construction]],Sheet1!$A$2:$B$16,2,)</f>
        <v>Off Site</v>
      </c>
      <c r="K990" t="s">
        <v>183</v>
      </c>
      <c r="L990" t="s">
        <v>237</v>
      </c>
      <c r="M990">
        <v>1</v>
      </c>
      <c r="N990" s="3">
        <v>363905</v>
      </c>
      <c r="O990" s="3">
        <f>N990/M990</f>
        <v>363905</v>
      </c>
      <c r="P990" s="3">
        <f>O990*((VLOOKUP(H990,'CPI Data'!$A$1:$B$23,2))/(VLOOKUP(2025,'CPI Data'!$A$1:$B$23,2)))</f>
        <v>301162.75862068962</v>
      </c>
      <c r="Q990" s="2">
        <v>42552</v>
      </c>
      <c r="R990" s="12">
        <v>2</v>
      </c>
      <c r="S990">
        <v>1</v>
      </c>
      <c r="T990">
        <v>1</v>
      </c>
      <c r="U990">
        <v>1</v>
      </c>
    </row>
    <row r="991" spans="1:21" x14ac:dyDescent="0.25">
      <c r="A991" t="s">
        <v>22</v>
      </c>
      <c r="B991" t="str">
        <f>VLOOKUP(Table1[[#This Row],[LGA]],Sheet1!$H$1:$I$27,2,)</f>
        <v>1973 </v>
      </c>
      <c r="C991" t="s">
        <v>104</v>
      </c>
      <c r="D991" t="s">
        <v>111</v>
      </c>
      <c r="E991" s="18" t="s">
        <v>13</v>
      </c>
      <c r="F991" s="18" t="s">
        <v>13</v>
      </c>
      <c r="H991">
        <v>2013</v>
      </c>
      <c r="I991" t="s">
        <v>178</v>
      </c>
      <c r="J991" t="str">
        <f>VLOOKUP(Table1[[#This Row],[Construction]],Sheet1!$A$2:$B$16,2,)</f>
        <v>Off Site</v>
      </c>
      <c r="K991" t="s">
        <v>183</v>
      </c>
      <c r="L991" t="s">
        <v>237</v>
      </c>
      <c r="M991">
        <v>1</v>
      </c>
      <c r="N991" s="3">
        <v>363126</v>
      </c>
      <c r="O991" s="3">
        <f>N991/M991</f>
        <v>363126</v>
      </c>
      <c r="P991" s="3">
        <f>O991*((VLOOKUP(H991,'CPI Data'!$A$1:$B$23,2))/(VLOOKUP(2025,'CPI Data'!$A$1:$B$23,2)))</f>
        <v>300518.06896551722</v>
      </c>
      <c r="Q991" s="2">
        <v>42186</v>
      </c>
      <c r="R991" s="12">
        <v>2</v>
      </c>
      <c r="S991">
        <v>1</v>
      </c>
      <c r="T991">
        <v>1</v>
      </c>
      <c r="U991">
        <v>1</v>
      </c>
    </row>
    <row r="992" spans="1:21" x14ac:dyDescent="0.25">
      <c r="A992" t="s">
        <v>22</v>
      </c>
      <c r="B992" t="str">
        <f>VLOOKUP(Table1[[#This Row],[LGA]],Sheet1!$H$1:$I$27,2,)</f>
        <v>1973 </v>
      </c>
      <c r="C992" t="s">
        <v>104</v>
      </c>
      <c r="D992" t="s">
        <v>111</v>
      </c>
      <c r="E992" s="18" t="s">
        <v>13</v>
      </c>
      <c r="F992" s="18" t="s">
        <v>13</v>
      </c>
      <c r="H992">
        <v>2013</v>
      </c>
      <c r="I992" t="s">
        <v>178</v>
      </c>
      <c r="J992" t="str">
        <f>VLOOKUP(Table1[[#This Row],[Construction]],Sheet1!$A$2:$B$16,2,)</f>
        <v>Off Site</v>
      </c>
      <c r="K992" t="s">
        <v>183</v>
      </c>
      <c r="L992" t="s">
        <v>237</v>
      </c>
      <c r="M992">
        <v>1</v>
      </c>
      <c r="N992" s="3">
        <v>363836</v>
      </c>
      <c r="O992" s="3">
        <f>N992/M992</f>
        <v>363836</v>
      </c>
      <c r="P992" s="3">
        <f>O992*((VLOOKUP(H992,'CPI Data'!$A$1:$B$23,2))/(VLOOKUP(2025,'CPI Data'!$A$1:$B$23,2)))</f>
        <v>301105.6551724138</v>
      </c>
      <c r="Q992" s="2">
        <v>42186</v>
      </c>
      <c r="R992" s="12">
        <v>2</v>
      </c>
      <c r="S992">
        <v>1</v>
      </c>
      <c r="T992">
        <v>1</v>
      </c>
      <c r="U992">
        <v>1</v>
      </c>
    </row>
    <row r="993" spans="1:21" x14ac:dyDescent="0.25">
      <c r="A993" t="s">
        <v>22</v>
      </c>
      <c r="B993" t="str">
        <f>VLOOKUP(Table1[[#This Row],[LGA]],Sheet1!$H$1:$I$27,2,)</f>
        <v>1973 </v>
      </c>
      <c r="C993" t="s">
        <v>104</v>
      </c>
      <c r="D993" t="s">
        <v>111</v>
      </c>
      <c r="E993" s="18" t="s">
        <v>13</v>
      </c>
      <c r="F993" s="18" t="s">
        <v>13</v>
      </c>
      <c r="H993">
        <v>2013</v>
      </c>
      <c r="I993" t="s">
        <v>178</v>
      </c>
      <c r="J993" t="str">
        <f>VLOOKUP(Table1[[#This Row],[Construction]],Sheet1!$A$2:$B$16,2,)</f>
        <v>Off Site</v>
      </c>
      <c r="K993" t="s">
        <v>183</v>
      </c>
      <c r="L993" t="s">
        <v>237</v>
      </c>
      <c r="M993">
        <v>1</v>
      </c>
      <c r="N993" s="3">
        <v>429414</v>
      </c>
      <c r="O993" s="3">
        <f>N993/M993</f>
        <v>429414</v>
      </c>
      <c r="P993" s="3">
        <f>O993*((VLOOKUP(H993,'CPI Data'!$A$1:$B$23,2))/(VLOOKUP(2025,'CPI Data'!$A$1:$B$23,2)))</f>
        <v>355377.10344827588</v>
      </c>
      <c r="Q993" s="2">
        <v>42552</v>
      </c>
      <c r="R993" s="12">
        <v>2</v>
      </c>
      <c r="S993">
        <v>1</v>
      </c>
      <c r="T993">
        <v>1</v>
      </c>
      <c r="U993">
        <v>1</v>
      </c>
    </row>
    <row r="994" spans="1:21" x14ac:dyDescent="0.25">
      <c r="A994" t="s">
        <v>22</v>
      </c>
      <c r="B994" t="str">
        <f>VLOOKUP(Table1[[#This Row],[LGA]],Sheet1!$H$1:$I$27,2,)</f>
        <v>1973 </v>
      </c>
      <c r="C994" t="s">
        <v>104</v>
      </c>
      <c r="D994" t="s">
        <v>111</v>
      </c>
      <c r="E994" s="18" t="s">
        <v>13</v>
      </c>
      <c r="F994" s="18" t="s">
        <v>13</v>
      </c>
      <c r="H994">
        <v>2013</v>
      </c>
      <c r="I994" t="s">
        <v>178</v>
      </c>
      <c r="J994" t="str">
        <f>VLOOKUP(Table1[[#This Row],[Construction]],Sheet1!$A$2:$B$16,2,)</f>
        <v>Off Site</v>
      </c>
      <c r="K994" t="s">
        <v>183</v>
      </c>
      <c r="L994" t="s">
        <v>237</v>
      </c>
      <c r="M994">
        <v>1</v>
      </c>
      <c r="N994" s="3">
        <v>437858</v>
      </c>
      <c r="O994" s="3">
        <f>N994/M994</f>
        <v>437858</v>
      </c>
      <c r="P994" s="3">
        <f>O994*((VLOOKUP(H994,'CPI Data'!$A$1:$B$23,2))/(VLOOKUP(2025,'CPI Data'!$A$1:$B$23,2)))</f>
        <v>362365.24137931032</v>
      </c>
      <c r="Q994" s="2">
        <v>42552</v>
      </c>
      <c r="R994" s="12">
        <v>2</v>
      </c>
      <c r="S994">
        <v>1</v>
      </c>
      <c r="T994">
        <v>1</v>
      </c>
      <c r="U994">
        <v>1</v>
      </c>
    </row>
    <row r="995" spans="1:21" x14ac:dyDescent="0.25">
      <c r="A995" t="s">
        <v>22</v>
      </c>
      <c r="B995" t="str">
        <f>VLOOKUP(Table1[[#This Row],[LGA]],Sheet1!$H$1:$I$27,2,)</f>
        <v>1973 </v>
      </c>
      <c r="C995" t="s">
        <v>104</v>
      </c>
      <c r="D995" t="s">
        <v>112</v>
      </c>
      <c r="E995" s="18" t="s">
        <v>13</v>
      </c>
      <c r="F995" s="18" t="s">
        <v>13</v>
      </c>
      <c r="H995">
        <v>2013</v>
      </c>
      <c r="I995" t="s">
        <v>178</v>
      </c>
      <c r="J995" t="str">
        <f>VLOOKUP(Table1[[#This Row],[Construction]],Sheet1!$A$2:$B$16,2,)</f>
        <v>Off Site</v>
      </c>
      <c r="K995" t="s">
        <v>183</v>
      </c>
      <c r="L995" t="s">
        <v>237</v>
      </c>
      <c r="M995">
        <v>1</v>
      </c>
      <c r="N995" s="3">
        <v>465215.78</v>
      </c>
      <c r="O995" s="3">
        <f>N995/M995</f>
        <v>465215.78</v>
      </c>
      <c r="P995" s="3">
        <f>O995*((VLOOKUP(H995,'CPI Data'!$A$1:$B$23,2))/(VLOOKUP(2025,'CPI Data'!$A$1:$B$23,2)))</f>
        <v>385006.16275862069</v>
      </c>
      <c r="Q995" s="2">
        <v>41821</v>
      </c>
      <c r="R995" s="12">
        <v>3</v>
      </c>
      <c r="S995">
        <v>1</v>
      </c>
      <c r="T995">
        <v>1</v>
      </c>
      <c r="U995">
        <v>1</v>
      </c>
    </row>
    <row r="996" spans="1:21" x14ac:dyDescent="0.25">
      <c r="A996" t="s">
        <v>22</v>
      </c>
      <c r="B996" t="str">
        <f>VLOOKUP(Table1[[#This Row],[LGA]],Sheet1!$H$1:$I$27,2,)</f>
        <v>1973 </v>
      </c>
      <c r="C996" t="s">
        <v>104</v>
      </c>
      <c r="D996" t="s">
        <v>112</v>
      </c>
      <c r="E996" s="18" t="s">
        <v>13</v>
      </c>
      <c r="F996" s="18" t="s">
        <v>13</v>
      </c>
      <c r="H996">
        <v>2013</v>
      </c>
      <c r="I996" t="s">
        <v>178</v>
      </c>
      <c r="J996" t="str">
        <f>VLOOKUP(Table1[[#This Row],[Construction]],Sheet1!$A$2:$B$16,2,)</f>
        <v>Off Site</v>
      </c>
      <c r="K996" t="s">
        <v>183</v>
      </c>
      <c r="L996" t="s">
        <v>237</v>
      </c>
      <c r="M996">
        <v>1</v>
      </c>
      <c r="N996" s="3">
        <v>459182</v>
      </c>
      <c r="O996" s="3">
        <f>N996/M996</f>
        <v>459182</v>
      </c>
      <c r="P996" s="3">
        <f>O996*((VLOOKUP(H996,'CPI Data'!$A$1:$B$23,2))/(VLOOKUP(2025,'CPI Data'!$A$1:$B$23,2)))</f>
        <v>380012.68965517241</v>
      </c>
      <c r="Q996" s="2">
        <v>42186</v>
      </c>
      <c r="R996" s="12">
        <v>3</v>
      </c>
      <c r="S996">
        <v>1</v>
      </c>
      <c r="T996">
        <v>1</v>
      </c>
      <c r="U996">
        <v>1</v>
      </c>
    </row>
    <row r="997" spans="1:21" x14ac:dyDescent="0.25">
      <c r="A997" t="s">
        <v>22</v>
      </c>
      <c r="B997" t="str">
        <f>VLOOKUP(Table1[[#This Row],[LGA]],Sheet1!$H$1:$I$27,2,)</f>
        <v>1973 </v>
      </c>
      <c r="C997" t="s">
        <v>104</v>
      </c>
      <c r="D997" t="s">
        <v>112</v>
      </c>
      <c r="E997" s="18" t="s">
        <v>13</v>
      </c>
      <c r="F997" s="18" t="s">
        <v>13</v>
      </c>
      <c r="H997">
        <v>2013</v>
      </c>
      <c r="I997" t="s">
        <v>178</v>
      </c>
      <c r="J997" t="str">
        <f>VLOOKUP(Table1[[#This Row],[Construction]],Sheet1!$A$2:$B$16,2,)</f>
        <v>Off Site</v>
      </c>
      <c r="K997" t="s">
        <v>183</v>
      </c>
      <c r="L997" t="s">
        <v>237</v>
      </c>
      <c r="M997">
        <v>1</v>
      </c>
      <c r="N997" s="3">
        <v>458805</v>
      </c>
      <c r="O997" s="3">
        <f>N997/M997</f>
        <v>458805</v>
      </c>
      <c r="P997" s="3">
        <f>O997*((VLOOKUP(H997,'CPI Data'!$A$1:$B$23,2))/(VLOOKUP(2025,'CPI Data'!$A$1:$B$23,2)))</f>
        <v>379700.68965517241</v>
      </c>
      <c r="Q997" s="2">
        <v>44378</v>
      </c>
      <c r="R997" s="12">
        <v>3</v>
      </c>
      <c r="S997">
        <v>1</v>
      </c>
      <c r="T997">
        <v>1</v>
      </c>
      <c r="U997">
        <v>1</v>
      </c>
    </row>
    <row r="998" spans="1:21" x14ac:dyDescent="0.25">
      <c r="A998" t="s">
        <v>22</v>
      </c>
      <c r="B998" t="str">
        <f>VLOOKUP(Table1[[#This Row],[LGA]],Sheet1!$H$1:$I$27,2,)</f>
        <v>1973 </v>
      </c>
      <c r="C998" t="s">
        <v>104</v>
      </c>
      <c r="D998" t="s">
        <v>112</v>
      </c>
      <c r="E998" s="18" t="s">
        <v>13</v>
      </c>
      <c r="F998" s="18" t="s">
        <v>13</v>
      </c>
      <c r="H998">
        <v>2013</v>
      </c>
      <c r="I998" t="s">
        <v>178</v>
      </c>
      <c r="J998" t="str">
        <f>VLOOKUP(Table1[[#This Row],[Construction]],Sheet1!$A$2:$B$16,2,)</f>
        <v>Off Site</v>
      </c>
      <c r="K998" t="s">
        <v>183</v>
      </c>
      <c r="L998" t="s">
        <v>237</v>
      </c>
      <c r="M998">
        <v>1</v>
      </c>
      <c r="N998" s="3">
        <v>457162</v>
      </c>
      <c r="O998" s="3">
        <f>N998/M998</f>
        <v>457162</v>
      </c>
      <c r="P998" s="3">
        <f>O998*((VLOOKUP(H998,'CPI Data'!$A$1:$B$23,2))/(VLOOKUP(2025,'CPI Data'!$A$1:$B$23,2)))</f>
        <v>378340.96551724139</v>
      </c>
      <c r="Q998" s="2">
        <v>42186</v>
      </c>
      <c r="R998" s="12">
        <v>3</v>
      </c>
      <c r="S998">
        <v>1</v>
      </c>
      <c r="T998">
        <v>1</v>
      </c>
      <c r="U998">
        <v>1</v>
      </c>
    </row>
    <row r="999" spans="1:21" x14ac:dyDescent="0.25">
      <c r="A999" t="s">
        <v>22</v>
      </c>
      <c r="B999" t="str">
        <f>VLOOKUP(Table1[[#This Row],[LGA]],Sheet1!$H$1:$I$27,2,)</f>
        <v>1973 </v>
      </c>
      <c r="C999" t="s">
        <v>104</v>
      </c>
      <c r="D999" t="s">
        <v>112</v>
      </c>
      <c r="E999" s="18" t="s">
        <v>13</v>
      </c>
      <c r="F999" s="18" t="s">
        <v>13</v>
      </c>
      <c r="H999">
        <v>2013</v>
      </c>
      <c r="I999" t="s">
        <v>178</v>
      </c>
      <c r="J999" t="str">
        <f>VLOOKUP(Table1[[#This Row],[Construction]],Sheet1!$A$2:$B$16,2,)</f>
        <v>Off Site</v>
      </c>
      <c r="K999" t="s">
        <v>183</v>
      </c>
      <c r="L999" t="s">
        <v>237</v>
      </c>
      <c r="M999">
        <v>1</v>
      </c>
      <c r="N999" s="3">
        <v>459213</v>
      </c>
      <c r="O999" s="3">
        <f>N999/M999</f>
        <v>459213</v>
      </c>
      <c r="P999" s="3">
        <f>O999*((VLOOKUP(H999,'CPI Data'!$A$1:$B$23,2))/(VLOOKUP(2025,'CPI Data'!$A$1:$B$23,2)))</f>
        <v>380038.3448275862</v>
      </c>
      <c r="Q999" s="2">
        <v>42917</v>
      </c>
      <c r="R999" s="12">
        <v>3</v>
      </c>
      <c r="S999">
        <v>1</v>
      </c>
      <c r="T999">
        <v>1</v>
      </c>
      <c r="U999">
        <v>1</v>
      </c>
    </row>
    <row r="1000" spans="1:21" x14ac:dyDescent="0.25">
      <c r="A1000" t="s">
        <v>22</v>
      </c>
      <c r="B1000" t="str">
        <f>VLOOKUP(Table1[[#This Row],[LGA]],Sheet1!$H$1:$I$27,2,)</f>
        <v>1973 </v>
      </c>
      <c r="C1000" t="s">
        <v>104</v>
      </c>
      <c r="D1000" t="s">
        <v>111</v>
      </c>
      <c r="E1000" s="18" t="s">
        <v>13</v>
      </c>
      <c r="F1000" s="18" t="s">
        <v>13</v>
      </c>
      <c r="H1000">
        <v>2013</v>
      </c>
      <c r="I1000" t="s">
        <v>178</v>
      </c>
      <c r="J1000" t="str">
        <f>VLOOKUP(Table1[[#This Row],[Construction]],Sheet1!$A$2:$B$16,2,)</f>
        <v>Off Site</v>
      </c>
      <c r="K1000" t="s">
        <v>183</v>
      </c>
      <c r="L1000" t="s">
        <v>237</v>
      </c>
      <c r="M1000">
        <v>1</v>
      </c>
      <c r="N1000" s="3">
        <v>360348</v>
      </c>
      <c r="O1000" s="3">
        <f>N1000/M1000</f>
        <v>360348</v>
      </c>
      <c r="P1000" s="3">
        <f>O1000*((VLOOKUP(H1000,'CPI Data'!$A$1:$B$23,2))/(VLOOKUP(2025,'CPI Data'!$A$1:$B$23,2)))</f>
        <v>298219.03448275861</v>
      </c>
      <c r="Q1000" s="2">
        <v>42186</v>
      </c>
      <c r="R1000" s="12">
        <v>2</v>
      </c>
      <c r="S1000">
        <v>1</v>
      </c>
      <c r="T1000">
        <v>1</v>
      </c>
      <c r="U1000">
        <v>1</v>
      </c>
    </row>
    <row r="1001" spans="1:21" x14ac:dyDescent="0.25">
      <c r="A1001" t="s">
        <v>21</v>
      </c>
      <c r="B1001">
        <f>VLOOKUP(Table1[[#This Row],[LGA]],Sheet1!$H$1:$I$27,2,)</f>
        <v>2203</v>
      </c>
      <c r="C1001" t="s">
        <v>104</v>
      </c>
      <c r="D1001" t="s">
        <v>110</v>
      </c>
      <c r="E1001" s="18" t="s">
        <v>13</v>
      </c>
      <c r="F1001" s="18" t="s">
        <v>13</v>
      </c>
      <c r="H1001">
        <v>2013</v>
      </c>
      <c r="I1001" t="s">
        <v>178</v>
      </c>
      <c r="J1001" t="str">
        <f>VLOOKUP(Table1[[#This Row],[Construction]],Sheet1!$A$2:$B$16,2,)</f>
        <v>Off Site</v>
      </c>
      <c r="K1001" t="s">
        <v>183</v>
      </c>
      <c r="L1001" t="s">
        <v>237</v>
      </c>
      <c r="M1001">
        <v>1</v>
      </c>
      <c r="N1001" s="3">
        <v>664208</v>
      </c>
      <c r="O1001" s="3">
        <f>N1001/M1001</f>
        <v>664208</v>
      </c>
      <c r="P1001" s="3">
        <f>O1001*((VLOOKUP(H1001,'CPI Data'!$A$1:$B$23,2))/(VLOOKUP(2025,'CPI Data'!$A$1:$B$23,2)))</f>
        <v>549689.37931034481</v>
      </c>
      <c r="Q1001" s="2">
        <v>42186</v>
      </c>
      <c r="R1001" s="12">
        <v>5</v>
      </c>
      <c r="S1001">
        <v>2</v>
      </c>
      <c r="T1001">
        <v>1</v>
      </c>
      <c r="U1001">
        <v>1</v>
      </c>
    </row>
    <row r="1002" spans="1:21" x14ac:dyDescent="0.25">
      <c r="A1002" t="s">
        <v>21</v>
      </c>
      <c r="B1002">
        <f>VLOOKUP(Table1[[#This Row],[LGA]],Sheet1!$H$1:$I$27,2,)</f>
        <v>2203</v>
      </c>
      <c r="C1002" t="s">
        <v>104</v>
      </c>
      <c r="D1002" t="s">
        <v>112</v>
      </c>
      <c r="E1002" s="18" t="s">
        <v>13</v>
      </c>
      <c r="F1002" s="18" t="s">
        <v>13</v>
      </c>
      <c r="H1002">
        <v>2013</v>
      </c>
      <c r="I1002" t="s">
        <v>178</v>
      </c>
      <c r="J1002" t="str">
        <f>VLOOKUP(Table1[[#This Row],[Construction]],Sheet1!$A$2:$B$16,2,)</f>
        <v>Off Site</v>
      </c>
      <c r="K1002" t="s">
        <v>183</v>
      </c>
      <c r="L1002" t="s">
        <v>237</v>
      </c>
      <c r="M1002">
        <v>1</v>
      </c>
      <c r="N1002" s="3">
        <v>456498</v>
      </c>
      <c r="O1002" s="3">
        <f>N1002/M1002</f>
        <v>456498</v>
      </c>
      <c r="P1002" s="3">
        <f>O1002*((VLOOKUP(H1002,'CPI Data'!$A$1:$B$23,2))/(VLOOKUP(2025,'CPI Data'!$A$1:$B$23,2)))</f>
        <v>377791.44827586209</v>
      </c>
      <c r="Q1002" s="2">
        <v>42186</v>
      </c>
      <c r="R1002" s="12">
        <v>3</v>
      </c>
      <c r="S1002">
        <v>1</v>
      </c>
      <c r="T1002">
        <v>1</v>
      </c>
      <c r="U1002">
        <v>1</v>
      </c>
    </row>
    <row r="1003" spans="1:21" x14ac:dyDescent="0.25">
      <c r="A1003" t="s">
        <v>21</v>
      </c>
      <c r="B1003">
        <f>VLOOKUP(Table1[[#This Row],[LGA]],Sheet1!$H$1:$I$27,2,)</f>
        <v>2203</v>
      </c>
      <c r="C1003" t="s">
        <v>104</v>
      </c>
      <c r="D1003" t="s">
        <v>114</v>
      </c>
      <c r="E1003" s="18" t="s">
        <v>13</v>
      </c>
      <c r="F1003" s="18" t="s">
        <v>13</v>
      </c>
      <c r="H1003">
        <v>2013</v>
      </c>
      <c r="I1003" t="s">
        <v>178</v>
      </c>
      <c r="J1003" t="str">
        <f>VLOOKUP(Table1[[#This Row],[Construction]],Sheet1!$A$2:$B$16,2,)</f>
        <v>Off Site</v>
      </c>
      <c r="K1003" t="s">
        <v>183</v>
      </c>
      <c r="L1003" t="s">
        <v>237</v>
      </c>
      <c r="M1003">
        <v>1</v>
      </c>
      <c r="N1003" s="3">
        <v>560188</v>
      </c>
      <c r="O1003" s="3">
        <f>N1003/M1003</f>
        <v>560188</v>
      </c>
      <c r="P1003" s="3">
        <f>O1003*((VLOOKUP(H1003,'CPI Data'!$A$1:$B$23,2))/(VLOOKUP(2025,'CPI Data'!$A$1:$B$23,2)))</f>
        <v>463603.86206896551</v>
      </c>
      <c r="Q1003" s="2">
        <v>41821</v>
      </c>
      <c r="R1003" s="12">
        <v>4</v>
      </c>
      <c r="S1003">
        <v>2</v>
      </c>
      <c r="T1003">
        <v>1</v>
      </c>
      <c r="U1003">
        <v>1</v>
      </c>
    </row>
    <row r="1004" spans="1:21" x14ac:dyDescent="0.25">
      <c r="A1004" t="s">
        <v>21</v>
      </c>
      <c r="B1004">
        <f>VLOOKUP(Table1[[#This Row],[LGA]],Sheet1!$H$1:$I$27,2,)</f>
        <v>2203</v>
      </c>
      <c r="C1004" t="s">
        <v>104</v>
      </c>
      <c r="D1004" t="s">
        <v>112</v>
      </c>
      <c r="E1004" s="18" t="s">
        <v>13</v>
      </c>
      <c r="F1004" s="18" t="s">
        <v>13</v>
      </c>
      <c r="H1004">
        <v>2013</v>
      </c>
      <c r="I1004" t="s">
        <v>178</v>
      </c>
      <c r="J1004" t="str">
        <f>VLOOKUP(Table1[[#This Row],[Construction]],Sheet1!$A$2:$B$16,2,)</f>
        <v>Off Site</v>
      </c>
      <c r="K1004" t="s">
        <v>183</v>
      </c>
      <c r="L1004" t="s">
        <v>237</v>
      </c>
      <c r="M1004">
        <v>1</v>
      </c>
      <c r="N1004" s="3">
        <v>455455</v>
      </c>
      <c r="O1004" s="3">
        <f>N1004/M1004</f>
        <v>455455</v>
      </c>
      <c r="P1004" s="3">
        <f>O1004*((VLOOKUP(H1004,'CPI Data'!$A$1:$B$23,2))/(VLOOKUP(2025,'CPI Data'!$A$1:$B$23,2)))</f>
        <v>376928.27586206899</v>
      </c>
      <c r="Q1004" s="2">
        <v>41821</v>
      </c>
      <c r="R1004" s="12">
        <v>3</v>
      </c>
      <c r="S1004">
        <v>1</v>
      </c>
      <c r="T1004">
        <v>1</v>
      </c>
      <c r="U1004">
        <v>1</v>
      </c>
    </row>
    <row r="1005" spans="1:21" x14ac:dyDescent="0.25">
      <c r="A1005" t="s">
        <v>21</v>
      </c>
      <c r="B1005">
        <f>VLOOKUP(Table1[[#This Row],[LGA]],Sheet1!$H$1:$I$27,2,)</f>
        <v>2203</v>
      </c>
      <c r="C1005" t="s">
        <v>104</v>
      </c>
      <c r="D1005" t="s">
        <v>112</v>
      </c>
      <c r="E1005" s="18" t="s">
        <v>13</v>
      </c>
      <c r="F1005" s="18" t="s">
        <v>13</v>
      </c>
      <c r="H1005">
        <v>2013</v>
      </c>
      <c r="I1005" t="s">
        <v>178</v>
      </c>
      <c r="J1005" t="str">
        <f>VLOOKUP(Table1[[#This Row],[Construction]],Sheet1!$A$2:$B$16,2,)</f>
        <v>Off Site</v>
      </c>
      <c r="K1005" t="s">
        <v>183</v>
      </c>
      <c r="L1005" t="s">
        <v>237</v>
      </c>
      <c r="M1005">
        <v>1</v>
      </c>
      <c r="N1005" s="3">
        <v>459151.35999999999</v>
      </c>
      <c r="O1005" s="3">
        <f>N1005/M1005</f>
        <v>459151.35999999999</v>
      </c>
      <c r="P1005" s="3">
        <f>O1005*((VLOOKUP(H1005,'CPI Data'!$A$1:$B$23,2))/(VLOOKUP(2025,'CPI Data'!$A$1:$B$23,2)))</f>
        <v>379987.33241379308</v>
      </c>
      <c r="Q1005" s="2">
        <v>44378</v>
      </c>
      <c r="R1005" s="12">
        <v>3</v>
      </c>
      <c r="S1005">
        <v>1</v>
      </c>
      <c r="T1005">
        <v>1</v>
      </c>
      <c r="U1005">
        <v>1</v>
      </c>
    </row>
    <row r="1006" spans="1:21" x14ac:dyDescent="0.25">
      <c r="A1006" t="s">
        <v>21</v>
      </c>
      <c r="B1006">
        <f>VLOOKUP(Table1[[#This Row],[LGA]],Sheet1!$H$1:$I$27,2,)</f>
        <v>2203</v>
      </c>
      <c r="C1006" t="s">
        <v>104</v>
      </c>
      <c r="D1006" t="s">
        <v>114</v>
      </c>
      <c r="E1006" s="18" t="s">
        <v>13</v>
      </c>
      <c r="F1006" s="18" t="s">
        <v>13</v>
      </c>
      <c r="H1006">
        <v>2013</v>
      </c>
      <c r="I1006" t="s">
        <v>178</v>
      </c>
      <c r="J1006" t="str">
        <f>VLOOKUP(Table1[[#This Row],[Construction]],Sheet1!$A$2:$B$16,2,)</f>
        <v>Off Site</v>
      </c>
      <c r="K1006" t="s">
        <v>183</v>
      </c>
      <c r="L1006" t="s">
        <v>237</v>
      </c>
      <c r="M1006">
        <v>1</v>
      </c>
      <c r="N1006" s="3">
        <v>558019</v>
      </c>
      <c r="O1006" s="3">
        <f>N1006/M1006</f>
        <v>558019</v>
      </c>
      <c r="P1006" s="3">
        <f>O1006*((VLOOKUP(H1006,'CPI Data'!$A$1:$B$23,2))/(VLOOKUP(2025,'CPI Data'!$A$1:$B$23,2)))</f>
        <v>461808.8275862069</v>
      </c>
      <c r="Q1006" s="2">
        <v>44378</v>
      </c>
      <c r="R1006" s="12">
        <v>4</v>
      </c>
      <c r="S1006">
        <v>2</v>
      </c>
      <c r="T1006">
        <v>1</v>
      </c>
      <c r="U1006">
        <v>1</v>
      </c>
    </row>
    <row r="1007" spans="1:21" x14ac:dyDescent="0.25">
      <c r="A1007" t="s">
        <v>21</v>
      </c>
      <c r="B1007">
        <f>VLOOKUP(Table1[[#This Row],[LGA]],Sheet1!$H$1:$I$27,2,)</f>
        <v>2203</v>
      </c>
      <c r="C1007" t="s">
        <v>104</v>
      </c>
      <c r="D1007" t="s">
        <v>112</v>
      </c>
      <c r="E1007" s="18" t="s">
        <v>13</v>
      </c>
      <c r="F1007" s="18" t="s">
        <v>13</v>
      </c>
      <c r="H1007">
        <v>2013</v>
      </c>
      <c r="I1007" t="s">
        <v>178</v>
      </c>
      <c r="J1007" t="str">
        <f>VLOOKUP(Table1[[#This Row],[Construction]],Sheet1!$A$2:$B$16,2,)</f>
        <v>Off Site</v>
      </c>
      <c r="K1007" t="s">
        <v>183</v>
      </c>
      <c r="L1007" t="s">
        <v>237</v>
      </c>
      <c r="M1007">
        <v>1</v>
      </c>
      <c r="N1007" s="3">
        <v>454638</v>
      </c>
      <c r="O1007" s="3">
        <f>N1007/M1007</f>
        <v>454638</v>
      </c>
      <c r="P1007" s="3">
        <f>O1007*((VLOOKUP(H1007,'CPI Data'!$A$1:$B$23,2))/(VLOOKUP(2025,'CPI Data'!$A$1:$B$23,2)))</f>
        <v>376252.13793103449</v>
      </c>
      <c r="Q1007" s="2">
        <v>42186</v>
      </c>
      <c r="R1007" s="12">
        <v>3</v>
      </c>
      <c r="S1007">
        <v>1</v>
      </c>
      <c r="T1007">
        <v>1</v>
      </c>
      <c r="U1007">
        <v>1</v>
      </c>
    </row>
    <row r="1008" spans="1:21" x14ac:dyDescent="0.25">
      <c r="A1008" t="s">
        <v>21</v>
      </c>
      <c r="B1008">
        <f>VLOOKUP(Table1[[#This Row],[LGA]],Sheet1!$H$1:$I$27,2,)</f>
        <v>2203</v>
      </c>
      <c r="C1008" t="s">
        <v>104</v>
      </c>
      <c r="D1008" t="s">
        <v>112</v>
      </c>
      <c r="E1008" s="18" t="s">
        <v>13</v>
      </c>
      <c r="F1008" s="18" t="s">
        <v>13</v>
      </c>
      <c r="H1008">
        <v>2013</v>
      </c>
      <c r="I1008" t="s">
        <v>178</v>
      </c>
      <c r="J1008" t="str">
        <f>VLOOKUP(Table1[[#This Row],[Construction]],Sheet1!$A$2:$B$16,2,)</f>
        <v>Off Site</v>
      </c>
      <c r="K1008" t="s">
        <v>183</v>
      </c>
      <c r="L1008" t="s">
        <v>237</v>
      </c>
      <c r="M1008">
        <v>1</v>
      </c>
      <c r="N1008" s="3">
        <v>456471</v>
      </c>
      <c r="O1008" s="3">
        <f>N1008/M1008</f>
        <v>456471</v>
      </c>
      <c r="P1008" s="3">
        <f>O1008*((VLOOKUP(H1008,'CPI Data'!$A$1:$B$23,2))/(VLOOKUP(2025,'CPI Data'!$A$1:$B$23,2)))</f>
        <v>377769.10344827588</v>
      </c>
      <c r="Q1008" s="2">
        <v>42552</v>
      </c>
      <c r="R1008" s="12">
        <v>3</v>
      </c>
      <c r="S1008">
        <v>1</v>
      </c>
      <c r="T1008">
        <v>1</v>
      </c>
      <c r="U1008">
        <v>1</v>
      </c>
    </row>
    <row r="1009" spans="1:21" x14ac:dyDescent="0.25">
      <c r="A1009" t="s">
        <v>22</v>
      </c>
      <c r="B1009" t="str">
        <f>VLOOKUP(Table1[[#This Row],[LGA]],Sheet1!$H$1:$I$27,2,)</f>
        <v>1973 </v>
      </c>
      <c r="C1009" t="s">
        <v>104</v>
      </c>
      <c r="D1009" t="s">
        <v>111</v>
      </c>
      <c r="E1009" s="18" t="s">
        <v>13</v>
      </c>
      <c r="F1009" s="18" t="s">
        <v>13</v>
      </c>
      <c r="H1009">
        <v>2013</v>
      </c>
      <c r="I1009" t="s">
        <v>178</v>
      </c>
      <c r="J1009" t="str">
        <f>VLOOKUP(Table1[[#This Row],[Construction]],Sheet1!$A$2:$B$16,2,)</f>
        <v>Off Site</v>
      </c>
      <c r="K1009" t="s">
        <v>183</v>
      </c>
      <c r="L1009" t="s">
        <v>237</v>
      </c>
      <c r="M1009">
        <v>1</v>
      </c>
      <c r="N1009" s="3">
        <v>362556</v>
      </c>
      <c r="O1009" s="3">
        <f>N1009/M1009</f>
        <v>362556</v>
      </c>
      <c r="P1009" s="3">
        <f>O1009*((VLOOKUP(H1009,'CPI Data'!$A$1:$B$23,2))/(VLOOKUP(2025,'CPI Data'!$A$1:$B$23,2)))</f>
        <v>300046.3448275862</v>
      </c>
      <c r="Q1009" s="2">
        <v>42552</v>
      </c>
      <c r="R1009" s="12">
        <v>2</v>
      </c>
      <c r="S1009">
        <v>1</v>
      </c>
      <c r="T1009">
        <v>1</v>
      </c>
      <c r="U1009">
        <v>1</v>
      </c>
    </row>
    <row r="1010" spans="1:21" x14ac:dyDescent="0.25">
      <c r="A1010" t="s">
        <v>22</v>
      </c>
      <c r="B1010" t="str">
        <f>VLOOKUP(Table1[[#This Row],[LGA]],Sheet1!$H$1:$I$27,2,)</f>
        <v>1973 </v>
      </c>
      <c r="C1010" t="s">
        <v>104</v>
      </c>
      <c r="D1010" t="s">
        <v>112</v>
      </c>
      <c r="E1010" s="18" t="s">
        <v>13</v>
      </c>
      <c r="F1010" s="18" t="s">
        <v>13</v>
      </c>
      <c r="H1010">
        <v>2013</v>
      </c>
      <c r="I1010" t="s">
        <v>178</v>
      </c>
      <c r="J1010" t="str">
        <f>VLOOKUP(Table1[[#This Row],[Construction]],Sheet1!$A$2:$B$16,2,)</f>
        <v>Off Site</v>
      </c>
      <c r="K1010" t="s">
        <v>183</v>
      </c>
      <c r="L1010" t="s">
        <v>237</v>
      </c>
      <c r="M1010">
        <v>1</v>
      </c>
      <c r="N1010" s="3">
        <v>457063</v>
      </c>
      <c r="O1010" s="3">
        <f>N1010/M1010</f>
        <v>457063</v>
      </c>
      <c r="P1010" s="3">
        <f>O1010*((VLOOKUP(H1010,'CPI Data'!$A$1:$B$23,2))/(VLOOKUP(2025,'CPI Data'!$A$1:$B$23,2)))</f>
        <v>378259.03448275861</v>
      </c>
      <c r="Q1010" s="2">
        <v>42917</v>
      </c>
      <c r="R1010" s="12">
        <v>3</v>
      </c>
      <c r="S1010">
        <v>1</v>
      </c>
      <c r="T1010">
        <v>1</v>
      </c>
      <c r="U1010">
        <v>1</v>
      </c>
    </row>
    <row r="1011" spans="1:21" x14ac:dyDescent="0.25">
      <c r="A1011" t="s">
        <v>22</v>
      </c>
      <c r="B1011" t="str">
        <f>VLOOKUP(Table1[[#This Row],[LGA]],Sheet1!$H$1:$I$27,2,)</f>
        <v>1973 </v>
      </c>
      <c r="C1011" t="s">
        <v>104</v>
      </c>
      <c r="D1011" t="s">
        <v>112</v>
      </c>
      <c r="E1011" s="18" t="s">
        <v>13</v>
      </c>
      <c r="F1011" s="18" t="s">
        <v>13</v>
      </c>
      <c r="H1011">
        <v>2013</v>
      </c>
      <c r="I1011" t="s">
        <v>178</v>
      </c>
      <c r="J1011" t="str">
        <f>VLOOKUP(Table1[[#This Row],[Construction]],Sheet1!$A$2:$B$16,2,)</f>
        <v>Off Site</v>
      </c>
      <c r="K1011" t="s">
        <v>183</v>
      </c>
      <c r="L1011" t="s">
        <v>237</v>
      </c>
      <c r="M1011">
        <v>1</v>
      </c>
      <c r="N1011" s="3">
        <v>460324</v>
      </c>
      <c r="O1011" s="3">
        <f>N1011/M1011</f>
        <v>460324</v>
      </c>
      <c r="P1011" s="3">
        <f>O1011*((VLOOKUP(H1011,'CPI Data'!$A$1:$B$23,2))/(VLOOKUP(2025,'CPI Data'!$A$1:$B$23,2)))</f>
        <v>380957.79310344829</v>
      </c>
      <c r="Q1011" s="2">
        <v>42552</v>
      </c>
      <c r="R1011" s="12">
        <v>3</v>
      </c>
      <c r="S1011">
        <v>1</v>
      </c>
      <c r="T1011">
        <v>1</v>
      </c>
      <c r="U1011">
        <v>1</v>
      </c>
    </row>
    <row r="1012" spans="1:21" x14ac:dyDescent="0.25">
      <c r="A1012" t="s">
        <v>22</v>
      </c>
      <c r="B1012" t="str">
        <f>VLOOKUP(Table1[[#This Row],[LGA]],Sheet1!$H$1:$I$27,2,)</f>
        <v>1973 </v>
      </c>
      <c r="C1012" t="s">
        <v>104</v>
      </c>
      <c r="D1012" t="s">
        <v>110</v>
      </c>
      <c r="E1012" s="18" t="s">
        <v>13</v>
      </c>
      <c r="F1012" s="18" t="s">
        <v>13</v>
      </c>
      <c r="H1012">
        <v>2013</v>
      </c>
      <c r="I1012" t="s">
        <v>178</v>
      </c>
      <c r="J1012" t="str">
        <f>VLOOKUP(Table1[[#This Row],[Construction]],Sheet1!$A$2:$B$16,2,)</f>
        <v>Off Site</v>
      </c>
      <c r="K1012" t="s">
        <v>183</v>
      </c>
      <c r="L1012" t="s">
        <v>237</v>
      </c>
      <c r="M1012">
        <v>1</v>
      </c>
      <c r="N1012" s="3">
        <v>690134.27</v>
      </c>
      <c r="O1012" s="3">
        <f>N1012/M1012</f>
        <v>690134.27</v>
      </c>
      <c r="P1012" s="3">
        <f>O1012*((VLOOKUP(H1012,'CPI Data'!$A$1:$B$23,2))/(VLOOKUP(2025,'CPI Data'!$A$1:$B$23,2)))</f>
        <v>571145.60275862075</v>
      </c>
      <c r="Q1012" s="2">
        <v>42917</v>
      </c>
      <c r="R1012" s="12">
        <v>5</v>
      </c>
      <c r="S1012">
        <v>2</v>
      </c>
      <c r="T1012">
        <v>1</v>
      </c>
      <c r="U1012">
        <v>1</v>
      </c>
    </row>
    <row r="1013" spans="1:21" x14ac:dyDescent="0.25">
      <c r="A1013" t="s">
        <v>22</v>
      </c>
      <c r="B1013" t="str">
        <f>VLOOKUP(Table1[[#This Row],[LGA]],Sheet1!$H$1:$I$27,2,)</f>
        <v>1973 </v>
      </c>
      <c r="C1013" t="s">
        <v>104</v>
      </c>
      <c r="D1013" t="s">
        <v>112</v>
      </c>
      <c r="E1013" s="18" t="s">
        <v>13</v>
      </c>
      <c r="F1013" s="18" t="s">
        <v>13</v>
      </c>
      <c r="H1013">
        <v>2013</v>
      </c>
      <c r="I1013" t="s">
        <v>178</v>
      </c>
      <c r="J1013" t="str">
        <f>VLOOKUP(Table1[[#This Row],[Construction]],Sheet1!$A$2:$B$16,2,)</f>
        <v>Off Site</v>
      </c>
      <c r="K1013" t="s">
        <v>183</v>
      </c>
      <c r="L1013" t="s">
        <v>237</v>
      </c>
      <c r="M1013">
        <v>1</v>
      </c>
      <c r="N1013" s="3">
        <v>457325</v>
      </c>
      <c r="O1013" s="3">
        <f>N1013/M1013</f>
        <v>457325</v>
      </c>
      <c r="P1013" s="3">
        <f>O1013*((VLOOKUP(H1013,'CPI Data'!$A$1:$B$23,2))/(VLOOKUP(2025,'CPI Data'!$A$1:$B$23,2)))</f>
        <v>378475.86206896551</v>
      </c>
      <c r="R1013" s="12">
        <v>3</v>
      </c>
      <c r="S1013">
        <v>1</v>
      </c>
      <c r="T1013">
        <v>1</v>
      </c>
      <c r="U1013">
        <v>1</v>
      </c>
    </row>
    <row r="1014" spans="1:21" x14ac:dyDescent="0.25">
      <c r="A1014" t="s">
        <v>22</v>
      </c>
      <c r="B1014" t="str">
        <f>VLOOKUP(Table1[[#This Row],[LGA]],Sheet1!$H$1:$I$27,2,)</f>
        <v>1973 </v>
      </c>
      <c r="C1014" t="s">
        <v>104</v>
      </c>
      <c r="D1014" t="s">
        <v>112</v>
      </c>
      <c r="E1014" s="18" t="s">
        <v>13</v>
      </c>
      <c r="F1014" s="18" t="s">
        <v>13</v>
      </c>
      <c r="H1014">
        <v>2013</v>
      </c>
      <c r="I1014" t="s">
        <v>178</v>
      </c>
      <c r="J1014" t="str">
        <f>VLOOKUP(Table1[[#This Row],[Construction]],Sheet1!$A$2:$B$16,2,)</f>
        <v>Off Site</v>
      </c>
      <c r="K1014" t="s">
        <v>183</v>
      </c>
      <c r="L1014" t="s">
        <v>237</v>
      </c>
      <c r="M1014">
        <v>1</v>
      </c>
      <c r="N1014" s="3">
        <v>458033</v>
      </c>
      <c r="O1014" s="3">
        <f>N1014/M1014</f>
        <v>458033</v>
      </c>
      <c r="P1014" s="3">
        <f>O1014*((VLOOKUP(H1014,'CPI Data'!$A$1:$B$23,2))/(VLOOKUP(2025,'CPI Data'!$A$1:$B$23,2)))</f>
        <v>379061.79310344829</v>
      </c>
      <c r="Q1014" s="2">
        <v>41091</v>
      </c>
      <c r="R1014" s="12">
        <v>3</v>
      </c>
      <c r="S1014">
        <v>1</v>
      </c>
      <c r="T1014">
        <v>1</v>
      </c>
      <c r="U1014">
        <v>1</v>
      </c>
    </row>
    <row r="1015" spans="1:21" x14ac:dyDescent="0.25">
      <c r="A1015" t="s">
        <v>22</v>
      </c>
      <c r="B1015" t="str">
        <f>VLOOKUP(Table1[[#This Row],[LGA]],Sheet1!$H$1:$I$27,2,)</f>
        <v>1973 </v>
      </c>
      <c r="C1015" t="s">
        <v>104</v>
      </c>
      <c r="D1015" t="s">
        <v>111</v>
      </c>
      <c r="E1015" s="18" t="s">
        <v>13</v>
      </c>
      <c r="F1015" s="18" t="s">
        <v>13</v>
      </c>
      <c r="H1015">
        <v>2013</v>
      </c>
      <c r="I1015" t="s">
        <v>178</v>
      </c>
      <c r="J1015" t="str">
        <f>VLOOKUP(Table1[[#This Row],[Construction]],Sheet1!$A$2:$B$16,2,)</f>
        <v>Off Site</v>
      </c>
      <c r="K1015" t="s">
        <v>183</v>
      </c>
      <c r="L1015" t="s">
        <v>237</v>
      </c>
      <c r="M1015">
        <v>1</v>
      </c>
      <c r="N1015" s="3">
        <v>360423</v>
      </c>
      <c r="O1015" s="3">
        <f>N1015/M1015</f>
        <v>360423</v>
      </c>
      <c r="P1015" s="3">
        <f>O1015*((VLOOKUP(H1015,'CPI Data'!$A$1:$B$23,2))/(VLOOKUP(2025,'CPI Data'!$A$1:$B$23,2)))</f>
        <v>298281.10344827588</v>
      </c>
      <c r="Q1015" s="2">
        <v>42552</v>
      </c>
      <c r="R1015" s="12">
        <v>2</v>
      </c>
      <c r="S1015">
        <v>1</v>
      </c>
      <c r="T1015">
        <v>1</v>
      </c>
      <c r="U1015">
        <v>1</v>
      </c>
    </row>
    <row r="1016" spans="1:21" x14ac:dyDescent="0.25">
      <c r="A1016" t="s">
        <v>20</v>
      </c>
      <c r="B1016">
        <f>VLOOKUP(Table1[[#This Row],[LGA]],Sheet1!$H$1:$I$27,2,)</f>
        <v>2669</v>
      </c>
      <c r="C1016" t="s">
        <v>104</v>
      </c>
      <c r="D1016" t="s">
        <v>115</v>
      </c>
      <c r="E1016" s="18" t="s">
        <v>13</v>
      </c>
      <c r="F1016" s="18" t="s">
        <v>13</v>
      </c>
      <c r="H1016">
        <v>2013</v>
      </c>
      <c r="I1016" t="s">
        <v>178</v>
      </c>
      <c r="J1016" t="str">
        <f>VLOOKUP(Table1[[#This Row],[Construction]],Sheet1!$A$2:$B$16,2,)</f>
        <v>Off Site</v>
      </c>
      <c r="K1016" t="s">
        <v>183</v>
      </c>
      <c r="L1016" t="s">
        <v>237</v>
      </c>
      <c r="M1016">
        <v>1</v>
      </c>
      <c r="N1016" s="3">
        <v>830402</v>
      </c>
      <c r="O1016" s="3">
        <f>N1016/M1016</f>
        <v>830402</v>
      </c>
      <c r="P1016" s="3">
        <f>O1016*((VLOOKUP(H1016,'CPI Data'!$A$1:$B$23,2))/(VLOOKUP(2025,'CPI Data'!$A$1:$B$23,2)))</f>
        <v>687229.24137931038</v>
      </c>
      <c r="Q1016" s="2">
        <v>42552</v>
      </c>
      <c r="R1016" s="12">
        <v>4</v>
      </c>
      <c r="S1016">
        <v>2</v>
      </c>
      <c r="T1016">
        <v>1</v>
      </c>
      <c r="U1016">
        <v>1</v>
      </c>
    </row>
    <row r="1017" spans="1:21" x14ac:dyDescent="0.25">
      <c r="A1017" t="s">
        <v>20</v>
      </c>
      <c r="B1017">
        <f>VLOOKUP(Table1[[#This Row],[LGA]],Sheet1!$H$1:$I$27,2,)</f>
        <v>2669</v>
      </c>
      <c r="C1017" t="s">
        <v>104</v>
      </c>
      <c r="D1017" t="s">
        <v>115</v>
      </c>
      <c r="E1017" s="18" t="s">
        <v>13</v>
      </c>
      <c r="F1017" s="18" t="s">
        <v>13</v>
      </c>
      <c r="H1017">
        <v>2013</v>
      </c>
      <c r="I1017" t="s">
        <v>178</v>
      </c>
      <c r="J1017" t="str">
        <f>VLOOKUP(Table1[[#This Row],[Construction]],Sheet1!$A$2:$B$16,2,)</f>
        <v>Off Site</v>
      </c>
      <c r="K1017" t="s">
        <v>183</v>
      </c>
      <c r="L1017" t="s">
        <v>237</v>
      </c>
      <c r="M1017">
        <v>1</v>
      </c>
      <c r="N1017" s="3">
        <v>916137.25</v>
      </c>
      <c r="O1017" s="3">
        <f>N1017/M1017</f>
        <v>916137.25</v>
      </c>
      <c r="P1017" s="3">
        <f>O1017*((VLOOKUP(H1017,'CPI Data'!$A$1:$B$23,2))/(VLOOKUP(2025,'CPI Data'!$A$1:$B$23,2)))</f>
        <v>758182.55172413797</v>
      </c>
      <c r="Q1017" s="2">
        <v>42552</v>
      </c>
      <c r="R1017" s="12">
        <v>4</v>
      </c>
      <c r="S1017">
        <v>2</v>
      </c>
      <c r="T1017">
        <v>1</v>
      </c>
      <c r="U1017">
        <v>1</v>
      </c>
    </row>
    <row r="1018" spans="1:21" x14ac:dyDescent="0.25">
      <c r="A1018" t="s">
        <v>41</v>
      </c>
      <c r="B1018">
        <f>VLOOKUP(Table1[[#This Row],[LGA]],Sheet1!$H$1:$I$27,2,)</f>
        <v>2042</v>
      </c>
      <c r="C1018" t="s">
        <v>104</v>
      </c>
      <c r="D1018" t="s">
        <v>111</v>
      </c>
      <c r="E1018" s="18" t="s">
        <v>13</v>
      </c>
      <c r="F1018" s="18" t="s">
        <v>13</v>
      </c>
      <c r="H1018">
        <v>2013</v>
      </c>
      <c r="I1018" t="s">
        <v>14</v>
      </c>
      <c r="J1018" t="str">
        <f>VLOOKUP(Table1[[#This Row],[Construction]],Sheet1!$A$2:$B$16,2,)</f>
        <v>Off Site</v>
      </c>
      <c r="K1018" t="s">
        <v>41</v>
      </c>
      <c r="L1018" t="s">
        <v>211</v>
      </c>
      <c r="M1018">
        <v>1</v>
      </c>
      <c r="N1018" s="3">
        <v>469492.1</v>
      </c>
      <c r="O1018" s="3">
        <f>N1018/M1018</f>
        <v>469492.1</v>
      </c>
      <c r="P1018" s="3">
        <f>O1018*((VLOOKUP(H1018,'CPI Data'!$A$1:$B$23,2))/(VLOOKUP(2025,'CPI Data'!$A$1:$B$23,2)))</f>
        <v>388545.1862068965</v>
      </c>
      <c r="Q1018" s="2">
        <v>44378</v>
      </c>
      <c r="R1018" s="12">
        <v>2</v>
      </c>
      <c r="S1018">
        <v>1</v>
      </c>
      <c r="T1018">
        <v>1</v>
      </c>
      <c r="U1018">
        <v>1</v>
      </c>
    </row>
    <row r="1019" spans="1:21" x14ac:dyDescent="0.25">
      <c r="A1019" t="s">
        <v>41</v>
      </c>
      <c r="B1019">
        <f>VLOOKUP(Table1[[#This Row],[LGA]],Sheet1!$H$1:$I$27,2,)</f>
        <v>2042</v>
      </c>
      <c r="C1019" t="s">
        <v>104</v>
      </c>
      <c r="D1019" t="s">
        <v>112</v>
      </c>
      <c r="E1019" s="18" t="s">
        <v>13</v>
      </c>
      <c r="F1019" s="18" t="s">
        <v>13</v>
      </c>
      <c r="H1019">
        <v>2013</v>
      </c>
      <c r="I1019" t="s">
        <v>14</v>
      </c>
      <c r="J1019" t="str">
        <f>VLOOKUP(Table1[[#This Row],[Construction]],Sheet1!$A$2:$B$16,2,)</f>
        <v>Off Site</v>
      </c>
      <c r="K1019" t="s">
        <v>41</v>
      </c>
      <c r="L1019" t="s">
        <v>211</v>
      </c>
      <c r="M1019">
        <v>1</v>
      </c>
      <c r="N1019" s="3">
        <v>541351.71</v>
      </c>
      <c r="O1019" s="3">
        <f>N1019/M1019</f>
        <v>541351.71</v>
      </c>
      <c r="P1019" s="3">
        <f>O1019*((VLOOKUP(H1019,'CPI Data'!$A$1:$B$23,2))/(VLOOKUP(2025,'CPI Data'!$A$1:$B$23,2)))</f>
        <v>448015.20827586204</v>
      </c>
      <c r="Q1019" s="2">
        <v>42917</v>
      </c>
      <c r="R1019" s="12">
        <v>3</v>
      </c>
      <c r="S1019">
        <v>1</v>
      </c>
      <c r="T1019">
        <v>1</v>
      </c>
      <c r="U1019">
        <v>1</v>
      </c>
    </row>
    <row r="1020" spans="1:21" x14ac:dyDescent="0.25">
      <c r="A1020" t="s">
        <v>41</v>
      </c>
      <c r="B1020">
        <f>VLOOKUP(Table1[[#This Row],[LGA]],Sheet1!$H$1:$I$27,2,)</f>
        <v>2042</v>
      </c>
      <c r="C1020" t="s">
        <v>104</v>
      </c>
      <c r="D1020" t="s">
        <v>111</v>
      </c>
      <c r="E1020" s="18" t="s">
        <v>13</v>
      </c>
      <c r="F1020" s="18" t="s">
        <v>13</v>
      </c>
      <c r="H1020">
        <v>2013</v>
      </c>
      <c r="I1020" t="s">
        <v>14</v>
      </c>
      <c r="J1020" t="str">
        <f>VLOOKUP(Table1[[#This Row],[Construction]],Sheet1!$A$2:$B$16,2,)</f>
        <v>Off Site</v>
      </c>
      <c r="K1020" t="s">
        <v>41</v>
      </c>
      <c r="L1020" t="s">
        <v>211</v>
      </c>
      <c r="M1020">
        <v>1</v>
      </c>
      <c r="N1020" s="3">
        <v>466400.24</v>
      </c>
      <c r="O1020" s="3">
        <f>N1020/M1020</f>
        <v>466400.24</v>
      </c>
      <c r="P1020" s="3">
        <f>O1020*((VLOOKUP(H1020,'CPI Data'!$A$1:$B$23,2))/(VLOOKUP(2025,'CPI Data'!$A$1:$B$23,2)))</f>
        <v>385986.40551724139</v>
      </c>
      <c r="Q1020" s="2">
        <v>42917</v>
      </c>
      <c r="R1020" s="12">
        <v>2</v>
      </c>
      <c r="S1020">
        <v>1</v>
      </c>
      <c r="T1020">
        <v>1</v>
      </c>
      <c r="U1020">
        <v>1</v>
      </c>
    </row>
    <row r="1021" spans="1:21" x14ac:dyDescent="0.25">
      <c r="A1021" t="s">
        <v>28</v>
      </c>
      <c r="B1021">
        <f>VLOOKUP(Table1[[#This Row],[LGA]],Sheet1!$H$1:$I$27,2,)</f>
        <v>2335</v>
      </c>
      <c r="C1021" t="s">
        <v>104</v>
      </c>
      <c r="D1021" t="s">
        <v>112</v>
      </c>
      <c r="E1021" s="18" t="s">
        <v>13</v>
      </c>
      <c r="F1021" s="18" t="s">
        <v>13</v>
      </c>
      <c r="H1021">
        <v>2013</v>
      </c>
      <c r="I1021" t="s">
        <v>178</v>
      </c>
      <c r="J1021" t="str">
        <f>VLOOKUP(Table1[[#This Row],[Construction]],Sheet1!$A$2:$B$16,2,)</f>
        <v>Off Site</v>
      </c>
      <c r="K1021" t="s">
        <v>183</v>
      </c>
      <c r="L1021" t="s">
        <v>237</v>
      </c>
      <c r="M1021">
        <v>1</v>
      </c>
      <c r="N1021" s="3">
        <v>577909</v>
      </c>
      <c r="O1021" s="3">
        <f>N1021/M1021</f>
        <v>577909</v>
      </c>
      <c r="P1021" s="3">
        <f>O1021*((VLOOKUP(H1021,'CPI Data'!$A$1:$B$23,2))/(VLOOKUP(2025,'CPI Data'!$A$1:$B$23,2)))</f>
        <v>478269.5172413793</v>
      </c>
      <c r="Q1021" s="2">
        <v>42917</v>
      </c>
      <c r="R1021" s="12">
        <v>3</v>
      </c>
      <c r="S1021">
        <v>1</v>
      </c>
      <c r="T1021">
        <v>1</v>
      </c>
      <c r="U1021">
        <v>1</v>
      </c>
    </row>
    <row r="1022" spans="1:21" x14ac:dyDescent="0.25">
      <c r="A1022" t="s">
        <v>28</v>
      </c>
      <c r="B1022">
        <f>VLOOKUP(Table1[[#This Row],[LGA]],Sheet1!$H$1:$I$27,2,)</f>
        <v>2335</v>
      </c>
      <c r="C1022" t="s">
        <v>104</v>
      </c>
      <c r="D1022" t="s">
        <v>112</v>
      </c>
      <c r="E1022" s="18" t="s">
        <v>13</v>
      </c>
      <c r="F1022" s="18" t="s">
        <v>13</v>
      </c>
      <c r="H1022">
        <v>2013</v>
      </c>
      <c r="I1022" t="s">
        <v>178</v>
      </c>
      <c r="J1022" t="str">
        <f>VLOOKUP(Table1[[#This Row],[Construction]],Sheet1!$A$2:$B$16,2,)</f>
        <v>Off Site</v>
      </c>
      <c r="K1022" t="s">
        <v>183</v>
      </c>
      <c r="L1022" t="s">
        <v>237</v>
      </c>
      <c r="M1022">
        <v>1</v>
      </c>
      <c r="N1022" s="3">
        <v>582829</v>
      </c>
      <c r="O1022" s="3">
        <f>N1022/M1022</f>
        <v>582829</v>
      </c>
      <c r="P1022" s="3">
        <f>O1022*((VLOOKUP(H1022,'CPI Data'!$A$1:$B$23,2))/(VLOOKUP(2025,'CPI Data'!$A$1:$B$23,2)))</f>
        <v>482341.24137931032</v>
      </c>
      <c r="Q1022" s="2">
        <v>42917</v>
      </c>
      <c r="R1022" s="12">
        <v>3</v>
      </c>
      <c r="S1022">
        <v>1</v>
      </c>
      <c r="T1022">
        <v>1</v>
      </c>
      <c r="U1022">
        <v>1</v>
      </c>
    </row>
    <row r="1023" spans="1:21" x14ac:dyDescent="0.25">
      <c r="A1023" t="s">
        <v>28</v>
      </c>
      <c r="B1023">
        <f>VLOOKUP(Table1[[#This Row],[LGA]],Sheet1!$H$1:$I$27,2,)</f>
        <v>2335</v>
      </c>
      <c r="C1023" t="s">
        <v>104</v>
      </c>
      <c r="D1023" t="s">
        <v>112</v>
      </c>
      <c r="E1023" s="18" t="s">
        <v>13</v>
      </c>
      <c r="F1023" s="18" t="s">
        <v>13</v>
      </c>
      <c r="H1023">
        <v>2013</v>
      </c>
      <c r="I1023" t="s">
        <v>178</v>
      </c>
      <c r="J1023" t="str">
        <f>VLOOKUP(Table1[[#This Row],[Construction]],Sheet1!$A$2:$B$16,2,)</f>
        <v>Off Site</v>
      </c>
      <c r="K1023" t="s">
        <v>183</v>
      </c>
      <c r="L1023" t="s">
        <v>237</v>
      </c>
      <c r="M1023">
        <v>1</v>
      </c>
      <c r="N1023" s="3">
        <v>580787</v>
      </c>
      <c r="O1023" s="3">
        <f>N1023/M1023</f>
        <v>580787</v>
      </c>
      <c r="P1023" s="3">
        <f>O1023*((VLOOKUP(H1023,'CPI Data'!$A$1:$B$23,2))/(VLOOKUP(2025,'CPI Data'!$A$1:$B$23,2)))</f>
        <v>480651.31034482759</v>
      </c>
      <c r="Q1023" s="2">
        <v>42917</v>
      </c>
      <c r="R1023" s="12">
        <v>3</v>
      </c>
      <c r="S1023">
        <v>1</v>
      </c>
      <c r="T1023">
        <v>1</v>
      </c>
      <c r="U1023">
        <v>1</v>
      </c>
    </row>
    <row r="1024" spans="1:21" x14ac:dyDescent="0.25">
      <c r="A1024" t="s">
        <v>28</v>
      </c>
      <c r="B1024">
        <f>VLOOKUP(Table1[[#This Row],[LGA]],Sheet1!$H$1:$I$27,2,)</f>
        <v>2335</v>
      </c>
      <c r="C1024" t="s">
        <v>104</v>
      </c>
      <c r="D1024" t="s">
        <v>112</v>
      </c>
      <c r="E1024" s="18" t="s">
        <v>13</v>
      </c>
      <c r="F1024" s="18" t="s">
        <v>13</v>
      </c>
      <c r="H1024">
        <v>2013</v>
      </c>
      <c r="I1024" t="s">
        <v>178</v>
      </c>
      <c r="J1024" t="str">
        <f>VLOOKUP(Table1[[#This Row],[Construction]],Sheet1!$A$2:$B$16,2,)</f>
        <v>Off Site</v>
      </c>
      <c r="K1024" t="s">
        <v>183</v>
      </c>
      <c r="L1024" t="s">
        <v>237</v>
      </c>
      <c r="M1024">
        <v>1</v>
      </c>
      <c r="N1024" s="3">
        <v>581479</v>
      </c>
      <c r="O1024" s="3">
        <f>N1024/M1024</f>
        <v>581479</v>
      </c>
      <c r="P1024" s="3">
        <f>O1024*((VLOOKUP(H1024,'CPI Data'!$A$1:$B$23,2))/(VLOOKUP(2025,'CPI Data'!$A$1:$B$23,2)))</f>
        <v>481224</v>
      </c>
      <c r="Q1024" s="2">
        <v>43282</v>
      </c>
      <c r="R1024" s="12">
        <v>3</v>
      </c>
      <c r="S1024">
        <v>1</v>
      </c>
      <c r="T1024">
        <v>1</v>
      </c>
      <c r="U1024">
        <v>1</v>
      </c>
    </row>
    <row r="1025" spans="1:21" x14ac:dyDescent="0.25">
      <c r="A1025" t="s">
        <v>21</v>
      </c>
      <c r="B1025">
        <f>VLOOKUP(Table1[[#This Row],[LGA]],Sheet1!$H$1:$I$27,2,)</f>
        <v>2203</v>
      </c>
      <c r="C1025" t="s">
        <v>104</v>
      </c>
      <c r="D1025" t="s">
        <v>111</v>
      </c>
      <c r="E1025" s="18" t="s">
        <v>13</v>
      </c>
      <c r="F1025" s="18" t="s">
        <v>13</v>
      </c>
      <c r="H1025">
        <v>2013</v>
      </c>
      <c r="I1025" t="s">
        <v>178</v>
      </c>
      <c r="J1025" t="str">
        <f>VLOOKUP(Table1[[#This Row],[Construction]],Sheet1!$A$2:$B$16,2,)</f>
        <v>Off Site</v>
      </c>
      <c r="K1025" t="s">
        <v>183</v>
      </c>
      <c r="L1025" t="s">
        <v>237</v>
      </c>
      <c r="M1025">
        <v>1</v>
      </c>
      <c r="N1025" s="3">
        <v>358873</v>
      </c>
      <c r="O1025" s="3">
        <f>N1025/M1025</f>
        <v>358873</v>
      </c>
      <c r="P1025" s="3">
        <f>O1025*((VLOOKUP(H1025,'CPI Data'!$A$1:$B$23,2))/(VLOOKUP(2025,'CPI Data'!$A$1:$B$23,2)))</f>
        <v>296998.3448275862</v>
      </c>
      <c r="Q1025" s="2">
        <v>42917</v>
      </c>
      <c r="R1025" s="12">
        <v>2</v>
      </c>
      <c r="S1025">
        <v>1</v>
      </c>
      <c r="T1025">
        <v>1</v>
      </c>
      <c r="U1025">
        <v>1</v>
      </c>
    </row>
    <row r="1026" spans="1:21" x14ac:dyDescent="0.25">
      <c r="A1026" t="s">
        <v>21</v>
      </c>
      <c r="B1026">
        <f>VLOOKUP(Table1[[#This Row],[LGA]],Sheet1!$H$1:$I$27,2,)</f>
        <v>2203</v>
      </c>
      <c r="C1026" t="s">
        <v>104</v>
      </c>
      <c r="D1026" t="s">
        <v>111</v>
      </c>
      <c r="E1026" s="18" t="s">
        <v>13</v>
      </c>
      <c r="F1026" s="18" t="s">
        <v>13</v>
      </c>
      <c r="H1026">
        <v>2013</v>
      </c>
      <c r="I1026" t="s">
        <v>178</v>
      </c>
      <c r="J1026" t="str">
        <f>VLOOKUP(Table1[[#This Row],[Construction]],Sheet1!$A$2:$B$16,2,)</f>
        <v>Off Site</v>
      </c>
      <c r="K1026" t="s">
        <v>183</v>
      </c>
      <c r="L1026" t="s">
        <v>237</v>
      </c>
      <c r="M1026">
        <v>1</v>
      </c>
      <c r="N1026" s="3">
        <v>355850</v>
      </c>
      <c r="O1026" s="3">
        <f>N1026/M1026</f>
        <v>355850</v>
      </c>
      <c r="P1026" s="3">
        <f>O1026*((VLOOKUP(H1026,'CPI Data'!$A$1:$B$23,2))/(VLOOKUP(2025,'CPI Data'!$A$1:$B$23,2)))</f>
        <v>294496.55172413791</v>
      </c>
      <c r="Q1026" s="2">
        <v>43282</v>
      </c>
      <c r="R1026" s="12">
        <v>2</v>
      </c>
      <c r="S1026">
        <v>1</v>
      </c>
      <c r="T1026">
        <v>1</v>
      </c>
      <c r="U1026">
        <v>1</v>
      </c>
    </row>
    <row r="1027" spans="1:21" x14ac:dyDescent="0.25">
      <c r="A1027" t="s">
        <v>30</v>
      </c>
      <c r="B1027" s="15">
        <f>VLOOKUP(Table1[[#This Row],[LGA]],Sheet1!$H$1:$I$27,2,)</f>
        <v>2600</v>
      </c>
      <c r="C1027" t="s">
        <v>241</v>
      </c>
      <c r="D1027" t="s">
        <v>34</v>
      </c>
      <c r="E1027" s="18" t="s">
        <v>238</v>
      </c>
      <c r="F1027" s="18" t="s">
        <v>238</v>
      </c>
      <c r="H1027">
        <v>2013</v>
      </c>
      <c r="I1027" t="s">
        <v>35</v>
      </c>
      <c r="J1027" t="str">
        <f>VLOOKUP(Table1[[#This Row],[Construction]],Sheet1!$A$2:$B$16,2,)</f>
        <v>Demolish</v>
      </c>
      <c r="K1027" t="s">
        <v>208</v>
      </c>
      <c r="L1027" t="s">
        <v>237</v>
      </c>
      <c r="M1027">
        <v>1</v>
      </c>
      <c r="N1027" s="3">
        <v>131664.6</v>
      </c>
      <c r="O1027" s="3">
        <f>N1027/M1027</f>
        <v>131664.6</v>
      </c>
      <c r="P1027" s="3">
        <f>O1027*((VLOOKUP(2025,'CPI Data'!$A$1:$B$23,2)/(VLOOKUP(H1027,'CPI Data'!$A$1:$B$23,2))))</f>
        <v>159094.72500000001</v>
      </c>
      <c r="Q1027" s="2">
        <v>44378</v>
      </c>
      <c r="R1027" s="12"/>
    </row>
    <row r="1028" spans="1:21" x14ac:dyDescent="0.25">
      <c r="A1028" t="s">
        <v>30</v>
      </c>
      <c r="B1028" s="15">
        <f>VLOOKUP(Table1[[#This Row],[LGA]],Sheet1!$H$1:$I$27,2,)</f>
        <v>2600</v>
      </c>
      <c r="C1028" t="s">
        <v>241</v>
      </c>
      <c r="D1028" t="s">
        <v>34</v>
      </c>
      <c r="E1028" s="18" t="s">
        <v>238</v>
      </c>
      <c r="F1028" s="18" t="s">
        <v>238</v>
      </c>
      <c r="H1028">
        <v>2013</v>
      </c>
      <c r="I1028" t="s">
        <v>35</v>
      </c>
      <c r="J1028" t="str">
        <f>VLOOKUP(Table1[[#This Row],[Construction]],Sheet1!$A$2:$B$16,2,)</f>
        <v>Demolish</v>
      </c>
      <c r="K1028" t="s">
        <v>208</v>
      </c>
      <c r="L1028" t="s">
        <v>237</v>
      </c>
      <c r="M1028">
        <v>1</v>
      </c>
      <c r="N1028" s="3">
        <v>147139</v>
      </c>
      <c r="O1028" s="3">
        <f>N1028/M1028</f>
        <v>147139</v>
      </c>
      <c r="P1028" s="3">
        <f>O1028*((VLOOKUP(2025,'CPI Data'!$A$1:$B$23,2)/(VLOOKUP(H1028,'CPI Data'!$A$1:$B$23,2))))</f>
        <v>177792.95833333331</v>
      </c>
      <c r="Q1028" s="2">
        <v>42917</v>
      </c>
      <c r="R1028" s="12"/>
    </row>
    <row r="1029" spans="1:21" x14ac:dyDescent="0.25">
      <c r="A1029" t="s">
        <v>30</v>
      </c>
      <c r="B1029" s="15">
        <f>VLOOKUP(Table1[[#This Row],[LGA]],Sheet1!$H$1:$I$27,2,)</f>
        <v>2600</v>
      </c>
      <c r="C1029" t="s">
        <v>241</v>
      </c>
      <c r="D1029" t="s">
        <v>34</v>
      </c>
      <c r="E1029" s="18" t="s">
        <v>238</v>
      </c>
      <c r="F1029" s="18" t="s">
        <v>238</v>
      </c>
      <c r="H1029">
        <v>2013</v>
      </c>
      <c r="I1029" t="s">
        <v>35</v>
      </c>
      <c r="J1029" t="str">
        <f>VLOOKUP(Table1[[#This Row],[Construction]],Sheet1!$A$2:$B$16,2,)</f>
        <v>Demolish</v>
      </c>
      <c r="K1029" t="s">
        <v>208</v>
      </c>
      <c r="L1029" t="s">
        <v>237</v>
      </c>
      <c r="M1029">
        <v>1</v>
      </c>
      <c r="N1029" s="3">
        <v>101781.8</v>
      </c>
      <c r="O1029" s="3">
        <f>N1029/M1029</f>
        <v>101781.8</v>
      </c>
      <c r="P1029" s="3">
        <f>O1029*((VLOOKUP(2025,'CPI Data'!$A$1:$B$23,2)/(VLOOKUP(H1029,'CPI Data'!$A$1:$B$23,2))))</f>
        <v>122986.34166666666</v>
      </c>
      <c r="Q1029" s="2">
        <v>42917</v>
      </c>
      <c r="R1029" s="12"/>
    </row>
    <row r="1030" spans="1:21" x14ac:dyDescent="0.25">
      <c r="A1030" t="s">
        <v>20</v>
      </c>
      <c r="B1030">
        <f>VLOOKUP(Table1[[#This Row],[LGA]],Sheet1!$H$1:$I$27,2,)</f>
        <v>2669</v>
      </c>
      <c r="C1030" t="s">
        <v>104</v>
      </c>
      <c r="D1030" t="s">
        <v>120</v>
      </c>
      <c r="E1030" s="18" t="s">
        <v>13</v>
      </c>
      <c r="F1030" s="18" t="s">
        <v>13</v>
      </c>
      <c r="H1030">
        <v>2013</v>
      </c>
      <c r="I1030" t="s">
        <v>178</v>
      </c>
      <c r="J1030" t="str">
        <f>VLOOKUP(Table1[[#This Row],[Construction]],Sheet1!$A$2:$B$16,2,)</f>
        <v>Off Site</v>
      </c>
      <c r="K1030" t="s">
        <v>183</v>
      </c>
      <c r="L1030" t="s">
        <v>237</v>
      </c>
      <c r="M1030">
        <v>1</v>
      </c>
      <c r="N1030" s="3">
        <v>1035910</v>
      </c>
      <c r="O1030" s="3">
        <f>N1030/M1030</f>
        <v>1035910</v>
      </c>
      <c r="P1030" s="3">
        <f>O1030*((VLOOKUP(H1030,'CPI Data'!$A$1:$B$23,2))/(VLOOKUP(2025,'CPI Data'!$A$1:$B$23,2)))</f>
        <v>857304.82758620684</v>
      </c>
      <c r="R1030" s="12">
        <v>5</v>
      </c>
      <c r="S1030">
        <v>2</v>
      </c>
      <c r="T1030">
        <v>1</v>
      </c>
      <c r="U1030">
        <v>1</v>
      </c>
    </row>
    <row r="1031" spans="1:21" x14ac:dyDescent="0.25">
      <c r="A1031" t="s">
        <v>20</v>
      </c>
      <c r="B1031">
        <f>VLOOKUP(Table1[[#This Row],[LGA]],Sheet1!$H$1:$I$27,2,)</f>
        <v>2669</v>
      </c>
      <c r="C1031" t="s">
        <v>104</v>
      </c>
      <c r="D1031" t="s">
        <v>115</v>
      </c>
      <c r="E1031" s="18" t="s">
        <v>13</v>
      </c>
      <c r="F1031" s="18" t="s">
        <v>13</v>
      </c>
      <c r="H1031">
        <v>2013</v>
      </c>
      <c r="I1031" t="s">
        <v>178</v>
      </c>
      <c r="J1031" t="str">
        <f>VLOOKUP(Table1[[#This Row],[Construction]],Sheet1!$A$2:$B$16,2,)</f>
        <v>Off Site</v>
      </c>
      <c r="K1031" t="s">
        <v>183</v>
      </c>
      <c r="L1031" t="s">
        <v>237</v>
      </c>
      <c r="M1031">
        <v>1</v>
      </c>
      <c r="N1031" s="3">
        <v>880183</v>
      </c>
      <c r="O1031" s="3">
        <f>N1031/M1031</f>
        <v>880183</v>
      </c>
      <c r="P1031" s="3">
        <f>O1031*((VLOOKUP(H1031,'CPI Data'!$A$1:$B$23,2))/(VLOOKUP(2025,'CPI Data'!$A$1:$B$23,2)))</f>
        <v>728427.31034482759</v>
      </c>
      <c r="Q1031" s="2">
        <v>44743</v>
      </c>
      <c r="R1031" s="12">
        <v>4</v>
      </c>
      <c r="S1031">
        <v>2</v>
      </c>
      <c r="T1031">
        <v>1</v>
      </c>
      <c r="U1031">
        <v>1</v>
      </c>
    </row>
    <row r="1032" spans="1:21" x14ac:dyDescent="0.25">
      <c r="A1032" t="s">
        <v>20</v>
      </c>
      <c r="B1032">
        <f>VLOOKUP(Table1[[#This Row],[LGA]],Sheet1!$H$1:$I$27,2,)</f>
        <v>2669</v>
      </c>
      <c r="C1032" t="s">
        <v>104</v>
      </c>
      <c r="D1032" t="s">
        <v>115</v>
      </c>
      <c r="E1032" s="18" t="s">
        <v>13</v>
      </c>
      <c r="F1032" s="18" t="s">
        <v>13</v>
      </c>
      <c r="H1032">
        <v>2013</v>
      </c>
      <c r="I1032" t="s">
        <v>178</v>
      </c>
      <c r="J1032" t="str">
        <f>VLOOKUP(Table1[[#This Row],[Construction]],Sheet1!$A$2:$B$16,2,)</f>
        <v>Off Site</v>
      </c>
      <c r="K1032" t="s">
        <v>183</v>
      </c>
      <c r="L1032" t="s">
        <v>237</v>
      </c>
      <c r="M1032">
        <v>1</v>
      </c>
      <c r="N1032" s="3">
        <v>1058463.24</v>
      </c>
      <c r="O1032" s="3">
        <f>N1032/M1032</f>
        <v>1058463.24</v>
      </c>
      <c r="P1032" s="3">
        <f>O1032*((VLOOKUP(H1032,'CPI Data'!$A$1:$B$23,2))/(VLOOKUP(2025,'CPI Data'!$A$1:$B$23,2)))</f>
        <v>875969.5779310345</v>
      </c>
      <c r="Q1032" s="2">
        <v>44378</v>
      </c>
      <c r="R1032" s="12">
        <v>4</v>
      </c>
      <c r="S1032">
        <v>2</v>
      </c>
      <c r="T1032">
        <v>1</v>
      </c>
      <c r="U1032">
        <v>1</v>
      </c>
    </row>
    <row r="1033" spans="1:21" x14ac:dyDescent="0.25">
      <c r="A1033" t="s">
        <v>20</v>
      </c>
      <c r="B1033">
        <f>VLOOKUP(Table1[[#This Row],[LGA]],Sheet1!$H$1:$I$27,2,)</f>
        <v>2669</v>
      </c>
      <c r="C1033" t="s">
        <v>104</v>
      </c>
      <c r="D1033" t="s">
        <v>115</v>
      </c>
      <c r="E1033" s="18" t="s">
        <v>13</v>
      </c>
      <c r="F1033" s="18" t="s">
        <v>13</v>
      </c>
      <c r="H1033">
        <v>2013</v>
      </c>
      <c r="I1033" t="s">
        <v>178</v>
      </c>
      <c r="J1033" t="str">
        <f>VLOOKUP(Table1[[#This Row],[Construction]],Sheet1!$A$2:$B$16,2,)</f>
        <v>Off Site</v>
      </c>
      <c r="K1033" t="s">
        <v>183</v>
      </c>
      <c r="L1033" t="s">
        <v>237</v>
      </c>
      <c r="M1033">
        <v>1</v>
      </c>
      <c r="N1033" s="3">
        <v>1052258</v>
      </c>
      <c r="O1033" s="3">
        <f>N1033/M1033</f>
        <v>1052258</v>
      </c>
      <c r="P1033" s="3">
        <f>O1033*((VLOOKUP(H1033,'CPI Data'!$A$1:$B$23,2))/(VLOOKUP(2025,'CPI Data'!$A$1:$B$23,2)))</f>
        <v>870834.20689655177</v>
      </c>
      <c r="Q1033" s="2">
        <v>40725</v>
      </c>
      <c r="R1033" s="12">
        <v>4</v>
      </c>
      <c r="S1033">
        <v>2</v>
      </c>
      <c r="T1033">
        <v>1</v>
      </c>
      <c r="U1033">
        <v>1</v>
      </c>
    </row>
    <row r="1034" spans="1:21" x14ac:dyDescent="0.25">
      <c r="A1034" t="s">
        <v>20</v>
      </c>
      <c r="B1034">
        <f>VLOOKUP(Table1[[#This Row],[LGA]],Sheet1!$H$1:$I$27,2,)</f>
        <v>2669</v>
      </c>
      <c r="C1034" t="s">
        <v>104</v>
      </c>
      <c r="D1034" t="s">
        <v>115</v>
      </c>
      <c r="E1034" s="18" t="s">
        <v>13</v>
      </c>
      <c r="F1034" s="18" t="s">
        <v>13</v>
      </c>
      <c r="H1034">
        <v>2013</v>
      </c>
      <c r="I1034" t="s">
        <v>178</v>
      </c>
      <c r="J1034" t="str">
        <f>VLOOKUP(Table1[[#This Row],[Construction]],Sheet1!$A$2:$B$16,2,)</f>
        <v>Off Site</v>
      </c>
      <c r="K1034" t="s">
        <v>183</v>
      </c>
      <c r="L1034" t="s">
        <v>237</v>
      </c>
      <c r="M1034">
        <v>1</v>
      </c>
      <c r="N1034" s="3">
        <v>880383</v>
      </c>
      <c r="O1034" s="3">
        <f>N1034/M1034</f>
        <v>880383</v>
      </c>
      <c r="P1034" s="3">
        <f>O1034*((VLOOKUP(H1034,'CPI Data'!$A$1:$B$23,2))/(VLOOKUP(2025,'CPI Data'!$A$1:$B$23,2)))</f>
        <v>728592.82758620684</v>
      </c>
      <c r="Q1034" s="2">
        <v>40725</v>
      </c>
      <c r="R1034" s="12">
        <v>4</v>
      </c>
      <c r="S1034">
        <v>2</v>
      </c>
      <c r="T1034">
        <v>1</v>
      </c>
      <c r="U1034">
        <v>1</v>
      </c>
    </row>
    <row r="1035" spans="1:21" x14ac:dyDescent="0.25">
      <c r="A1035" t="s">
        <v>28</v>
      </c>
      <c r="B1035">
        <f>VLOOKUP(Table1[[#This Row],[LGA]],Sheet1!$H$1:$I$27,2,)</f>
        <v>2335</v>
      </c>
      <c r="C1035" t="s">
        <v>104</v>
      </c>
      <c r="D1035" t="s">
        <v>114</v>
      </c>
      <c r="E1035" s="18" t="s">
        <v>13</v>
      </c>
      <c r="F1035" s="18" t="s">
        <v>13</v>
      </c>
      <c r="H1035">
        <v>2013</v>
      </c>
      <c r="I1035" t="s">
        <v>178</v>
      </c>
      <c r="J1035" t="str">
        <f>VLOOKUP(Table1[[#This Row],[Construction]],Sheet1!$A$2:$B$16,2,)</f>
        <v>Off Site</v>
      </c>
      <c r="K1035" t="s">
        <v>183</v>
      </c>
      <c r="L1035" t="s">
        <v>237</v>
      </c>
      <c r="M1035">
        <v>1</v>
      </c>
      <c r="N1035" s="3">
        <v>608640</v>
      </c>
      <c r="O1035" s="3">
        <f>N1035/M1035</f>
        <v>608640</v>
      </c>
      <c r="P1035" s="3">
        <f>O1035*((VLOOKUP(H1035,'CPI Data'!$A$1:$B$23,2))/(VLOOKUP(2025,'CPI Data'!$A$1:$B$23,2)))</f>
        <v>503702.06896551722</v>
      </c>
      <c r="Q1035" s="2">
        <v>40725</v>
      </c>
      <c r="R1035" s="12">
        <v>4</v>
      </c>
      <c r="S1035">
        <v>2</v>
      </c>
      <c r="T1035">
        <v>1</v>
      </c>
      <c r="U1035">
        <v>1</v>
      </c>
    </row>
    <row r="1036" spans="1:21" x14ac:dyDescent="0.25">
      <c r="A1036" t="s">
        <v>21</v>
      </c>
      <c r="B1036">
        <f>VLOOKUP(Table1[[#This Row],[LGA]],Sheet1!$H$1:$I$27,2,)</f>
        <v>2203</v>
      </c>
      <c r="C1036" t="s">
        <v>104</v>
      </c>
      <c r="D1036" t="s">
        <v>111</v>
      </c>
      <c r="E1036" s="18" t="s">
        <v>13</v>
      </c>
      <c r="F1036" s="18" t="s">
        <v>13</v>
      </c>
      <c r="H1036">
        <v>2013</v>
      </c>
      <c r="I1036" t="s">
        <v>178</v>
      </c>
      <c r="J1036" t="str">
        <f>VLOOKUP(Table1[[#This Row],[Construction]],Sheet1!$A$2:$B$16,2,)</f>
        <v>Off Site</v>
      </c>
      <c r="K1036" t="s">
        <v>183</v>
      </c>
      <c r="L1036" t="s">
        <v>237</v>
      </c>
      <c r="M1036">
        <v>1</v>
      </c>
      <c r="N1036" s="3">
        <v>362575</v>
      </c>
      <c r="O1036" s="3">
        <f>N1036/M1036</f>
        <v>362575</v>
      </c>
      <c r="P1036" s="3">
        <f>O1036*((VLOOKUP(H1036,'CPI Data'!$A$1:$B$23,2))/(VLOOKUP(2025,'CPI Data'!$A$1:$B$23,2)))</f>
        <v>300062.06896551722</v>
      </c>
      <c r="Q1036" s="2">
        <v>40725</v>
      </c>
      <c r="R1036" s="12">
        <v>2</v>
      </c>
      <c r="S1036">
        <v>1</v>
      </c>
      <c r="T1036">
        <v>1</v>
      </c>
      <c r="U1036">
        <v>1</v>
      </c>
    </row>
    <row r="1037" spans="1:21" x14ac:dyDescent="0.25">
      <c r="A1037" t="s">
        <v>21</v>
      </c>
      <c r="B1037">
        <f>VLOOKUP(Table1[[#This Row],[LGA]],Sheet1!$H$1:$I$27,2,)</f>
        <v>2203</v>
      </c>
      <c r="C1037" t="s">
        <v>104</v>
      </c>
      <c r="D1037" t="s">
        <v>111</v>
      </c>
      <c r="E1037" s="18" t="s">
        <v>13</v>
      </c>
      <c r="F1037" s="18" t="s">
        <v>13</v>
      </c>
      <c r="H1037">
        <v>2013</v>
      </c>
      <c r="I1037" t="s">
        <v>178</v>
      </c>
      <c r="J1037" t="str">
        <f>VLOOKUP(Table1[[#This Row],[Construction]],Sheet1!$A$2:$B$16,2,)</f>
        <v>Off Site</v>
      </c>
      <c r="K1037" t="s">
        <v>183</v>
      </c>
      <c r="L1037" t="s">
        <v>237</v>
      </c>
      <c r="M1037">
        <v>1</v>
      </c>
      <c r="N1037" s="3">
        <v>357924</v>
      </c>
      <c r="O1037" s="3">
        <f>N1037/M1037</f>
        <v>357924</v>
      </c>
      <c r="P1037" s="3">
        <f>O1037*((VLOOKUP(H1037,'CPI Data'!$A$1:$B$23,2))/(VLOOKUP(2025,'CPI Data'!$A$1:$B$23,2)))</f>
        <v>296212.96551724139</v>
      </c>
      <c r="Q1037" s="2">
        <v>42917</v>
      </c>
      <c r="R1037" s="12">
        <v>2</v>
      </c>
      <c r="S1037">
        <v>1</v>
      </c>
      <c r="T1037">
        <v>1</v>
      </c>
      <c r="U1037">
        <v>1</v>
      </c>
    </row>
    <row r="1038" spans="1:21" x14ac:dyDescent="0.25">
      <c r="A1038" t="s">
        <v>28</v>
      </c>
      <c r="B1038">
        <f>VLOOKUP(Table1[[#This Row],[LGA]],Sheet1!$H$1:$I$27,2,)</f>
        <v>2335</v>
      </c>
      <c r="C1038" t="s">
        <v>104</v>
      </c>
      <c r="D1038" t="s">
        <v>110</v>
      </c>
      <c r="E1038" s="18" t="s">
        <v>13</v>
      </c>
      <c r="F1038" s="18" t="s">
        <v>13</v>
      </c>
      <c r="H1038">
        <v>2013</v>
      </c>
      <c r="I1038" t="s">
        <v>178</v>
      </c>
      <c r="J1038" t="str">
        <f>VLOOKUP(Table1[[#This Row],[Construction]],Sheet1!$A$2:$B$16,2,)</f>
        <v>Off Site</v>
      </c>
      <c r="K1038" t="s">
        <v>183</v>
      </c>
      <c r="L1038" t="s">
        <v>237</v>
      </c>
      <c r="M1038">
        <v>1</v>
      </c>
      <c r="N1038" s="3">
        <v>714391</v>
      </c>
      <c r="O1038" s="3">
        <f>N1038/M1038</f>
        <v>714391</v>
      </c>
      <c r="P1038" s="3">
        <f>O1038*((VLOOKUP(H1038,'CPI Data'!$A$1:$B$23,2))/(VLOOKUP(2025,'CPI Data'!$A$1:$B$23,2)))</f>
        <v>591220.13793103443</v>
      </c>
      <c r="Q1038" s="2">
        <v>42917</v>
      </c>
      <c r="R1038" s="12">
        <v>5</v>
      </c>
      <c r="S1038">
        <v>2</v>
      </c>
      <c r="T1038">
        <v>1</v>
      </c>
      <c r="U1038">
        <v>1</v>
      </c>
    </row>
    <row r="1039" spans="1:21" x14ac:dyDescent="0.25">
      <c r="A1039" t="s">
        <v>21</v>
      </c>
      <c r="B1039">
        <f>VLOOKUP(Table1[[#This Row],[LGA]],Sheet1!$H$1:$I$27,2,)</f>
        <v>2203</v>
      </c>
      <c r="C1039" t="s">
        <v>104</v>
      </c>
      <c r="D1039" t="s">
        <v>111</v>
      </c>
      <c r="E1039" s="18" t="s">
        <v>13</v>
      </c>
      <c r="F1039" s="18" t="s">
        <v>13</v>
      </c>
      <c r="H1039">
        <v>2013</v>
      </c>
      <c r="I1039" t="s">
        <v>178</v>
      </c>
      <c r="J1039" t="str">
        <f>VLOOKUP(Table1[[#This Row],[Construction]],Sheet1!$A$2:$B$16,2,)</f>
        <v>Off Site</v>
      </c>
      <c r="K1039" t="s">
        <v>183</v>
      </c>
      <c r="L1039" t="s">
        <v>237</v>
      </c>
      <c r="M1039">
        <v>1</v>
      </c>
      <c r="N1039" s="3">
        <v>355705</v>
      </c>
      <c r="O1039" s="3">
        <f>N1039/M1039</f>
        <v>355705</v>
      </c>
      <c r="P1039" s="3">
        <f>O1039*((VLOOKUP(H1039,'CPI Data'!$A$1:$B$23,2))/(VLOOKUP(2025,'CPI Data'!$A$1:$B$23,2)))</f>
        <v>294376.55172413791</v>
      </c>
      <c r="Q1039" s="2">
        <v>42917</v>
      </c>
      <c r="R1039" s="12">
        <v>2</v>
      </c>
      <c r="S1039">
        <v>1</v>
      </c>
      <c r="T1039">
        <v>1</v>
      </c>
      <c r="U1039">
        <v>1</v>
      </c>
    </row>
    <row r="1040" spans="1:21" x14ac:dyDescent="0.25">
      <c r="A1040" t="s">
        <v>21</v>
      </c>
      <c r="B1040">
        <f>VLOOKUP(Table1[[#This Row],[LGA]],Sheet1!$H$1:$I$27,2,)</f>
        <v>2203</v>
      </c>
      <c r="C1040" t="s">
        <v>104</v>
      </c>
      <c r="D1040" t="s">
        <v>111</v>
      </c>
      <c r="E1040" s="18" t="s">
        <v>13</v>
      </c>
      <c r="F1040" s="18" t="s">
        <v>13</v>
      </c>
      <c r="H1040">
        <v>2013</v>
      </c>
      <c r="I1040" t="s">
        <v>178</v>
      </c>
      <c r="J1040" t="str">
        <f>VLOOKUP(Table1[[#This Row],[Construction]],Sheet1!$A$2:$B$16,2,)</f>
        <v>Off Site</v>
      </c>
      <c r="K1040" t="s">
        <v>183</v>
      </c>
      <c r="L1040" t="s">
        <v>237</v>
      </c>
      <c r="M1040">
        <v>1</v>
      </c>
      <c r="N1040" s="3">
        <v>355702</v>
      </c>
      <c r="O1040" s="3">
        <f>N1040/M1040</f>
        <v>355702</v>
      </c>
      <c r="P1040" s="3">
        <f>O1040*((VLOOKUP(H1040,'CPI Data'!$A$1:$B$23,2))/(VLOOKUP(2025,'CPI Data'!$A$1:$B$23,2)))</f>
        <v>294374.06896551722</v>
      </c>
      <c r="Q1040" s="2">
        <v>42917</v>
      </c>
      <c r="R1040" s="12">
        <v>2</v>
      </c>
      <c r="S1040">
        <v>1</v>
      </c>
      <c r="T1040">
        <v>1</v>
      </c>
      <c r="U1040">
        <v>1</v>
      </c>
    </row>
    <row r="1041" spans="1:21" x14ac:dyDescent="0.25">
      <c r="A1041" t="s">
        <v>42</v>
      </c>
      <c r="B1041">
        <f>VLOOKUP(Table1[[#This Row],[LGA]],Sheet1!$H$1:$I$27,2,)</f>
        <v>362</v>
      </c>
      <c r="C1041" t="s">
        <v>107</v>
      </c>
      <c r="D1041" t="s">
        <v>112</v>
      </c>
      <c r="E1041" s="18" t="s">
        <v>13</v>
      </c>
      <c r="F1041" s="18" t="s">
        <v>13</v>
      </c>
      <c r="H1041">
        <v>2013</v>
      </c>
      <c r="I1041" t="s">
        <v>29</v>
      </c>
      <c r="J1041" t="str">
        <f>VLOOKUP(Table1[[#This Row],[Construction]],Sheet1!$A$2:$B$16,2,)</f>
        <v>On Site</v>
      </c>
      <c r="K1041" t="s">
        <v>42</v>
      </c>
      <c r="L1041" t="s">
        <v>211</v>
      </c>
      <c r="M1041">
        <v>1</v>
      </c>
      <c r="N1041" s="3">
        <v>367566.21</v>
      </c>
      <c r="O1041" s="3">
        <f>N1041/M1041</f>
        <v>367566.21</v>
      </c>
      <c r="P1041" s="3">
        <f>O1041*((VLOOKUP(H1041,'CPI Data'!$A$1:$B$23,2))/(VLOOKUP(2025,'CPI Data'!$A$1:$B$23,2)))</f>
        <v>304192.7255172414</v>
      </c>
      <c r="Q1041" s="2">
        <v>43282</v>
      </c>
      <c r="R1041" s="12">
        <v>3</v>
      </c>
      <c r="S1041">
        <v>1</v>
      </c>
      <c r="T1041">
        <v>1</v>
      </c>
      <c r="U1041">
        <v>1</v>
      </c>
    </row>
    <row r="1042" spans="1:21" x14ac:dyDescent="0.25">
      <c r="A1042" t="s">
        <v>20</v>
      </c>
      <c r="B1042">
        <f>VLOOKUP(Table1[[#This Row],[LGA]],Sheet1!$H$1:$I$27,2,)</f>
        <v>2669</v>
      </c>
      <c r="C1042" t="s">
        <v>104</v>
      </c>
      <c r="D1042" t="s">
        <v>115</v>
      </c>
      <c r="E1042" s="18" t="s">
        <v>13</v>
      </c>
      <c r="F1042" s="18" t="s">
        <v>13</v>
      </c>
      <c r="H1042">
        <v>2013</v>
      </c>
      <c r="I1042" t="s">
        <v>178</v>
      </c>
      <c r="J1042" t="str">
        <f>VLOOKUP(Table1[[#This Row],[Construction]],Sheet1!$A$2:$B$16,2,)</f>
        <v>Off Site</v>
      </c>
      <c r="K1042" t="s">
        <v>183</v>
      </c>
      <c r="L1042" t="s">
        <v>237</v>
      </c>
      <c r="M1042">
        <v>1</v>
      </c>
      <c r="N1042" s="3">
        <v>834510</v>
      </c>
      <c r="O1042" s="3">
        <f>N1042/M1042</f>
        <v>834510</v>
      </c>
      <c r="P1042" s="3">
        <f>O1042*((VLOOKUP(H1042,'CPI Data'!$A$1:$B$23,2))/(VLOOKUP(2025,'CPI Data'!$A$1:$B$23,2)))</f>
        <v>690628.96551724139</v>
      </c>
      <c r="Q1042" s="2">
        <v>43282</v>
      </c>
      <c r="R1042" s="12">
        <v>4</v>
      </c>
      <c r="S1042">
        <v>2</v>
      </c>
      <c r="T1042">
        <v>1</v>
      </c>
      <c r="U1042">
        <v>1</v>
      </c>
    </row>
    <row r="1043" spans="1:21" x14ac:dyDescent="0.25">
      <c r="A1043" t="s">
        <v>20</v>
      </c>
      <c r="B1043">
        <f>VLOOKUP(Table1[[#This Row],[LGA]],Sheet1!$H$1:$I$27,2,)</f>
        <v>2669</v>
      </c>
      <c r="C1043" t="s">
        <v>104</v>
      </c>
      <c r="D1043" t="s">
        <v>113</v>
      </c>
      <c r="E1043" s="18" t="s">
        <v>13</v>
      </c>
      <c r="F1043" s="18" t="s">
        <v>13</v>
      </c>
      <c r="H1043">
        <v>2013</v>
      </c>
      <c r="I1043" t="s">
        <v>178</v>
      </c>
      <c r="J1043" t="str">
        <f>VLOOKUP(Table1[[#This Row],[Construction]],Sheet1!$A$2:$B$16,2,)</f>
        <v>Off Site</v>
      </c>
      <c r="K1043" t="s">
        <v>183</v>
      </c>
      <c r="L1043" t="s">
        <v>237</v>
      </c>
      <c r="M1043">
        <v>1</v>
      </c>
      <c r="N1043" s="3">
        <v>978003.23</v>
      </c>
      <c r="O1043" s="3">
        <f>N1043/M1043</f>
        <v>978003.23</v>
      </c>
      <c r="P1043" s="3">
        <f>O1043*((VLOOKUP(H1043,'CPI Data'!$A$1:$B$23,2))/(VLOOKUP(2025,'CPI Data'!$A$1:$B$23,2)))</f>
        <v>809381.98344827583</v>
      </c>
      <c r="Q1043" s="2">
        <v>44378</v>
      </c>
      <c r="R1043" s="12">
        <v>3</v>
      </c>
      <c r="S1043">
        <v>1</v>
      </c>
      <c r="T1043">
        <v>1</v>
      </c>
      <c r="U1043">
        <v>1</v>
      </c>
    </row>
    <row r="1044" spans="1:21" x14ac:dyDescent="0.25">
      <c r="A1044" t="s">
        <v>20</v>
      </c>
      <c r="B1044">
        <f>VLOOKUP(Table1[[#This Row],[LGA]],Sheet1!$H$1:$I$27,2,)</f>
        <v>2669</v>
      </c>
      <c r="C1044" t="s">
        <v>104</v>
      </c>
      <c r="D1044" t="s">
        <v>113</v>
      </c>
      <c r="E1044" s="18" t="s">
        <v>13</v>
      </c>
      <c r="F1044" s="18" t="s">
        <v>13</v>
      </c>
      <c r="H1044">
        <v>2013</v>
      </c>
      <c r="I1044" t="s">
        <v>178</v>
      </c>
      <c r="J1044" t="str">
        <f>VLOOKUP(Table1[[#This Row],[Construction]],Sheet1!$A$2:$B$16,2,)</f>
        <v>Off Site</v>
      </c>
      <c r="K1044" t="s">
        <v>183</v>
      </c>
      <c r="L1044" t="s">
        <v>237</v>
      </c>
      <c r="M1044">
        <v>1</v>
      </c>
      <c r="N1044" s="3">
        <v>939491</v>
      </c>
      <c r="O1044" s="3">
        <f>N1044/M1044</f>
        <v>939491</v>
      </c>
      <c r="P1044" s="3">
        <f>O1044*((VLOOKUP(H1044,'CPI Data'!$A$1:$B$23,2))/(VLOOKUP(2025,'CPI Data'!$A$1:$B$23,2)))</f>
        <v>777509.79310344823</v>
      </c>
      <c r="Q1044" s="2">
        <v>44378</v>
      </c>
      <c r="R1044" s="12">
        <v>3</v>
      </c>
      <c r="S1044">
        <v>1</v>
      </c>
      <c r="T1044">
        <v>1</v>
      </c>
      <c r="U1044">
        <v>1</v>
      </c>
    </row>
    <row r="1045" spans="1:21" x14ac:dyDescent="0.25">
      <c r="A1045" t="s">
        <v>20</v>
      </c>
      <c r="B1045">
        <f>VLOOKUP(Table1[[#This Row],[LGA]],Sheet1!$H$1:$I$27,2,)</f>
        <v>2669</v>
      </c>
      <c r="C1045" t="s">
        <v>104</v>
      </c>
      <c r="D1045" t="s">
        <v>113</v>
      </c>
      <c r="E1045" s="18" t="s">
        <v>13</v>
      </c>
      <c r="F1045" s="18" t="s">
        <v>13</v>
      </c>
      <c r="H1045">
        <v>2013</v>
      </c>
      <c r="I1045" t="s">
        <v>178</v>
      </c>
      <c r="J1045" t="str">
        <f>VLOOKUP(Table1[[#This Row],[Construction]],Sheet1!$A$2:$B$16,2,)</f>
        <v>Off Site</v>
      </c>
      <c r="K1045" t="s">
        <v>183</v>
      </c>
      <c r="L1045" t="s">
        <v>237</v>
      </c>
      <c r="M1045">
        <v>1</v>
      </c>
      <c r="N1045" s="3">
        <v>939785</v>
      </c>
      <c r="O1045" s="3">
        <f>N1045/M1045</f>
        <v>939785</v>
      </c>
      <c r="P1045" s="3">
        <f>O1045*((VLOOKUP(H1045,'CPI Data'!$A$1:$B$23,2))/(VLOOKUP(2025,'CPI Data'!$A$1:$B$23,2)))</f>
        <v>777753.10344827583</v>
      </c>
      <c r="Q1045" s="2">
        <v>39995</v>
      </c>
      <c r="R1045" s="12">
        <v>3</v>
      </c>
      <c r="S1045">
        <v>1</v>
      </c>
      <c r="T1045">
        <v>1</v>
      </c>
      <c r="U1045">
        <v>1</v>
      </c>
    </row>
    <row r="1046" spans="1:21" x14ac:dyDescent="0.25">
      <c r="A1046" t="s">
        <v>20</v>
      </c>
      <c r="B1046">
        <f>VLOOKUP(Table1[[#This Row],[LGA]],Sheet1!$H$1:$I$27,2,)</f>
        <v>2669</v>
      </c>
      <c r="C1046" t="s">
        <v>104</v>
      </c>
      <c r="D1046" t="s">
        <v>115</v>
      </c>
      <c r="E1046" s="18" t="s">
        <v>13</v>
      </c>
      <c r="F1046" s="18" t="s">
        <v>13</v>
      </c>
      <c r="H1046">
        <v>2013</v>
      </c>
      <c r="I1046" t="s">
        <v>178</v>
      </c>
      <c r="J1046" t="str">
        <f>VLOOKUP(Table1[[#This Row],[Construction]],Sheet1!$A$2:$B$16,2,)</f>
        <v>Off Site</v>
      </c>
      <c r="K1046" t="s">
        <v>183</v>
      </c>
      <c r="L1046" t="s">
        <v>237</v>
      </c>
      <c r="M1046">
        <v>1</v>
      </c>
      <c r="N1046" s="3">
        <v>1076093.22</v>
      </c>
      <c r="O1046" s="3">
        <f>N1046/M1046</f>
        <v>1076093.22</v>
      </c>
      <c r="P1046" s="3">
        <f>O1046*((VLOOKUP(H1046,'CPI Data'!$A$1:$B$23,2))/(VLOOKUP(2025,'CPI Data'!$A$1:$B$23,2)))</f>
        <v>890559.90620689653</v>
      </c>
      <c r="Q1046" s="2">
        <v>39630</v>
      </c>
      <c r="R1046" s="12">
        <v>4</v>
      </c>
      <c r="S1046">
        <v>2</v>
      </c>
      <c r="T1046">
        <v>1</v>
      </c>
      <c r="U1046">
        <v>1</v>
      </c>
    </row>
    <row r="1047" spans="1:21" x14ac:dyDescent="0.25">
      <c r="A1047" t="s">
        <v>20</v>
      </c>
      <c r="B1047">
        <f>VLOOKUP(Table1[[#This Row],[LGA]],Sheet1!$H$1:$I$27,2,)</f>
        <v>2669</v>
      </c>
      <c r="C1047" t="s">
        <v>104</v>
      </c>
      <c r="D1047" t="s">
        <v>115</v>
      </c>
      <c r="E1047" s="18" t="s">
        <v>13</v>
      </c>
      <c r="F1047" s="18" t="s">
        <v>13</v>
      </c>
      <c r="H1047">
        <v>2013</v>
      </c>
      <c r="I1047" t="s">
        <v>178</v>
      </c>
      <c r="J1047" t="str">
        <f>VLOOKUP(Table1[[#This Row],[Construction]],Sheet1!$A$2:$B$16,2,)</f>
        <v>Off Site</v>
      </c>
      <c r="K1047" t="s">
        <v>183</v>
      </c>
      <c r="L1047" t="s">
        <v>237</v>
      </c>
      <c r="M1047">
        <v>1</v>
      </c>
      <c r="N1047" s="3">
        <v>990603</v>
      </c>
      <c r="O1047" s="3">
        <f>N1047/M1047</f>
        <v>990603</v>
      </c>
      <c r="P1047" s="3">
        <f>O1047*((VLOOKUP(H1047,'CPI Data'!$A$1:$B$23,2))/(VLOOKUP(2025,'CPI Data'!$A$1:$B$23,2)))</f>
        <v>819809.37931034481</v>
      </c>
      <c r="Q1047" s="2">
        <v>39630</v>
      </c>
      <c r="R1047" s="12">
        <v>4</v>
      </c>
      <c r="S1047">
        <v>2</v>
      </c>
      <c r="T1047">
        <v>1</v>
      </c>
      <c r="U1047">
        <v>1</v>
      </c>
    </row>
    <row r="1048" spans="1:21" x14ac:dyDescent="0.25">
      <c r="A1048" t="s">
        <v>20</v>
      </c>
      <c r="B1048">
        <f>VLOOKUP(Table1[[#This Row],[LGA]],Sheet1!$H$1:$I$27,2,)</f>
        <v>2669</v>
      </c>
      <c r="C1048" t="s">
        <v>104</v>
      </c>
      <c r="D1048" t="s">
        <v>120</v>
      </c>
      <c r="E1048" s="18" t="s">
        <v>13</v>
      </c>
      <c r="F1048" s="18" t="s">
        <v>13</v>
      </c>
      <c r="H1048">
        <v>2013</v>
      </c>
      <c r="I1048" t="s">
        <v>178</v>
      </c>
      <c r="J1048" t="str">
        <f>VLOOKUP(Table1[[#This Row],[Construction]],Sheet1!$A$2:$B$16,2,)</f>
        <v>Off Site</v>
      </c>
      <c r="K1048" t="s">
        <v>183</v>
      </c>
      <c r="L1048" t="s">
        <v>237</v>
      </c>
      <c r="M1048">
        <v>1</v>
      </c>
      <c r="N1048" s="3">
        <v>980459.05</v>
      </c>
      <c r="O1048" s="3">
        <f>N1048/M1048</f>
        <v>980459.05</v>
      </c>
      <c r="P1048" s="3">
        <f>O1048*((VLOOKUP(H1048,'CPI Data'!$A$1:$B$23,2))/(VLOOKUP(2025,'CPI Data'!$A$1:$B$23,2)))</f>
        <v>811414.38620689663</v>
      </c>
      <c r="Q1048" s="2">
        <v>44378</v>
      </c>
      <c r="R1048" s="12">
        <v>5</v>
      </c>
      <c r="S1048">
        <v>2</v>
      </c>
      <c r="T1048">
        <v>1</v>
      </c>
      <c r="U1048">
        <v>1</v>
      </c>
    </row>
    <row r="1049" spans="1:21" x14ac:dyDescent="0.25">
      <c r="A1049" t="s">
        <v>42</v>
      </c>
      <c r="B1049">
        <f>VLOOKUP(Table1[[#This Row],[LGA]],Sheet1!$H$1:$I$27,2,)</f>
        <v>362</v>
      </c>
      <c r="C1049" t="s">
        <v>107</v>
      </c>
      <c r="D1049" t="s">
        <v>111</v>
      </c>
      <c r="E1049" s="18" t="s">
        <v>13</v>
      </c>
      <c r="F1049" s="18" t="s">
        <v>13</v>
      </c>
      <c r="H1049">
        <v>2013</v>
      </c>
      <c r="I1049" t="s">
        <v>29</v>
      </c>
      <c r="J1049" t="str">
        <f>VLOOKUP(Table1[[#This Row],[Construction]],Sheet1!$A$2:$B$16,2,)</f>
        <v>On Site</v>
      </c>
      <c r="K1049" t="s">
        <v>42</v>
      </c>
      <c r="L1049" t="s">
        <v>211</v>
      </c>
      <c r="M1049">
        <v>1</v>
      </c>
      <c r="N1049" s="3">
        <v>368843</v>
      </c>
      <c r="O1049" s="3">
        <f>N1049/M1049</f>
        <v>368843</v>
      </c>
      <c r="P1049" s="3">
        <f>O1049*((VLOOKUP(H1049,'CPI Data'!$A$1:$B$23,2))/(VLOOKUP(2025,'CPI Data'!$A$1:$B$23,2)))</f>
        <v>305249.37931034481</v>
      </c>
      <c r="R1049" s="12">
        <v>2</v>
      </c>
      <c r="S1049">
        <v>1</v>
      </c>
      <c r="T1049">
        <v>1</v>
      </c>
      <c r="U1049">
        <v>1</v>
      </c>
    </row>
    <row r="1050" spans="1:21" x14ac:dyDescent="0.25">
      <c r="A1050" t="s">
        <v>42</v>
      </c>
      <c r="B1050">
        <f>VLOOKUP(Table1[[#This Row],[LGA]],Sheet1!$H$1:$I$27,2,)</f>
        <v>362</v>
      </c>
      <c r="C1050" t="s">
        <v>107</v>
      </c>
      <c r="D1050" t="s">
        <v>111</v>
      </c>
      <c r="E1050" s="18" t="s">
        <v>13</v>
      </c>
      <c r="F1050" s="18" t="s">
        <v>13</v>
      </c>
      <c r="H1050">
        <v>2013</v>
      </c>
      <c r="I1050" t="s">
        <v>29</v>
      </c>
      <c r="J1050" t="str">
        <f>VLOOKUP(Table1[[#This Row],[Construction]],Sheet1!$A$2:$B$16,2,)</f>
        <v>On Site</v>
      </c>
      <c r="K1050" t="s">
        <v>42</v>
      </c>
      <c r="L1050" t="s">
        <v>211</v>
      </c>
      <c r="M1050">
        <v>1</v>
      </c>
      <c r="N1050" s="3">
        <v>361760.84</v>
      </c>
      <c r="O1050" s="3">
        <f>N1050/M1050</f>
        <v>361760.84</v>
      </c>
      <c r="P1050" s="3">
        <f>O1050*((VLOOKUP(H1050,'CPI Data'!$A$1:$B$23,2))/(VLOOKUP(2025,'CPI Data'!$A$1:$B$23,2)))</f>
        <v>299388.28137931036</v>
      </c>
      <c r="Q1050" s="2">
        <v>44378</v>
      </c>
      <c r="R1050" s="12">
        <v>2</v>
      </c>
      <c r="S1050">
        <v>1</v>
      </c>
      <c r="T1050">
        <v>1</v>
      </c>
      <c r="U1050">
        <v>1</v>
      </c>
    </row>
    <row r="1051" spans="1:21" x14ac:dyDescent="0.25">
      <c r="A1051" t="s">
        <v>19</v>
      </c>
      <c r="B1051">
        <f>VLOOKUP(Table1[[#This Row],[LGA]],Sheet1!$H$1:$I$27,2,)</f>
        <v>1816</v>
      </c>
      <c r="C1051" t="s">
        <v>105</v>
      </c>
      <c r="D1051" t="s">
        <v>112</v>
      </c>
      <c r="E1051" s="18" t="s">
        <v>13</v>
      </c>
      <c r="F1051" s="18" t="s">
        <v>13</v>
      </c>
      <c r="H1051">
        <v>2014</v>
      </c>
      <c r="I1051" t="s">
        <v>180</v>
      </c>
      <c r="J1051" t="str">
        <f>VLOOKUP(Table1[[#This Row],[Construction]],Sheet1!$A$2:$B$16,2,)</f>
        <v>Off Site</v>
      </c>
      <c r="K1051" t="s">
        <v>184</v>
      </c>
      <c r="L1051" t="s">
        <v>237</v>
      </c>
      <c r="M1051">
        <v>1</v>
      </c>
      <c r="N1051" s="3">
        <v>398346</v>
      </c>
      <c r="O1051" s="3">
        <f>N1051/M1051</f>
        <v>398346</v>
      </c>
      <c r="P1051" s="3">
        <f>O1051*((VLOOKUP(H1051,'CPI Data'!$A$1:$B$23,2))/(VLOOKUP(2025,'CPI Data'!$A$1:$B$23,2)))</f>
        <v>343401.72413793107</v>
      </c>
      <c r="R1051" s="12">
        <v>3</v>
      </c>
      <c r="S1051">
        <v>1</v>
      </c>
      <c r="T1051">
        <v>1</v>
      </c>
      <c r="U1051">
        <v>1</v>
      </c>
    </row>
    <row r="1052" spans="1:21" x14ac:dyDescent="0.25">
      <c r="A1052" t="s">
        <v>19</v>
      </c>
      <c r="B1052">
        <f>VLOOKUP(Table1[[#This Row],[LGA]],Sheet1!$H$1:$I$27,2,)</f>
        <v>1816</v>
      </c>
      <c r="C1052" t="s">
        <v>105</v>
      </c>
      <c r="D1052" t="s">
        <v>112</v>
      </c>
      <c r="E1052" s="18" t="s">
        <v>13</v>
      </c>
      <c r="F1052" s="18" t="s">
        <v>13</v>
      </c>
      <c r="H1052">
        <v>2014</v>
      </c>
      <c r="I1052" t="s">
        <v>180</v>
      </c>
      <c r="J1052" t="str">
        <f>VLOOKUP(Table1[[#This Row],[Construction]],Sheet1!$A$2:$B$16,2,)</f>
        <v>Off Site</v>
      </c>
      <c r="K1052" t="s">
        <v>184</v>
      </c>
      <c r="L1052" t="s">
        <v>237</v>
      </c>
      <c r="M1052">
        <v>1</v>
      </c>
      <c r="N1052" s="3">
        <v>398346</v>
      </c>
      <c r="O1052" s="3">
        <f>N1052/M1052</f>
        <v>398346</v>
      </c>
      <c r="P1052" s="3">
        <f>O1052*((VLOOKUP(H1052,'CPI Data'!$A$1:$B$23,2))/(VLOOKUP(2025,'CPI Data'!$A$1:$B$23,2)))</f>
        <v>343401.72413793107</v>
      </c>
      <c r="R1052" s="12">
        <v>3</v>
      </c>
      <c r="S1052">
        <v>1</v>
      </c>
      <c r="T1052">
        <v>1</v>
      </c>
      <c r="U1052">
        <v>1</v>
      </c>
    </row>
    <row r="1053" spans="1:21" x14ac:dyDescent="0.25">
      <c r="A1053" t="s">
        <v>20</v>
      </c>
      <c r="B1053">
        <f>VLOOKUP(Table1[[#This Row],[LGA]],Sheet1!$H$1:$I$27,2,)</f>
        <v>2669</v>
      </c>
      <c r="C1053" t="s">
        <v>104</v>
      </c>
      <c r="D1053" t="s">
        <v>115</v>
      </c>
      <c r="E1053" s="18" t="s">
        <v>13</v>
      </c>
      <c r="F1053" s="18" t="s">
        <v>13</v>
      </c>
      <c r="H1053">
        <v>2013</v>
      </c>
      <c r="I1053" t="s">
        <v>178</v>
      </c>
      <c r="J1053" t="str">
        <f>VLOOKUP(Table1[[#This Row],[Construction]],Sheet1!$A$2:$B$16,2,)</f>
        <v>Off Site</v>
      </c>
      <c r="K1053" t="s">
        <v>183</v>
      </c>
      <c r="L1053" t="s">
        <v>237</v>
      </c>
      <c r="M1053">
        <v>1</v>
      </c>
      <c r="N1053" s="3">
        <v>1106607</v>
      </c>
      <c r="O1053" s="3">
        <f>N1053/M1053</f>
        <v>1106607</v>
      </c>
      <c r="P1053" s="3">
        <f>O1053*((VLOOKUP(H1053,'CPI Data'!$A$1:$B$23,2))/(VLOOKUP(2025,'CPI Data'!$A$1:$B$23,2)))</f>
        <v>915812.68965517241</v>
      </c>
      <c r="R1053" s="12">
        <v>4</v>
      </c>
      <c r="S1053">
        <v>2</v>
      </c>
      <c r="T1053">
        <v>1</v>
      </c>
      <c r="U1053">
        <v>1</v>
      </c>
    </row>
    <row r="1054" spans="1:21" x14ac:dyDescent="0.25">
      <c r="A1054" t="s">
        <v>32</v>
      </c>
      <c r="B1054">
        <f>VLOOKUP(Table1[[#This Row],[LGA]],Sheet1!$H$1:$I$27,2,)</f>
        <v>1710</v>
      </c>
      <c r="C1054" t="s">
        <v>105</v>
      </c>
      <c r="D1054" t="s">
        <v>114</v>
      </c>
      <c r="E1054" s="18" t="s">
        <v>13</v>
      </c>
      <c r="F1054" s="18" t="s">
        <v>13</v>
      </c>
      <c r="H1054">
        <v>2013</v>
      </c>
      <c r="I1054" t="s">
        <v>29</v>
      </c>
      <c r="J1054" t="str">
        <f>VLOOKUP(Table1[[#This Row],[Construction]],Sheet1!$A$2:$B$16,2,)</f>
        <v>On Site</v>
      </c>
      <c r="K1054" t="s">
        <v>194</v>
      </c>
      <c r="L1054" t="s">
        <v>237</v>
      </c>
      <c r="M1054">
        <v>1</v>
      </c>
      <c r="N1054" s="3">
        <v>300835</v>
      </c>
      <c r="O1054" s="3">
        <f>N1054/M1054</f>
        <v>300835</v>
      </c>
      <c r="P1054" s="3">
        <f>O1054*((VLOOKUP(H1054,'CPI Data'!$A$1:$B$23,2))/(VLOOKUP(2025,'CPI Data'!$A$1:$B$23,2)))</f>
        <v>248966.89655172414</v>
      </c>
      <c r="Q1054" s="2">
        <v>44378</v>
      </c>
      <c r="R1054" s="12">
        <v>4</v>
      </c>
      <c r="S1054">
        <v>2</v>
      </c>
      <c r="T1054">
        <v>1</v>
      </c>
      <c r="U1054">
        <v>1</v>
      </c>
    </row>
    <row r="1055" spans="1:21" x14ac:dyDescent="0.25">
      <c r="A1055" t="s">
        <v>32</v>
      </c>
      <c r="B1055">
        <f>VLOOKUP(Table1[[#This Row],[LGA]],Sheet1!$H$1:$I$27,2,)</f>
        <v>1710</v>
      </c>
      <c r="C1055" t="s">
        <v>105</v>
      </c>
      <c r="D1055" t="s">
        <v>114</v>
      </c>
      <c r="E1055" s="18" t="s">
        <v>13</v>
      </c>
      <c r="F1055" s="18" t="s">
        <v>13</v>
      </c>
      <c r="H1055">
        <v>2013</v>
      </c>
      <c r="I1055" t="s">
        <v>29</v>
      </c>
      <c r="J1055" t="str">
        <f>VLOOKUP(Table1[[#This Row],[Construction]],Sheet1!$A$2:$B$16,2,)</f>
        <v>On Site</v>
      </c>
      <c r="K1055" t="s">
        <v>194</v>
      </c>
      <c r="L1055" t="s">
        <v>237</v>
      </c>
      <c r="M1055">
        <v>1</v>
      </c>
      <c r="N1055" s="3">
        <v>296673</v>
      </c>
      <c r="O1055" s="3">
        <f>N1055/M1055</f>
        <v>296673</v>
      </c>
      <c r="P1055" s="3">
        <f>O1055*((VLOOKUP(H1055,'CPI Data'!$A$1:$B$23,2))/(VLOOKUP(2025,'CPI Data'!$A$1:$B$23,2)))</f>
        <v>245522.4827586207</v>
      </c>
      <c r="Q1055" s="2">
        <v>42186</v>
      </c>
      <c r="R1055" s="12">
        <v>4</v>
      </c>
      <c r="S1055">
        <v>2</v>
      </c>
      <c r="T1055">
        <v>1</v>
      </c>
      <c r="U1055">
        <v>1</v>
      </c>
    </row>
    <row r="1056" spans="1:21" x14ac:dyDescent="0.25">
      <c r="A1056" t="s">
        <v>32</v>
      </c>
      <c r="B1056">
        <f>VLOOKUP(Table1[[#This Row],[LGA]],Sheet1!$H$1:$I$27,2,)</f>
        <v>1710</v>
      </c>
      <c r="C1056" t="s">
        <v>105</v>
      </c>
      <c r="D1056" t="s">
        <v>110</v>
      </c>
      <c r="E1056" s="18" t="s">
        <v>13</v>
      </c>
      <c r="F1056" s="18" t="s">
        <v>13</v>
      </c>
      <c r="H1056">
        <v>2013</v>
      </c>
      <c r="I1056" t="s">
        <v>29</v>
      </c>
      <c r="J1056" t="str">
        <f>VLOOKUP(Table1[[#This Row],[Construction]],Sheet1!$A$2:$B$16,2,)</f>
        <v>On Site</v>
      </c>
      <c r="K1056" t="s">
        <v>194</v>
      </c>
      <c r="L1056" t="s">
        <v>237</v>
      </c>
      <c r="M1056">
        <v>1</v>
      </c>
      <c r="N1056" s="3">
        <v>313079</v>
      </c>
      <c r="O1056" s="3">
        <f>N1056/M1056</f>
        <v>313079</v>
      </c>
      <c r="P1056" s="3">
        <f>O1056*((VLOOKUP(H1056,'CPI Data'!$A$1:$B$23,2))/(VLOOKUP(2025,'CPI Data'!$A$1:$B$23,2)))</f>
        <v>259099.86206896551</v>
      </c>
      <c r="Q1056" s="2">
        <v>42186</v>
      </c>
      <c r="R1056" s="12">
        <v>5</v>
      </c>
      <c r="S1056">
        <v>2</v>
      </c>
      <c r="T1056">
        <v>1</v>
      </c>
      <c r="U1056">
        <v>1</v>
      </c>
    </row>
    <row r="1057" spans="1:21" x14ac:dyDescent="0.25">
      <c r="A1057" t="s">
        <v>32</v>
      </c>
      <c r="B1057">
        <f>VLOOKUP(Table1[[#This Row],[LGA]],Sheet1!$H$1:$I$27,2,)</f>
        <v>1710</v>
      </c>
      <c r="C1057" t="s">
        <v>105</v>
      </c>
      <c r="D1057" t="s">
        <v>114</v>
      </c>
      <c r="E1057" s="18" t="s">
        <v>13</v>
      </c>
      <c r="F1057" s="18" t="s">
        <v>13</v>
      </c>
      <c r="H1057">
        <v>2013</v>
      </c>
      <c r="I1057" t="s">
        <v>29</v>
      </c>
      <c r="J1057" t="str">
        <f>VLOOKUP(Table1[[#This Row],[Construction]],Sheet1!$A$2:$B$16,2,)</f>
        <v>On Site</v>
      </c>
      <c r="K1057" t="s">
        <v>194</v>
      </c>
      <c r="L1057" t="s">
        <v>237</v>
      </c>
      <c r="M1057">
        <v>1</v>
      </c>
      <c r="N1057" s="3">
        <v>292506</v>
      </c>
      <c r="O1057" s="3">
        <f>N1057/M1057</f>
        <v>292506</v>
      </c>
      <c r="P1057" s="3">
        <f>O1057*((VLOOKUP(H1057,'CPI Data'!$A$1:$B$23,2))/(VLOOKUP(2025,'CPI Data'!$A$1:$B$23,2)))</f>
        <v>242073.93103448275</v>
      </c>
      <c r="Q1057" s="2">
        <v>42186</v>
      </c>
      <c r="R1057" s="12">
        <v>4</v>
      </c>
      <c r="S1057">
        <v>2</v>
      </c>
      <c r="T1057">
        <v>1</v>
      </c>
      <c r="U1057">
        <v>1</v>
      </c>
    </row>
    <row r="1058" spans="1:21" x14ac:dyDescent="0.25">
      <c r="A1058" t="s">
        <v>22</v>
      </c>
      <c r="B1058" t="str">
        <f>VLOOKUP(Table1[[#This Row],[LGA]],Sheet1!$H$1:$I$27,2,)</f>
        <v>1973 </v>
      </c>
      <c r="C1058" t="s">
        <v>104</v>
      </c>
      <c r="D1058" t="s">
        <v>114</v>
      </c>
      <c r="E1058" s="18" t="s">
        <v>13</v>
      </c>
      <c r="F1058" s="18" t="s">
        <v>13</v>
      </c>
      <c r="H1058">
        <v>2013</v>
      </c>
      <c r="I1058" t="s">
        <v>14</v>
      </c>
      <c r="J1058" t="str">
        <f>VLOOKUP(Table1[[#This Row],[Construction]],Sheet1!$A$2:$B$16,2,)</f>
        <v>Off Site</v>
      </c>
      <c r="K1058" t="s">
        <v>185</v>
      </c>
      <c r="L1058" t="s">
        <v>237</v>
      </c>
      <c r="M1058">
        <v>1</v>
      </c>
      <c r="N1058" s="3">
        <v>422304.21</v>
      </c>
      <c r="O1058" s="3">
        <f>N1058/M1058</f>
        <v>422304.21</v>
      </c>
      <c r="P1058" s="3">
        <f>O1058*((VLOOKUP(H1058,'CPI Data'!$A$1:$B$23,2))/(VLOOKUP(2025,'CPI Data'!$A$1:$B$23,2)))</f>
        <v>349493.13931034482</v>
      </c>
      <c r="Q1058" s="2">
        <v>42186</v>
      </c>
      <c r="R1058" s="12">
        <v>4</v>
      </c>
      <c r="S1058">
        <v>2</v>
      </c>
      <c r="T1058">
        <v>1</v>
      </c>
      <c r="U1058">
        <v>1</v>
      </c>
    </row>
    <row r="1059" spans="1:21" x14ac:dyDescent="0.25">
      <c r="A1059" t="s">
        <v>22</v>
      </c>
      <c r="B1059" t="str">
        <f>VLOOKUP(Table1[[#This Row],[LGA]],Sheet1!$H$1:$I$27,2,)</f>
        <v>1973 </v>
      </c>
      <c r="C1059" t="s">
        <v>104</v>
      </c>
      <c r="D1059" t="s">
        <v>114</v>
      </c>
      <c r="E1059" s="18" t="s">
        <v>13</v>
      </c>
      <c r="F1059" s="18" t="s">
        <v>13</v>
      </c>
      <c r="H1059">
        <v>2013</v>
      </c>
      <c r="I1059" t="s">
        <v>14</v>
      </c>
      <c r="J1059" t="str">
        <f>VLOOKUP(Table1[[#This Row],[Construction]],Sheet1!$A$2:$B$16,2,)</f>
        <v>Off Site</v>
      </c>
      <c r="K1059" t="s">
        <v>185</v>
      </c>
      <c r="L1059" t="s">
        <v>237</v>
      </c>
      <c r="M1059">
        <v>1</v>
      </c>
      <c r="N1059" s="3">
        <v>687865.24</v>
      </c>
      <c r="O1059" s="3">
        <f>N1059/M1059</f>
        <v>687865.24</v>
      </c>
      <c r="P1059" s="3">
        <f>O1059*((VLOOKUP(H1059,'CPI Data'!$A$1:$B$23,2))/(VLOOKUP(2025,'CPI Data'!$A$1:$B$23,2)))</f>
        <v>569267.78482758615</v>
      </c>
      <c r="Q1059" s="2">
        <v>42186</v>
      </c>
      <c r="R1059" s="12">
        <v>4</v>
      </c>
      <c r="S1059">
        <v>2</v>
      </c>
      <c r="T1059">
        <v>1</v>
      </c>
      <c r="U1059">
        <v>1</v>
      </c>
    </row>
    <row r="1060" spans="1:21" x14ac:dyDescent="0.25">
      <c r="A1060" t="s">
        <v>26</v>
      </c>
      <c r="B1060">
        <f>VLOOKUP(Table1[[#This Row],[LGA]],Sheet1!$H$1:$I$27,2,)</f>
        <v>2465</v>
      </c>
      <c r="C1060" t="s">
        <v>104</v>
      </c>
      <c r="D1060" t="s">
        <v>112</v>
      </c>
      <c r="E1060" s="18" t="s">
        <v>13</v>
      </c>
      <c r="F1060" s="18" t="s">
        <v>13</v>
      </c>
      <c r="H1060">
        <v>2013</v>
      </c>
      <c r="I1060" t="s">
        <v>178</v>
      </c>
      <c r="J1060" t="str">
        <f>VLOOKUP(Table1[[#This Row],[Construction]],Sheet1!$A$2:$B$16,2,)</f>
        <v>Off Site</v>
      </c>
      <c r="K1060" t="s">
        <v>183</v>
      </c>
      <c r="L1060" t="s">
        <v>237</v>
      </c>
      <c r="M1060">
        <v>1</v>
      </c>
      <c r="N1060" s="3">
        <v>535791</v>
      </c>
      <c r="O1060" s="3">
        <f>N1060/M1060</f>
        <v>535791</v>
      </c>
      <c r="P1060" s="3">
        <f>O1060*((VLOOKUP(H1060,'CPI Data'!$A$1:$B$23,2))/(VLOOKUP(2025,'CPI Data'!$A$1:$B$23,2)))</f>
        <v>443413.24137931032</v>
      </c>
      <c r="Q1060" s="2">
        <v>42186</v>
      </c>
      <c r="R1060" s="12">
        <v>3</v>
      </c>
      <c r="S1060">
        <v>1</v>
      </c>
      <c r="T1060">
        <v>1</v>
      </c>
      <c r="U1060">
        <v>1</v>
      </c>
    </row>
    <row r="1061" spans="1:21" x14ac:dyDescent="0.25">
      <c r="A1061" t="s">
        <v>42</v>
      </c>
      <c r="B1061">
        <f>VLOOKUP(Table1[[#This Row],[LGA]],Sheet1!$H$1:$I$27,2,)</f>
        <v>362</v>
      </c>
      <c r="C1061" t="s">
        <v>107</v>
      </c>
      <c r="D1061" t="s">
        <v>112</v>
      </c>
      <c r="E1061" s="18" t="s">
        <v>13</v>
      </c>
      <c r="F1061" s="18" t="s">
        <v>13</v>
      </c>
      <c r="H1061">
        <v>2013</v>
      </c>
      <c r="I1061" t="s">
        <v>29</v>
      </c>
      <c r="J1061" t="str">
        <f>VLOOKUP(Table1[[#This Row],[Construction]],Sheet1!$A$2:$B$16,2,)</f>
        <v>On Site</v>
      </c>
      <c r="K1061" t="s">
        <v>42</v>
      </c>
      <c r="L1061" t="s">
        <v>211</v>
      </c>
      <c r="M1061">
        <v>1</v>
      </c>
      <c r="N1061" s="3">
        <v>421030</v>
      </c>
      <c r="O1061" s="3">
        <f>N1061/M1061</f>
        <v>421030</v>
      </c>
      <c r="P1061" s="3">
        <f>O1061*((VLOOKUP(H1061,'CPI Data'!$A$1:$B$23,2))/(VLOOKUP(2025,'CPI Data'!$A$1:$B$23,2)))</f>
        <v>348438.62068965519</v>
      </c>
      <c r="Q1061" s="2">
        <v>42186</v>
      </c>
      <c r="R1061" s="12">
        <v>3</v>
      </c>
      <c r="S1061">
        <v>1</v>
      </c>
      <c r="T1061">
        <v>1</v>
      </c>
      <c r="U1061">
        <v>1</v>
      </c>
    </row>
    <row r="1062" spans="1:21" x14ac:dyDescent="0.25">
      <c r="A1062" t="s">
        <v>42</v>
      </c>
      <c r="B1062">
        <f>VLOOKUP(Table1[[#This Row],[LGA]],Sheet1!$H$1:$I$27,2,)</f>
        <v>362</v>
      </c>
      <c r="C1062" t="s">
        <v>107</v>
      </c>
      <c r="D1062" t="s">
        <v>112</v>
      </c>
      <c r="E1062" s="18" t="s">
        <v>13</v>
      </c>
      <c r="F1062" s="18" t="s">
        <v>13</v>
      </c>
      <c r="H1062">
        <v>2013</v>
      </c>
      <c r="I1062" t="s">
        <v>29</v>
      </c>
      <c r="J1062" t="str">
        <f>VLOOKUP(Table1[[#This Row],[Construction]],Sheet1!$A$2:$B$16,2,)</f>
        <v>On Site</v>
      </c>
      <c r="K1062" t="s">
        <v>42</v>
      </c>
      <c r="L1062" t="s">
        <v>211</v>
      </c>
      <c r="M1062">
        <v>1</v>
      </c>
      <c r="N1062" s="3">
        <v>417091</v>
      </c>
      <c r="O1062" s="3">
        <f>N1062/M1062</f>
        <v>417091</v>
      </c>
      <c r="P1062" s="3">
        <f>O1062*((VLOOKUP(H1062,'CPI Data'!$A$1:$B$23,2))/(VLOOKUP(2025,'CPI Data'!$A$1:$B$23,2)))</f>
        <v>345178.75862068962</v>
      </c>
      <c r="Q1062" s="2">
        <v>42186</v>
      </c>
      <c r="R1062" s="12">
        <v>3</v>
      </c>
      <c r="S1062">
        <v>1</v>
      </c>
      <c r="T1062">
        <v>1</v>
      </c>
      <c r="U1062">
        <v>1</v>
      </c>
    </row>
    <row r="1063" spans="1:21" x14ac:dyDescent="0.25">
      <c r="A1063" t="s">
        <v>32</v>
      </c>
      <c r="B1063">
        <f>VLOOKUP(Table1[[#This Row],[LGA]],Sheet1!$H$1:$I$27,2,)</f>
        <v>1710</v>
      </c>
      <c r="C1063" t="s">
        <v>105</v>
      </c>
      <c r="D1063" t="s">
        <v>114</v>
      </c>
      <c r="E1063" s="18" t="s">
        <v>13</v>
      </c>
      <c r="F1063" s="18" t="s">
        <v>13</v>
      </c>
      <c r="H1063">
        <v>2013</v>
      </c>
      <c r="I1063" t="s">
        <v>29</v>
      </c>
      <c r="J1063" t="str">
        <f>VLOOKUP(Table1[[#This Row],[Construction]],Sheet1!$A$2:$B$16,2,)</f>
        <v>On Site</v>
      </c>
      <c r="K1063" t="s">
        <v>194</v>
      </c>
      <c r="L1063" t="s">
        <v>237</v>
      </c>
      <c r="M1063">
        <v>1</v>
      </c>
      <c r="N1063" s="3">
        <v>301438</v>
      </c>
      <c r="O1063" s="3">
        <f>N1063/M1063</f>
        <v>301438</v>
      </c>
      <c r="P1063" s="3">
        <f>O1063*((VLOOKUP(H1063,'CPI Data'!$A$1:$B$23,2))/(VLOOKUP(2025,'CPI Data'!$A$1:$B$23,2)))</f>
        <v>249465.93103448275</v>
      </c>
      <c r="Q1063" s="2">
        <v>42186</v>
      </c>
      <c r="R1063" s="12">
        <v>4</v>
      </c>
      <c r="S1063">
        <v>2</v>
      </c>
      <c r="T1063">
        <v>1</v>
      </c>
      <c r="U1063">
        <v>1</v>
      </c>
    </row>
    <row r="1064" spans="1:21" x14ac:dyDescent="0.25">
      <c r="A1064" t="s">
        <v>32</v>
      </c>
      <c r="B1064">
        <f>VLOOKUP(Table1[[#This Row],[LGA]],Sheet1!$H$1:$I$27,2,)</f>
        <v>1710</v>
      </c>
      <c r="C1064" t="s">
        <v>105</v>
      </c>
      <c r="D1064" t="s">
        <v>114</v>
      </c>
      <c r="E1064" s="18" t="s">
        <v>13</v>
      </c>
      <c r="F1064" s="18" t="s">
        <v>13</v>
      </c>
      <c r="H1064">
        <v>2013</v>
      </c>
      <c r="I1064" t="s">
        <v>29</v>
      </c>
      <c r="J1064" t="str">
        <f>VLOOKUP(Table1[[#This Row],[Construction]],Sheet1!$A$2:$B$16,2,)</f>
        <v>On Site</v>
      </c>
      <c r="K1064" t="s">
        <v>194</v>
      </c>
      <c r="L1064" t="s">
        <v>237</v>
      </c>
      <c r="M1064">
        <v>1</v>
      </c>
      <c r="N1064" s="3">
        <v>298872</v>
      </c>
      <c r="O1064" s="3">
        <f>N1064/M1064</f>
        <v>298872</v>
      </c>
      <c r="P1064" s="3">
        <f>O1064*((VLOOKUP(H1064,'CPI Data'!$A$1:$B$23,2))/(VLOOKUP(2025,'CPI Data'!$A$1:$B$23,2)))</f>
        <v>247342.3448275862</v>
      </c>
      <c r="Q1064" s="2">
        <v>42186</v>
      </c>
      <c r="R1064" s="12">
        <v>4</v>
      </c>
      <c r="S1064">
        <v>2</v>
      </c>
      <c r="T1064">
        <v>1</v>
      </c>
      <c r="U1064">
        <v>1</v>
      </c>
    </row>
    <row r="1065" spans="1:21" x14ac:dyDescent="0.25">
      <c r="A1065" t="s">
        <v>19</v>
      </c>
      <c r="B1065">
        <f>VLOOKUP(Table1[[#This Row],[LGA]],Sheet1!$H$1:$I$27,2,)</f>
        <v>1816</v>
      </c>
      <c r="C1065" t="s">
        <v>105</v>
      </c>
      <c r="D1065" t="s">
        <v>112</v>
      </c>
      <c r="E1065" s="18" t="s">
        <v>13</v>
      </c>
      <c r="F1065" s="18" t="s">
        <v>13</v>
      </c>
      <c r="H1065">
        <v>2013</v>
      </c>
      <c r="I1065" t="s">
        <v>178</v>
      </c>
      <c r="J1065" t="str">
        <f>VLOOKUP(Table1[[#This Row],[Construction]],Sheet1!$A$2:$B$16,2,)</f>
        <v>Off Site</v>
      </c>
      <c r="K1065" t="s">
        <v>184</v>
      </c>
      <c r="L1065" t="s">
        <v>237</v>
      </c>
      <c r="M1065">
        <v>1</v>
      </c>
      <c r="N1065" s="3">
        <v>401059.84000000003</v>
      </c>
      <c r="O1065" s="3">
        <f>N1065/M1065</f>
        <v>401059.84000000003</v>
      </c>
      <c r="P1065" s="3">
        <f>O1065*((VLOOKUP(H1065,'CPI Data'!$A$1:$B$23,2))/(VLOOKUP(2025,'CPI Data'!$A$1:$B$23,2)))</f>
        <v>331911.59172413795</v>
      </c>
      <c r="Q1065" s="2">
        <v>42186</v>
      </c>
      <c r="R1065" s="12">
        <v>3</v>
      </c>
      <c r="S1065">
        <v>1</v>
      </c>
      <c r="T1065">
        <v>1</v>
      </c>
      <c r="U1065">
        <v>1</v>
      </c>
    </row>
    <row r="1066" spans="1:21" x14ac:dyDescent="0.25">
      <c r="A1066" t="s">
        <v>32</v>
      </c>
      <c r="B1066">
        <f>VLOOKUP(Table1[[#This Row],[LGA]],Sheet1!$H$1:$I$27,2,)</f>
        <v>1710</v>
      </c>
      <c r="C1066" t="s">
        <v>105</v>
      </c>
      <c r="D1066" t="s">
        <v>114</v>
      </c>
      <c r="E1066" s="18" t="s">
        <v>13</v>
      </c>
      <c r="F1066" s="18" t="s">
        <v>13</v>
      </c>
      <c r="H1066">
        <v>2013</v>
      </c>
      <c r="I1066" t="s">
        <v>29</v>
      </c>
      <c r="J1066" t="str">
        <f>VLOOKUP(Table1[[#This Row],[Construction]],Sheet1!$A$2:$B$16,2,)</f>
        <v>On Site</v>
      </c>
      <c r="K1066" t="s">
        <v>194</v>
      </c>
      <c r="L1066" t="s">
        <v>237</v>
      </c>
      <c r="M1066">
        <v>1</v>
      </c>
      <c r="N1066" s="3">
        <v>288984</v>
      </c>
      <c r="O1066" s="3">
        <f>N1066/M1066</f>
        <v>288984</v>
      </c>
      <c r="P1066" s="3">
        <f>O1066*((VLOOKUP(H1066,'CPI Data'!$A$1:$B$23,2))/(VLOOKUP(2025,'CPI Data'!$A$1:$B$23,2)))</f>
        <v>239159.1724137931</v>
      </c>
      <c r="R1066" s="12">
        <v>4</v>
      </c>
      <c r="S1066">
        <v>2</v>
      </c>
      <c r="T1066">
        <v>1</v>
      </c>
      <c r="U1066">
        <v>1</v>
      </c>
    </row>
    <row r="1067" spans="1:21" x14ac:dyDescent="0.25">
      <c r="A1067" t="s">
        <v>32</v>
      </c>
      <c r="B1067">
        <f>VLOOKUP(Table1[[#This Row],[LGA]],Sheet1!$H$1:$I$27,2,)</f>
        <v>1710</v>
      </c>
      <c r="C1067" t="s">
        <v>105</v>
      </c>
      <c r="D1067" t="s">
        <v>114</v>
      </c>
      <c r="E1067" s="18" t="s">
        <v>13</v>
      </c>
      <c r="F1067" s="18" t="s">
        <v>13</v>
      </c>
      <c r="H1067">
        <v>2013</v>
      </c>
      <c r="I1067" t="s">
        <v>29</v>
      </c>
      <c r="J1067" t="str">
        <f>VLOOKUP(Table1[[#This Row],[Construction]],Sheet1!$A$2:$B$16,2,)</f>
        <v>On Site</v>
      </c>
      <c r="K1067" t="s">
        <v>194</v>
      </c>
      <c r="L1067" t="s">
        <v>237</v>
      </c>
      <c r="M1067">
        <v>1</v>
      </c>
      <c r="N1067" s="3">
        <v>287716</v>
      </c>
      <c r="O1067" s="3">
        <f>N1067/M1067</f>
        <v>287716</v>
      </c>
      <c r="P1067" s="3">
        <f>O1067*((VLOOKUP(H1067,'CPI Data'!$A$1:$B$23,2))/(VLOOKUP(2025,'CPI Data'!$A$1:$B$23,2)))</f>
        <v>238109.79310344826</v>
      </c>
      <c r="Q1067" s="2">
        <v>44743</v>
      </c>
      <c r="R1067" s="12">
        <v>4</v>
      </c>
      <c r="S1067">
        <v>2</v>
      </c>
      <c r="T1067">
        <v>1</v>
      </c>
      <c r="U1067">
        <v>1</v>
      </c>
    </row>
    <row r="1068" spans="1:21" x14ac:dyDescent="0.25">
      <c r="A1068" t="s">
        <v>32</v>
      </c>
      <c r="B1068">
        <f>VLOOKUP(Table1[[#This Row],[LGA]],Sheet1!$H$1:$I$27,2,)</f>
        <v>1710</v>
      </c>
      <c r="C1068" t="s">
        <v>105</v>
      </c>
      <c r="D1068" t="s">
        <v>114</v>
      </c>
      <c r="E1068" s="18" t="s">
        <v>13</v>
      </c>
      <c r="F1068" s="18" t="s">
        <v>13</v>
      </c>
      <c r="H1068">
        <v>2013</v>
      </c>
      <c r="I1068" t="s">
        <v>29</v>
      </c>
      <c r="J1068" t="str">
        <f>VLOOKUP(Table1[[#This Row],[Construction]],Sheet1!$A$2:$B$16,2,)</f>
        <v>On Site</v>
      </c>
      <c r="K1068" t="s">
        <v>194</v>
      </c>
      <c r="L1068" t="s">
        <v>237</v>
      </c>
      <c r="M1068">
        <v>1</v>
      </c>
      <c r="N1068" s="3">
        <v>290627</v>
      </c>
      <c r="O1068" s="3">
        <f>N1068/M1068</f>
        <v>290627</v>
      </c>
      <c r="P1068" s="3">
        <f>O1068*((VLOOKUP(H1068,'CPI Data'!$A$1:$B$23,2))/(VLOOKUP(2025,'CPI Data'!$A$1:$B$23,2)))</f>
        <v>240518.89655172414</v>
      </c>
      <c r="Q1068" s="2">
        <v>44743</v>
      </c>
      <c r="R1068" s="12">
        <v>4</v>
      </c>
      <c r="S1068">
        <v>2</v>
      </c>
      <c r="T1068">
        <v>1</v>
      </c>
      <c r="U1068">
        <v>1</v>
      </c>
    </row>
    <row r="1069" spans="1:21" x14ac:dyDescent="0.25">
      <c r="A1069" t="s">
        <v>22</v>
      </c>
      <c r="B1069" t="str">
        <f>VLOOKUP(Table1[[#This Row],[LGA]],Sheet1!$H$1:$I$27,2,)</f>
        <v>1973 </v>
      </c>
      <c r="C1069" t="s">
        <v>104</v>
      </c>
      <c r="D1069" t="s">
        <v>114</v>
      </c>
      <c r="E1069" s="18" t="s">
        <v>13</v>
      </c>
      <c r="F1069" s="18" t="s">
        <v>13</v>
      </c>
      <c r="H1069">
        <v>2013</v>
      </c>
      <c r="I1069" t="s">
        <v>178</v>
      </c>
      <c r="J1069" t="str">
        <f>VLOOKUP(Table1[[#This Row],[Construction]],Sheet1!$A$2:$B$16,2,)</f>
        <v>Off Site</v>
      </c>
      <c r="K1069" t="s">
        <v>185</v>
      </c>
      <c r="L1069" t="s">
        <v>237</v>
      </c>
      <c r="M1069">
        <v>1</v>
      </c>
      <c r="N1069" s="3">
        <v>660406.96</v>
      </c>
      <c r="O1069" s="3">
        <f>N1069/M1069</f>
        <v>660406.96</v>
      </c>
      <c r="P1069" s="3">
        <f>O1069*((VLOOKUP(H1069,'CPI Data'!$A$1:$B$23,2))/(VLOOKUP(2025,'CPI Data'!$A$1:$B$23,2)))</f>
        <v>546543.69103448268</v>
      </c>
      <c r="Q1069" s="2">
        <v>41821</v>
      </c>
      <c r="R1069" s="12">
        <v>4</v>
      </c>
      <c r="S1069">
        <v>2</v>
      </c>
      <c r="T1069">
        <v>1</v>
      </c>
      <c r="U1069">
        <v>1</v>
      </c>
    </row>
    <row r="1070" spans="1:21" x14ac:dyDescent="0.25">
      <c r="A1070" t="s">
        <v>24</v>
      </c>
      <c r="B1070">
        <f>VLOOKUP(Table1[[#This Row],[LGA]],Sheet1!$H$1:$I$27,2,)</f>
        <v>1531</v>
      </c>
      <c r="C1070" t="s">
        <v>241</v>
      </c>
      <c r="D1070" t="s">
        <v>111</v>
      </c>
      <c r="E1070" s="18" t="s">
        <v>13</v>
      </c>
      <c r="F1070" s="18" t="s">
        <v>13</v>
      </c>
      <c r="H1070">
        <v>2013</v>
      </c>
      <c r="I1070" t="s">
        <v>178</v>
      </c>
      <c r="J1070" t="str">
        <f>VLOOKUP(Table1[[#This Row],[Construction]],Sheet1!$A$2:$B$16,2,)</f>
        <v>Off Site</v>
      </c>
      <c r="K1070" t="s">
        <v>209</v>
      </c>
      <c r="L1070" t="s">
        <v>237</v>
      </c>
      <c r="M1070">
        <v>1</v>
      </c>
      <c r="N1070" s="3">
        <v>524562.44444444403</v>
      </c>
      <c r="O1070" s="3">
        <f>N1070/M1070</f>
        <v>524562.44444444403</v>
      </c>
      <c r="P1070" s="3">
        <f>O1070*((VLOOKUP(H1070,'CPI Data'!$A$1:$B$23,2))/(VLOOKUP(2025,'CPI Data'!$A$1:$B$23,2)))</f>
        <v>434120.64367816056</v>
      </c>
      <c r="Q1070" s="2">
        <v>41456</v>
      </c>
      <c r="R1070" s="12">
        <v>2</v>
      </c>
      <c r="S1070">
        <v>1</v>
      </c>
      <c r="T1070">
        <v>1</v>
      </c>
      <c r="U1070">
        <v>1</v>
      </c>
    </row>
    <row r="1071" spans="1:21" x14ac:dyDescent="0.25">
      <c r="A1071" t="s">
        <v>12</v>
      </c>
      <c r="B1071">
        <f>VLOOKUP(Table1[[#This Row],[LGA]],Sheet1!$H$1:$I$27,2,)</f>
        <v>700</v>
      </c>
      <c r="C1071" t="s">
        <v>103</v>
      </c>
      <c r="D1071" t="s">
        <v>111</v>
      </c>
      <c r="E1071" s="18" t="s">
        <v>13</v>
      </c>
      <c r="F1071" s="18" t="s">
        <v>13</v>
      </c>
      <c r="H1071">
        <v>2013</v>
      </c>
      <c r="I1071" t="s">
        <v>14</v>
      </c>
      <c r="J1071" t="str">
        <f>VLOOKUP(Table1[[#This Row],[Construction]],Sheet1!$A$2:$B$16,2,)</f>
        <v>Off Site</v>
      </c>
      <c r="K1071" t="s">
        <v>182</v>
      </c>
      <c r="L1071" t="s">
        <v>237</v>
      </c>
      <c r="M1071">
        <v>1</v>
      </c>
      <c r="N1071" s="3">
        <v>402456.84</v>
      </c>
      <c r="O1071" s="3">
        <f>N1071/M1071</f>
        <v>402456.84</v>
      </c>
      <c r="P1071" s="3">
        <f>O1071*((VLOOKUP(H1071,'CPI Data'!$A$1:$B$23,2))/(VLOOKUP(2025,'CPI Data'!$A$1:$B$23,2)))</f>
        <v>333067.72965517244</v>
      </c>
      <c r="Q1071" s="2">
        <v>41821</v>
      </c>
      <c r="R1071" s="12">
        <v>2</v>
      </c>
      <c r="S1071">
        <v>1</v>
      </c>
      <c r="T1071">
        <v>1</v>
      </c>
      <c r="U1071">
        <v>1</v>
      </c>
    </row>
    <row r="1072" spans="1:21" x14ac:dyDescent="0.25">
      <c r="A1072" t="s">
        <v>24</v>
      </c>
      <c r="B1072">
        <f>VLOOKUP(Table1[[#This Row],[LGA]],Sheet1!$H$1:$I$27,2,)</f>
        <v>1531</v>
      </c>
      <c r="C1072" t="s">
        <v>241</v>
      </c>
      <c r="D1072" t="s">
        <v>111</v>
      </c>
      <c r="E1072" s="18" t="s">
        <v>13</v>
      </c>
      <c r="F1072" s="18" t="s">
        <v>13</v>
      </c>
      <c r="H1072">
        <v>2013</v>
      </c>
      <c r="I1072" t="s">
        <v>178</v>
      </c>
      <c r="J1072" t="str">
        <f>VLOOKUP(Table1[[#This Row],[Construction]],Sheet1!$A$2:$B$16,2,)</f>
        <v>Off Site</v>
      </c>
      <c r="K1072" t="s">
        <v>209</v>
      </c>
      <c r="L1072" t="s">
        <v>237</v>
      </c>
      <c r="M1072">
        <v>1</v>
      </c>
      <c r="N1072" s="3">
        <v>611072.44444444403</v>
      </c>
      <c r="O1072" s="3">
        <f>N1072/M1072</f>
        <v>611072.44444444403</v>
      </c>
      <c r="P1072" s="3">
        <f>O1072*((VLOOKUP(H1072,'CPI Data'!$A$1:$B$23,2))/(VLOOKUP(2025,'CPI Data'!$A$1:$B$23,2)))</f>
        <v>505715.12643678125</v>
      </c>
      <c r="Q1072" s="2">
        <v>41456</v>
      </c>
      <c r="R1072" s="12">
        <v>2</v>
      </c>
      <c r="S1072">
        <v>1</v>
      </c>
      <c r="T1072">
        <v>1</v>
      </c>
      <c r="U1072">
        <v>1</v>
      </c>
    </row>
    <row r="1073" spans="1:21" x14ac:dyDescent="0.25">
      <c r="A1073" t="s">
        <v>12</v>
      </c>
      <c r="B1073">
        <f>VLOOKUP(Table1[[#This Row],[LGA]],Sheet1!$H$1:$I$27,2,)</f>
        <v>700</v>
      </c>
      <c r="C1073" t="s">
        <v>103</v>
      </c>
      <c r="D1073" t="s">
        <v>111</v>
      </c>
      <c r="E1073" s="18" t="s">
        <v>13</v>
      </c>
      <c r="F1073" s="18" t="s">
        <v>13</v>
      </c>
      <c r="H1073">
        <v>2013</v>
      </c>
      <c r="I1073" t="s">
        <v>14</v>
      </c>
      <c r="J1073" t="str">
        <f>VLOOKUP(Table1[[#This Row],[Construction]],Sheet1!$A$2:$B$16,2,)</f>
        <v>Off Site</v>
      </c>
      <c r="K1073" t="s">
        <v>182</v>
      </c>
      <c r="L1073" t="s">
        <v>237</v>
      </c>
      <c r="M1073">
        <v>1</v>
      </c>
      <c r="N1073" s="3">
        <v>407774.31</v>
      </c>
      <c r="O1073" s="3">
        <f>N1073/M1073</f>
        <v>407774.31</v>
      </c>
      <c r="P1073" s="3">
        <f>O1073*((VLOOKUP(H1073,'CPI Data'!$A$1:$B$23,2))/(VLOOKUP(2025,'CPI Data'!$A$1:$B$23,2)))</f>
        <v>337468.39448275859</v>
      </c>
      <c r="Q1073" s="2">
        <v>42917</v>
      </c>
      <c r="R1073" s="12">
        <v>2</v>
      </c>
      <c r="S1073">
        <v>1</v>
      </c>
      <c r="T1073">
        <v>1</v>
      </c>
      <c r="U1073">
        <v>1</v>
      </c>
    </row>
    <row r="1074" spans="1:21" x14ac:dyDescent="0.25">
      <c r="A1074" t="s">
        <v>30</v>
      </c>
      <c r="B1074">
        <f>VLOOKUP(Table1[[#This Row],[LGA]],Sheet1!$H$1:$I$27,2,)</f>
        <v>2600</v>
      </c>
      <c r="C1074" t="s">
        <v>241</v>
      </c>
      <c r="D1074" t="s">
        <v>112</v>
      </c>
      <c r="E1074" s="18" t="s">
        <v>13</v>
      </c>
      <c r="F1074" s="18" t="s">
        <v>13</v>
      </c>
      <c r="H1074">
        <v>2017</v>
      </c>
      <c r="I1074" t="s">
        <v>29</v>
      </c>
      <c r="J1074" t="str">
        <f>VLOOKUP(Table1[[#This Row],[Construction]],Sheet1!$A$2:$B$16,2,)</f>
        <v>On Site</v>
      </c>
      <c r="K1074" t="s">
        <v>30</v>
      </c>
      <c r="L1074" t="s">
        <v>211</v>
      </c>
      <c r="M1074">
        <v>1</v>
      </c>
      <c r="N1074" s="3">
        <v>742295</v>
      </c>
      <c r="O1074" s="3">
        <f>N1074/M1074</f>
        <v>742295</v>
      </c>
      <c r="P1074" s="3">
        <f>O1074*((VLOOKUP(H1074,'CPI Data'!$A$1:$B$23,2))/(VLOOKUP(2025,'CPI Data'!$A$1:$B$23,2)))</f>
        <v>486331.20689655171</v>
      </c>
      <c r="Q1074" s="2">
        <v>41821</v>
      </c>
      <c r="R1074" s="12">
        <v>3</v>
      </c>
      <c r="S1074">
        <v>1</v>
      </c>
      <c r="T1074">
        <v>1</v>
      </c>
      <c r="U1074">
        <v>1</v>
      </c>
    </row>
    <row r="1075" spans="1:21" x14ac:dyDescent="0.25">
      <c r="A1075" t="s">
        <v>30</v>
      </c>
      <c r="B1075">
        <f>VLOOKUP(Table1[[#This Row],[LGA]],Sheet1!$H$1:$I$27,2,)</f>
        <v>2600</v>
      </c>
      <c r="C1075" t="s">
        <v>241</v>
      </c>
      <c r="D1075" t="s">
        <v>112</v>
      </c>
      <c r="E1075" s="18" t="s">
        <v>13</v>
      </c>
      <c r="F1075" s="18" t="s">
        <v>13</v>
      </c>
      <c r="H1075">
        <v>2017</v>
      </c>
      <c r="I1075" t="s">
        <v>29</v>
      </c>
      <c r="J1075" t="str">
        <f>VLOOKUP(Table1[[#This Row],[Construction]],Sheet1!$A$2:$B$16,2,)</f>
        <v>On Site</v>
      </c>
      <c r="K1075" t="s">
        <v>30</v>
      </c>
      <c r="L1075" t="s">
        <v>211</v>
      </c>
      <c r="M1075">
        <v>1</v>
      </c>
      <c r="N1075" s="3">
        <v>754058</v>
      </c>
      <c r="O1075" s="3">
        <f>N1075/M1075</f>
        <v>754058</v>
      </c>
      <c r="P1075" s="3">
        <f>O1075*((VLOOKUP(H1075,'CPI Data'!$A$1:$B$23,2))/(VLOOKUP(2025,'CPI Data'!$A$1:$B$23,2)))</f>
        <v>494038</v>
      </c>
      <c r="R1075" s="12">
        <v>3</v>
      </c>
      <c r="S1075">
        <v>1</v>
      </c>
      <c r="T1075">
        <v>1</v>
      </c>
      <c r="U1075">
        <v>1</v>
      </c>
    </row>
    <row r="1076" spans="1:21" x14ac:dyDescent="0.25">
      <c r="A1076" t="s">
        <v>30</v>
      </c>
      <c r="B1076">
        <f>VLOOKUP(Table1[[#This Row],[LGA]],Sheet1!$H$1:$I$27,2,)</f>
        <v>2600</v>
      </c>
      <c r="C1076" t="s">
        <v>241</v>
      </c>
      <c r="D1076" t="s">
        <v>112</v>
      </c>
      <c r="E1076" s="18" t="s">
        <v>13</v>
      </c>
      <c r="F1076" s="18" t="s">
        <v>13</v>
      </c>
      <c r="H1076">
        <v>2017</v>
      </c>
      <c r="I1076" t="s">
        <v>29</v>
      </c>
      <c r="J1076" t="str">
        <f>VLOOKUP(Table1[[#This Row],[Construction]],Sheet1!$A$2:$B$16,2,)</f>
        <v>On Site</v>
      </c>
      <c r="K1076" t="s">
        <v>30</v>
      </c>
      <c r="L1076" t="s">
        <v>211</v>
      </c>
      <c r="M1076">
        <v>1</v>
      </c>
      <c r="N1076" s="3">
        <v>742708</v>
      </c>
      <c r="O1076" s="3">
        <f>N1076/M1076</f>
        <v>742708</v>
      </c>
      <c r="P1076" s="3">
        <f>O1076*((VLOOKUP(H1076,'CPI Data'!$A$1:$B$23,2))/(VLOOKUP(2025,'CPI Data'!$A$1:$B$23,2)))</f>
        <v>486601.79310344823</v>
      </c>
      <c r="Q1076" s="2">
        <v>41456</v>
      </c>
      <c r="R1076" s="12">
        <v>3</v>
      </c>
      <c r="S1076">
        <v>2</v>
      </c>
      <c r="T1076">
        <v>1</v>
      </c>
      <c r="U1076">
        <v>1</v>
      </c>
    </row>
    <row r="1077" spans="1:21" x14ac:dyDescent="0.25">
      <c r="A1077" t="s">
        <v>22</v>
      </c>
      <c r="B1077" t="str">
        <f>VLOOKUP(Table1[[#This Row],[LGA]],Sheet1!$H$1:$I$27,2,)</f>
        <v>1973 </v>
      </c>
      <c r="C1077" t="s">
        <v>104</v>
      </c>
      <c r="D1077" t="s">
        <v>121</v>
      </c>
      <c r="E1077" s="18" t="s">
        <v>13</v>
      </c>
      <c r="F1077" s="18" t="s">
        <v>13</v>
      </c>
      <c r="H1077">
        <v>2017</v>
      </c>
      <c r="I1077" t="s">
        <v>29</v>
      </c>
      <c r="J1077" t="str">
        <f>VLOOKUP(Table1[[#This Row],[Construction]],Sheet1!$A$2:$B$16,2,)</f>
        <v>On Site</v>
      </c>
      <c r="K1077" t="s">
        <v>186</v>
      </c>
      <c r="L1077" t="s">
        <v>237</v>
      </c>
      <c r="M1077">
        <v>1</v>
      </c>
      <c r="N1077" s="3">
        <v>599277.18000000005</v>
      </c>
      <c r="O1077" s="3">
        <f>N1077/M1077</f>
        <v>599277.18000000005</v>
      </c>
      <c r="P1077" s="3">
        <f>O1077*((VLOOKUP(H1077,'CPI Data'!$A$1:$B$23,2))/(VLOOKUP(2025,'CPI Data'!$A$1:$B$23,2)))</f>
        <v>392629.87655172416</v>
      </c>
      <c r="Q1077" s="2">
        <v>41456</v>
      </c>
      <c r="R1077" s="12">
        <v>4</v>
      </c>
      <c r="S1077">
        <v>1</v>
      </c>
      <c r="T1077">
        <v>1</v>
      </c>
      <c r="U1077">
        <v>1</v>
      </c>
    </row>
    <row r="1078" spans="1:21" x14ac:dyDescent="0.25">
      <c r="A1078" t="s">
        <v>20</v>
      </c>
      <c r="B1078">
        <f>VLOOKUP(Table1[[#This Row],[LGA]],Sheet1!$H$1:$I$27,2,)</f>
        <v>2669</v>
      </c>
      <c r="C1078" t="s">
        <v>104</v>
      </c>
      <c r="D1078" t="s">
        <v>112</v>
      </c>
      <c r="E1078" s="18" t="s">
        <v>13</v>
      </c>
      <c r="F1078" s="18" t="s">
        <v>13</v>
      </c>
      <c r="H1078">
        <v>2025</v>
      </c>
      <c r="I1078" t="s">
        <v>29</v>
      </c>
      <c r="J1078" t="str">
        <f>VLOOKUP(Table1[[#This Row],[Construction]],Sheet1!$A$2:$B$16,2,)</f>
        <v>On Site</v>
      </c>
      <c r="K1078" t="s">
        <v>20</v>
      </c>
      <c r="L1078" t="s">
        <v>211</v>
      </c>
      <c r="M1078">
        <v>1</v>
      </c>
      <c r="N1078" s="3">
        <v>750000</v>
      </c>
      <c r="O1078" s="3">
        <f>N1078/M1078</f>
        <v>750000</v>
      </c>
      <c r="P1078" s="3">
        <f>O1078*((VLOOKUP(H1078,'CPI Data'!$A$1:$B$23,2))/(VLOOKUP(2025,'CPI Data'!$A$1:$B$23,2)))</f>
        <v>750000</v>
      </c>
      <c r="Q1078" s="2">
        <v>41456</v>
      </c>
      <c r="R1078" s="12">
        <v>3</v>
      </c>
    </row>
    <row r="1079" spans="1:21" x14ac:dyDescent="0.25">
      <c r="A1079" t="s">
        <v>19</v>
      </c>
      <c r="B1079" s="15">
        <f>VLOOKUP(Table1[[#This Row],[LGA]],Sheet1!$H$1:$I$27,2,)</f>
        <v>1816</v>
      </c>
      <c r="C1079" t="s">
        <v>105</v>
      </c>
      <c r="D1079" t="s">
        <v>58</v>
      </c>
      <c r="E1079" s="18" t="s">
        <v>59</v>
      </c>
      <c r="F1079" s="18" t="s">
        <v>59</v>
      </c>
      <c r="H1079">
        <v>2023</v>
      </c>
      <c r="I1079" t="s">
        <v>60</v>
      </c>
      <c r="J1079" t="str">
        <f>VLOOKUP(Table1[[#This Row],[Construction]],Sheet1!$A$2:$B$16,2,)</f>
        <v>Lot Development</v>
      </c>
      <c r="K1079" t="s">
        <v>19</v>
      </c>
      <c r="L1079" t="s">
        <v>211</v>
      </c>
      <c r="M1079">
        <v>16</v>
      </c>
      <c r="N1079" s="3">
        <v>3400990.07</v>
      </c>
      <c r="O1079" s="3">
        <f>N1079/M1079</f>
        <v>212561.87937499999</v>
      </c>
      <c r="P1079" s="3">
        <f>O1079*((VLOOKUP(2025,'CPI Data'!$A$1:$B$23,2)/(VLOOKUP(H1079,'CPI Data'!$A$1:$B$23,2))))</f>
        <v>212561.87937499999</v>
      </c>
      <c r="Q1079" s="2">
        <v>41456</v>
      </c>
      <c r="R1079" s="12"/>
    </row>
    <row r="1080" spans="1:21" x14ac:dyDescent="0.25">
      <c r="A1080" t="s">
        <v>26</v>
      </c>
      <c r="B1080">
        <f>VLOOKUP(Table1[[#This Row],[LGA]],Sheet1!$H$1:$I$27,2,)</f>
        <v>2465</v>
      </c>
      <c r="C1080" t="s">
        <v>104</v>
      </c>
      <c r="D1080" t="s">
        <v>111</v>
      </c>
      <c r="E1080" s="18" t="s">
        <v>13</v>
      </c>
      <c r="F1080" s="18" t="s">
        <v>13</v>
      </c>
      <c r="H1080">
        <v>2025</v>
      </c>
      <c r="I1080" t="s">
        <v>29</v>
      </c>
      <c r="J1080" t="str">
        <f>VLOOKUP(Table1[[#This Row],[Construction]],Sheet1!$A$2:$B$16,2,)</f>
        <v>On Site</v>
      </c>
      <c r="K1080" t="s">
        <v>26</v>
      </c>
      <c r="L1080" t="s">
        <v>211</v>
      </c>
      <c r="M1080">
        <v>1</v>
      </c>
      <c r="N1080" s="3">
        <v>1113054</v>
      </c>
      <c r="O1080" s="3">
        <f>N1080/M1080</f>
        <v>1113054</v>
      </c>
      <c r="P1080" s="3">
        <f>O1080*((VLOOKUP(H1080,'CPI Data'!$A$1:$B$23,2))/(VLOOKUP(2025,'CPI Data'!$A$1:$B$23,2)))</f>
        <v>1113054</v>
      </c>
      <c r="Q1080" s="2">
        <v>41456</v>
      </c>
      <c r="R1080" s="12">
        <v>2</v>
      </c>
    </row>
    <row r="1081" spans="1:21" x14ac:dyDescent="0.25">
      <c r="A1081" t="s">
        <v>26</v>
      </c>
      <c r="B1081">
        <f>VLOOKUP(Table1[[#This Row],[LGA]],Sheet1!$H$1:$I$27,2,)</f>
        <v>2465</v>
      </c>
      <c r="C1081" t="s">
        <v>104</v>
      </c>
      <c r="D1081" t="s">
        <v>111</v>
      </c>
      <c r="E1081" s="18" t="s">
        <v>13</v>
      </c>
      <c r="F1081" s="18" t="s">
        <v>13</v>
      </c>
      <c r="H1081">
        <v>2025</v>
      </c>
      <c r="I1081" t="s">
        <v>29</v>
      </c>
      <c r="J1081" t="str">
        <f>VLOOKUP(Table1[[#This Row],[Construction]],Sheet1!$A$2:$B$16,2,)</f>
        <v>On Site</v>
      </c>
      <c r="K1081" t="s">
        <v>26</v>
      </c>
      <c r="L1081" t="s">
        <v>211</v>
      </c>
      <c r="M1081">
        <v>1</v>
      </c>
      <c r="N1081" s="3">
        <v>1113054</v>
      </c>
      <c r="O1081" s="3">
        <f>N1081/M1081</f>
        <v>1113054</v>
      </c>
      <c r="P1081" s="3">
        <f>O1081*((VLOOKUP(H1081,'CPI Data'!$A$1:$B$23,2))/(VLOOKUP(2025,'CPI Data'!$A$1:$B$23,2)))</f>
        <v>1113054</v>
      </c>
      <c r="R1081" s="12">
        <v>2</v>
      </c>
    </row>
    <row r="1082" spans="1:21" x14ac:dyDescent="0.25">
      <c r="A1082" t="s">
        <v>26</v>
      </c>
      <c r="B1082">
        <f>VLOOKUP(Table1[[#This Row],[LGA]],Sheet1!$H$1:$I$27,2,)</f>
        <v>2465</v>
      </c>
      <c r="C1082" t="s">
        <v>104</v>
      </c>
      <c r="D1082" t="s">
        <v>111</v>
      </c>
      <c r="E1082" s="18" t="s">
        <v>13</v>
      </c>
      <c r="F1082" s="18" t="s">
        <v>13</v>
      </c>
      <c r="H1082">
        <v>2025</v>
      </c>
      <c r="I1082" t="s">
        <v>29</v>
      </c>
      <c r="J1082" t="str">
        <f>VLOOKUP(Table1[[#This Row],[Construction]],Sheet1!$A$2:$B$16,2,)</f>
        <v>On Site</v>
      </c>
      <c r="K1082" t="s">
        <v>26</v>
      </c>
      <c r="L1082" t="s">
        <v>211</v>
      </c>
      <c r="M1082">
        <v>1</v>
      </c>
      <c r="N1082" s="3">
        <v>1113054</v>
      </c>
      <c r="O1082" s="3">
        <f>N1082/M1082</f>
        <v>1113054</v>
      </c>
      <c r="P1082" s="3">
        <f>O1082*((VLOOKUP(H1082,'CPI Data'!$A$1:$B$23,2))/(VLOOKUP(2025,'CPI Data'!$A$1:$B$23,2)))</f>
        <v>1113054</v>
      </c>
      <c r="R1082" s="12">
        <v>2</v>
      </c>
    </row>
    <row r="1083" spans="1:21" x14ac:dyDescent="0.25">
      <c r="A1083" t="s">
        <v>20</v>
      </c>
      <c r="B1083">
        <f>VLOOKUP(Table1[[#This Row],[LGA]],Sheet1!$H$1:$I$27,2,)</f>
        <v>2669</v>
      </c>
      <c r="C1083" t="s">
        <v>104</v>
      </c>
      <c r="D1083" t="s">
        <v>112</v>
      </c>
      <c r="E1083" s="18" t="s">
        <v>13</v>
      </c>
      <c r="F1083" s="18" t="s">
        <v>13</v>
      </c>
      <c r="H1083">
        <v>2025</v>
      </c>
      <c r="I1083" t="s">
        <v>29</v>
      </c>
      <c r="J1083" t="str">
        <f>VLOOKUP(Table1[[#This Row],[Construction]],Sheet1!$A$2:$B$16,2,)</f>
        <v>On Site</v>
      </c>
      <c r="K1083" t="s">
        <v>20</v>
      </c>
      <c r="L1083" t="s">
        <v>211</v>
      </c>
      <c r="M1083">
        <v>1</v>
      </c>
      <c r="N1083" s="3">
        <v>1458095.75</v>
      </c>
      <c r="O1083" s="3">
        <f>N1083/M1083</f>
        <v>1458095.75</v>
      </c>
      <c r="P1083" s="3">
        <f>O1083*((VLOOKUP(H1083,'CPI Data'!$A$1:$B$23,2))/(VLOOKUP(2025,'CPI Data'!$A$1:$B$23,2)))</f>
        <v>1458095.75</v>
      </c>
      <c r="Q1083" s="2">
        <v>41091</v>
      </c>
      <c r="R1083" s="12">
        <v>3</v>
      </c>
    </row>
    <row r="1084" spans="1:21" x14ac:dyDescent="0.25">
      <c r="A1084" t="s">
        <v>20</v>
      </c>
      <c r="B1084">
        <f>VLOOKUP(Table1[[#This Row],[LGA]],Sheet1!$H$1:$I$27,2,)</f>
        <v>2669</v>
      </c>
      <c r="C1084" t="s">
        <v>104</v>
      </c>
      <c r="D1084" t="s">
        <v>112</v>
      </c>
      <c r="E1084" s="18" t="s">
        <v>13</v>
      </c>
      <c r="F1084" s="18" t="s">
        <v>13</v>
      </c>
      <c r="H1084">
        <v>2025</v>
      </c>
      <c r="I1084" t="s">
        <v>29</v>
      </c>
      <c r="J1084" t="str">
        <f>VLOOKUP(Table1[[#This Row],[Construction]],Sheet1!$A$2:$B$16,2,)</f>
        <v>On Site</v>
      </c>
      <c r="K1084" t="s">
        <v>20</v>
      </c>
      <c r="L1084" t="s">
        <v>211</v>
      </c>
      <c r="M1084">
        <v>1</v>
      </c>
      <c r="N1084" s="3">
        <v>1458095.75</v>
      </c>
      <c r="O1084" s="3">
        <f>N1084/M1084</f>
        <v>1458095.75</v>
      </c>
      <c r="P1084" s="3">
        <f>O1084*((VLOOKUP(H1084,'CPI Data'!$A$1:$B$23,2))/(VLOOKUP(2025,'CPI Data'!$A$1:$B$23,2)))</f>
        <v>1458095.75</v>
      </c>
      <c r="Q1084" s="2">
        <v>41456</v>
      </c>
      <c r="R1084" s="12">
        <v>3</v>
      </c>
    </row>
    <row r="1085" spans="1:21" x14ac:dyDescent="0.25">
      <c r="A1085" t="s">
        <v>20</v>
      </c>
      <c r="B1085">
        <f>VLOOKUP(Table1[[#This Row],[LGA]],Sheet1!$H$1:$I$27,2,)</f>
        <v>2669</v>
      </c>
      <c r="C1085" t="s">
        <v>104</v>
      </c>
      <c r="D1085" t="s">
        <v>112</v>
      </c>
      <c r="E1085" s="18" t="s">
        <v>13</v>
      </c>
      <c r="F1085" s="18" t="s">
        <v>13</v>
      </c>
      <c r="H1085">
        <v>2025</v>
      </c>
      <c r="I1085" t="s">
        <v>29</v>
      </c>
      <c r="J1085" t="str">
        <f>VLOOKUP(Table1[[#This Row],[Construction]],Sheet1!$A$2:$B$16,2,)</f>
        <v>On Site</v>
      </c>
      <c r="K1085" t="s">
        <v>20</v>
      </c>
      <c r="L1085" t="s">
        <v>211</v>
      </c>
      <c r="M1085">
        <v>1</v>
      </c>
      <c r="N1085" s="3">
        <v>1458095.75</v>
      </c>
      <c r="O1085" s="3">
        <f>N1085/M1085</f>
        <v>1458095.75</v>
      </c>
      <c r="P1085" s="3">
        <f>O1085*((VLOOKUP(H1085,'CPI Data'!$A$1:$B$23,2))/(VLOOKUP(2025,'CPI Data'!$A$1:$B$23,2)))</f>
        <v>1458095.75</v>
      </c>
      <c r="Q1085" s="2">
        <v>41456</v>
      </c>
      <c r="R1085" s="12">
        <v>3</v>
      </c>
    </row>
    <row r="1086" spans="1:21" x14ac:dyDescent="0.25">
      <c r="A1086" t="s">
        <v>27</v>
      </c>
      <c r="B1086">
        <f>VLOOKUP(Table1[[#This Row],[LGA]],Sheet1!$H$1:$I$27,2,)</f>
        <v>2000</v>
      </c>
      <c r="C1086" t="s">
        <v>104</v>
      </c>
      <c r="D1086" t="s">
        <v>132</v>
      </c>
      <c r="E1086" s="18" t="s">
        <v>246</v>
      </c>
      <c r="F1086" s="18" t="s">
        <v>90</v>
      </c>
      <c r="H1086">
        <v>2022</v>
      </c>
      <c r="I1086" t="s">
        <v>29</v>
      </c>
      <c r="J1086" t="str">
        <f>VLOOKUP(Table1[[#This Row],[Construction]],Sheet1!$A$2:$B$16,2,)</f>
        <v>On Site</v>
      </c>
      <c r="K1086" t="s">
        <v>27</v>
      </c>
      <c r="L1086" t="s">
        <v>211</v>
      </c>
      <c r="M1086">
        <v>1</v>
      </c>
      <c r="N1086" s="3">
        <v>486936.3</v>
      </c>
      <c r="O1086" s="3">
        <f>N1086/M1086</f>
        <v>486936.3</v>
      </c>
      <c r="P1086" s="3">
        <f>O1086*((VLOOKUP(H1086,'CPI Data'!$A$1:$B$23,2))/(VLOOKUP(2025,'CPI Data'!$A$1:$B$23,2)))</f>
        <v>486936.3</v>
      </c>
      <c r="Q1086" s="2">
        <v>41456</v>
      </c>
      <c r="R1086" s="12">
        <v>2</v>
      </c>
    </row>
    <row r="1087" spans="1:21" x14ac:dyDescent="0.25">
      <c r="A1087" t="s">
        <v>30</v>
      </c>
      <c r="B1087">
        <f>VLOOKUP(Table1[[#This Row],[LGA]],Sheet1!$H$1:$I$27,2,)</f>
        <v>2600</v>
      </c>
      <c r="C1087" t="s">
        <v>241</v>
      </c>
      <c r="D1087" t="s">
        <v>131</v>
      </c>
      <c r="E1087" s="18" t="s">
        <v>36</v>
      </c>
      <c r="F1087" s="18" t="s">
        <v>36</v>
      </c>
      <c r="H1087">
        <v>2023</v>
      </c>
      <c r="I1087" t="s">
        <v>29</v>
      </c>
      <c r="J1087" t="str">
        <f>VLOOKUP(Table1[[#This Row],[Construction]],Sheet1!$A$2:$B$16,2,)</f>
        <v>On Site</v>
      </c>
      <c r="K1087" t="s">
        <v>30</v>
      </c>
      <c r="L1087" t="s">
        <v>211</v>
      </c>
      <c r="M1087">
        <v>1</v>
      </c>
      <c r="N1087" s="3">
        <v>558758.77</v>
      </c>
      <c r="O1087" s="3">
        <f>N1087/M1087</f>
        <v>558758.77</v>
      </c>
      <c r="P1087" s="3">
        <f>O1087*((VLOOKUP(H1087,'CPI Data'!$A$1:$B$23,2))/(VLOOKUP(2025,'CPI Data'!$A$1:$B$23,2)))</f>
        <v>558758.77</v>
      </c>
      <c r="Q1087" s="2">
        <v>41821</v>
      </c>
      <c r="R1087" s="12">
        <v>2</v>
      </c>
    </row>
    <row r="1088" spans="1:21" x14ac:dyDescent="0.25">
      <c r="A1088" t="s">
        <v>27</v>
      </c>
      <c r="B1088">
        <f>VLOOKUP(Table1[[#This Row],[LGA]],Sheet1!$H$1:$I$27,2,)</f>
        <v>2000</v>
      </c>
      <c r="C1088" t="s">
        <v>104</v>
      </c>
      <c r="D1088" t="s">
        <v>132</v>
      </c>
      <c r="E1088" s="18" t="s">
        <v>246</v>
      </c>
      <c r="F1088" s="18" t="s">
        <v>90</v>
      </c>
      <c r="H1088">
        <v>2022</v>
      </c>
      <c r="I1088" t="s">
        <v>29</v>
      </c>
      <c r="J1088" t="str">
        <f>VLOOKUP(Table1[[#This Row],[Construction]],Sheet1!$A$2:$B$16,2,)</f>
        <v>On Site</v>
      </c>
      <c r="K1088" t="s">
        <v>27</v>
      </c>
      <c r="L1088" t="s">
        <v>211</v>
      </c>
      <c r="M1088">
        <v>1</v>
      </c>
      <c r="N1088" s="3">
        <v>429642.13</v>
      </c>
      <c r="O1088" s="3">
        <f>N1088/M1088</f>
        <v>429642.13</v>
      </c>
      <c r="P1088" s="3">
        <f>O1088*((VLOOKUP(H1088,'CPI Data'!$A$1:$B$23,2))/(VLOOKUP(2025,'CPI Data'!$A$1:$B$23,2)))</f>
        <v>429642.13</v>
      </c>
      <c r="Q1088" s="2">
        <v>42186</v>
      </c>
      <c r="R1088" s="12">
        <v>2</v>
      </c>
    </row>
    <row r="1089" spans="1:21" x14ac:dyDescent="0.25">
      <c r="A1089" t="s">
        <v>27</v>
      </c>
      <c r="B1089">
        <f>VLOOKUP(Table1[[#This Row],[LGA]],Sheet1!$H$1:$I$27,2,)</f>
        <v>2000</v>
      </c>
      <c r="C1089" t="s">
        <v>104</v>
      </c>
      <c r="D1089" t="s">
        <v>132</v>
      </c>
      <c r="E1089" s="18" t="s">
        <v>246</v>
      </c>
      <c r="F1089" s="18" t="s">
        <v>90</v>
      </c>
      <c r="H1089">
        <v>2022</v>
      </c>
      <c r="I1089" t="s">
        <v>29</v>
      </c>
      <c r="J1089" t="str">
        <f>VLOOKUP(Table1[[#This Row],[Construction]],Sheet1!$A$2:$B$16,2,)</f>
        <v>On Site</v>
      </c>
      <c r="K1089" t="s">
        <v>27</v>
      </c>
      <c r="L1089" t="s">
        <v>211</v>
      </c>
      <c r="M1089">
        <v>1</v>
      </c>
      <c r="N1089" s="3">
        <v>439093.58</v>
      </c>
      <c r="O1089" s="3">
        <f>N1089/M1089</f>
        <v>439093.58</v>
      </c>
      <c r="P1089" s="3">
        <f>O1089*((VLOOKUP(H1089,'CPI Data'!$A$1:$B$23,2))/(VLOOKUP(2025,'CPI Data'!$A$1:$B$23,2)))</f>
        <v>439093.58</v>
      </c>
      <c r="Q1089" s="2">
        <v>41456</v>
      </c>
      <c r="R1089" s="12">
        <v>2</v>
      </c>
    </row>
    <row r="1090" spans="1:21" x14ac:dyDescent="0.25">
      <c r="A1090" t="s">
        <v>27</v>
      </c>
      <c r="B1090">
        <f>VLOOKUP(Table1[[#This Row],[LGA]],Sheet1!$H$1:$I$27,2,)</f>
        <v>2000</v>
      </c>
      <c r="C1090" t="s">
        <v>104</v>
      </c>
      <c r="D1090" t="s">
        <v>132</v>
      </c>
      <c r="E1090" s="18" t="s">
        <v>246</v>
      </c>
      <c r="F1090" s="18" t="s">
        <v>90</v>
      </c>
      <c r="H1090">
        <v>2022</v>
      </c>
      <c r="I1090" t="s">
        <v>29</v>
      </c>
      <c r="J1090" t="str">
        <f>VLOOKUP(Table1[[#This Row],[Construction]],Sheet1!$A$2:$B$16,2,)</f>
        <v>On Site</v>
      </c>
      <c r="K1090" t="s">
        <v>27</v>
      </c>
      <c r="L1090" t="s">
        <v>211</v>
      </c>
      <c r="M1090">
        <v>1</v>
      </c>
      <c r="N1090" s="3">
        <v>432358.79</v>
      </c>
      <c r="O1090" s="3">
        <f>N1090/M1090</f>
        <v>432358.79</v>
      </c>
      <c r="P1090" s="3">
        <f>O1090*((VLOOKUP(H1090,'CPI Data'!$A$1:$B$23,2))/(VLOOKUP(2025,'CPI Data'!$A$1:$B$23,2)))</f>
        <v>432358.79</v>
      </c>
      <c r="Q1090" s="2">
        <v>41456</v>
      </c>
      <c r="R1090" s="12">
        <v>2</v>
      </c>
    </row>
    <row r="1091" spans="1:21" x14ac:dyDescent="0.25">
      <c r="A1091" t="s">
        <v>19</v>
      </c>
      <c r="B1091" s="15">
        <f>VLOOKUP(Table1[[#This Row],[LGA]],Sheet1!$H$1:$I$27,2,)</f>
        <v>1816</v>
      </c>
      <c r="C1091" t="s">
        <v>105</v>
      </c>
      <c r="D1091" t="s">
        <v>61</v>
      </c>
      <c r="E1091" s="18" t="s">
        <v>59</v>
      </c>
      <c r="F1091" s="18" t="s">
        <v>59</v>
      </c>
      <c r="H1091">
        <v>2021</v>
      </c>
      <c r="I1091" t="s">
        <v>16</v>
      </c>
      <c r="J1091" t="str">
        <f>VLOOKUP(Table1[[#This Row],[Construction]],Sheet1!$A$2:$B$16,2,)</f>
        <v>Off Site</v>
      </c>
      <c r="K1091" t="s">
        <v>19</v>
      </c>
      <c r="L1091" t="s">
        <v>211</v>
      </c>
      <c r="M1091">
        <v>1</v>
      </c>
      <c r="N1091" s="3">
        <v>47018.0867</v>
      </c>
      <c r="O1091" s="3">
        <f>N1091/M1091</f>
        <v>47018.0867</v>
      </c>
      <c r="P1091" s="3">
        <f>O1091*((VLOOKUP(2025,'CPI Data'!$A$1:$B$23,2)/(VLOOKUP(H1091,'CPI Data'!$A$1:$B$23,2))))</f>
        <v>47018.0867</v>
      </c>
      <c r="Q1091" s="2">
        <v>41456</v>
      </c>
      <c r="R1091" s="12"/>
    </row>
    <row r="1092" spans="1:21" x14ac:dyDescent="0.25">
      <c r="A1092" t="s">
        <v>24</v>
      </c>
      <c r="B1092">
        <f>VLOOKUP(Table1[[#This Row],[LGA]],Sheet1!$H$1:$I$27,2,)</f>
        <v>1531</v>
      </c>
      <c r="C1092" t="s">
        <v>241</v>
      </c>
      <c r="D1092" t="s">
        <v>111</v>
      </c>
      <c r="E1092" s="18" t="s">
        <v>13</v>
      </c>
      <c r="F1092" s="18" t="s">
        <v>13</v>
      </c>
      <c r="H1092">
        <v>2013</v>
      </c>
      <c r="I1092" t="s">
        <v>16</v>
      </c>
      <c r="J1092" t="str">
        <f>VLOOKUP(Table1[[#This Row],[Construction]],Sheet1!$A$2:$B$16,2,)</f>
        <v>Off Site</v>
      </c>
      <c r="K1092" t="s">
        <v>209</v>
      </c>
      <c r="L1092" t="s">
        <v>237</v>
      </c>
      <c r="M1092">
        <v>1</v>
      </c>
      <c r="N1092" s="3">
        <v>511380.44444444397</v>
      </c>
      <c r="O1092" s="3">
        <f>N1092/M1092</f>
        <v>511380.44444444397</v>
      </c>
      <c r="P1092" s="3">
        <f>O1092*((VLOOKUP(H1092,'CPI Data'!$A$1:$B$23,2))/(VLOOKUP(2025,'CPI Data'!$A$1:$B$23,2)))</f>
        <v>423211.40229885018</v>
      </c>
      <c r="Q1092" s="2">
        <v>41456</v>
      </c>
      <c r="R1092" s="12">
        <v>2</v>
      </c>
      <c r="S1092">
        <v>1</v>
      </c>
      <c r="T1092">
        <v>1</v>
      </c>
      <c r="U1092">
        <v>1</v>
      </c>
    </row>
    <row r="1093" spans="1:21" x14ac:dyDescent="0.25">
      <c r="A1093" t="s">
        <v>27</v>
      </c>
      <c r="B1093">
        <f>VLOOKUP(Table1[[#This Row],[LGA]],Sheet1!$H$1:$I$27,2,)</f>
        <v>2000</v>
      </c>
      <c r="C1093" t="s">
        <v>104</v>
      </c>
      <c r="D1093" t="s">
        <v>111</v>
      </c>
      <c r="E1093" s="18" t="s">
        <v>13</v>
      </c>
      <c r="F1093" s="18" t="s">
        <v>13</v>
      </c>
      <c r="H1093">
        <v>2013</v>
      </c>
      <c r="I1093" t="s">
        <v>29</v>
      </c>
      <c r="J1093" t="str">
        <f>VLOOKUP(Table1[[#This Row],[Construction]],Sheet1!$A$2:$B$16,2,)</f>
        <v>On Site</v>
      </c>
      <c r="K1093" t="s">
        <v>184</v>
      </c>
      <c r="L1093" t="s">
        <v>237</v>
      </c>
      <c r="M1093">
        <v>1</v>
      </c>
      <c r="N1093" s="3">
        <v>410938.3</v>
      </c>
      <c r="O1093" s="3">
        <f>N1093/M1093</f>
        <v>410938.3</v>
      </c>
      <c r="P1093" s="3">
        <f>O1093*((VLOOKUP(H1093,'CPI Data'!$A$1:$B$23,2))/(VLOOKUP(2025,'CPI Data'!$A$1:$B$23,2)))</f>
        <v>340086.86896551721</v>
      </c>
      <c r="Q1093" s="2">
        <v>40725</v>
      </c>
      <c r="R1093" s="12">
        <v>2</v>
      </c>
      <c r="S1093">
        <v>1</v>
      </c>
      <c r="T1093">
        <v>1</v>
      </c>
      <c r="U1093">
        <v>1</v>
      </c>
    </row>
    <row r="1094" spans="1:21" x14ac:dyDescent="0.25">
      <c r="A1094" t="s">
        <v>24</v>
      </c>
      <c r="B1094">
        <f>VLOOKUP(Table1[[#This Row],[LGA]],Sheet1!$H$1:$I$27,2,)</f>
        <v>1531</v>
      </c>
      <c r="C1094" t="s">
        <v>241</v>
      </c>
      <c r="D1094" t="s">
        <v>114</v>
      </c>
      <c r="E1094" s="18" t="s">
        <v>13</v>
      </c>
      <c r="F1094" s="18" t="s">
        <v>13</v>
      </c>
      <c r="H1094">
        <v>2013</v>
      </c>
      <c r="I1094" t="s">
        <v>16</v>
      </c>
      <c r="J1094" t="str">
        <f>VLOOKUP(Table1[[#This Row],[Construction]],Sheet1!$A$2:$B$16,2,)</f>
        <v>Off Site</v>
      </c>
      <c r="K1094" t="s">
        <v>209</v>
      </c>
      <c r="L1094" t="s">
        <v>237</v>
      </c>
      <c r="M1094">
        <v>1</v>
      </c>
      <c r="N1094" s="3">
        <v>717142.44444444403</v>
      </c>
      <c r="O1094" s="3">
        <f>N1094/M1094</f>
        <v>717142.44444444403</v>
      </c>
      <c r="P1094" s="3">
        <f>O1094*((VLOOKUP(H1094,'CPI Data'!$A$1:$B$23,2))/(VLOOKUP(2025,'CPI Data'!$A$1:$B$23,2)))</f>
        <v>593497.19540229847</v>
      </c>
      <c r="Q1094" s="2">
        <v>41456</v>
      </c>
      <c r="R1094" s="12">
        <v>4</v>
      </c>
      <c r="S1094">
        <v>2</v>
      </c>
      <c r="T1094">
        <v>1</v>
      </c>
      <c r="U1094">
        <v>1</v>
      </c>
    </row>
    <row r="1095" spans="1:21" x14ac:dyDescent="0.25">
      <c r="A1095" t="s">
        <v>20</v>
      </c>
      <c r="B1095">
        <f>VLOOKUP(Table1[[#This Row],[LGA]],Sheet1!$H$1:$I$27,2,)</f>
        <v>2669</v>
      </c>
      <c r="C1095" t="s">
        <v>104</v>
      </c>
      <c r="D1095" t="s">
        <v>113</v>
      </c>
      <c r="E1095" s="18" t="s">
        <v>13</v>
      </c>
      <c r="F1095" s="18" t="s">
        <v>13</v>
      </c>
      <c r="H1095">
        <v>2013</v>
      </c>
      <c r="I1095" t="s">
        <v>16</v>
      </c>
      <c r="J1095" t="str">
        <f>VLOOKUP(Table1[[#This Row],[Construction]],Sheet1!$A$2:$B$16,2,)</f>
        <v>Off Site</v>
      </c>
      <c r="K1095" t="s">
        <v>183</v>
      </c>
      <c r="L1095" t="s">
        <v>237</v>
      </c>
      <c r="M1095">
        <v>1</v>
      </c>
      <c r="N1095" s="3">
        <v>734969.92</v>
      </c>
      <c r="O1095" s="3">
        <f>N1095/M1095</f>
        <v>734969.92</v>
      </c>
      <c r="P1095" s="3">
        <f>O1095*((VLOOKUP(H1095,'CPI Data'!$A$1:$B$23,2))/(VLOOKUP(2025,'CPI Data'!$A$1:$B$23,2)))</f>
        <v>608250.96827586205</v>
      </c>
      <c r="Q1095" s="2">
        <v>41456</v>
      </c>
      <c r="R1095" s="12">
        <v>3</v>
      </c>
      <c r="S1095">
        <v>1</v>
      </c>
      <c r="T1095">
        <v>1</v>
      </c>
      <c r="U1095">
        <v>1</v>
      </c>
    </row>
    <row r="1096" spans="1:21" x14ac:dyDescent="0.25">
      <c r="A1096" t="s">
        <v>24</v>
      </c>
      <c r="B1096">
        <f>VLOOKUP(Table1[[#This Row],[LGA]],Sheet1!$H$1:$I$27,2,)</f>
        <v>1531</v>
      </c>
      <c r="C1096" t="s">
        <v>241</v>
      </c>
      <c r="D1096" t="s">
        <v>114</v>
      </c>
      <c r="E1096" s="18" t="s">
        <v>13</v>
      </c>
      <c r="F1096" s="18" t="s">
        <v>13</v>
      </c>
      <c r="H1096">
        <v>2013</v>
      </c>
      <c r="I1096" t="s">
        <v>16</v>
      </c>
      <c r="J1096" t="str">
        <f>VLOOKUP(Table1[[#This Row],[Construction]],Sheet1!$A$2:$B$16,2,)</f>
        <v>Off Site</v>
      </c>
      <c r="K1096" t="s">
        <v>209</v>
      </c>
      <c r="L1096" t="s">
        <v>237</v>
      </c>
      <c r="M1096">
        <v>1</v>
      </c>
      <c r="N1096" s="3">
        <v>686921.44444444403</v>
      </c>
      <c r="O1096" s="3">
        <f>N1096/M1096</f>
        <v>686921.44444444403</v>
      </c>
      <c r="P1096" s="3">
        <f>O1096*((VLOOKUP(H1096,'CPI Data'!$A$1:$B$23,2))/(VLOOKUP(2025,'CPI Data'!$A$1:$B$23,2)))</f>
        <v>568486.71264367783</v>
      </c>
      <c r="Q1096" s="2">
        <v>41456</v>
      </c>
      <c r="R1096" s="12">
        <v>4</v>
      </c>
      <c r="S1096">
        <v>2</v>
      </c>
      <c r="T1096">
        <v>1</v>
      </c>
      <c r="U1096">
        <v>1</v>
      </c>
    </row>
    <row r="1097" spans="1:21" x14ac:dyDescent="0.25">
      <c r="A1097" t="s">
        <v>20</v>
      </c>
      <c r="B1097">
        <f>VLOOKUP(Table1[[#This Row],[LGA]],Sheet1!$H$1:$I$27,2,)</f>
        <v>2669</v>
      </c>
      <c r="C1097" t="s">
        <v>104</v>
      </c>
      <c r="D1097" t="s">
        <v>115</v>
      </c>
      <c r="E1097" s="18" t="s">
        <v>13</v>
      </c>
      <c r="F1097" s="18" t="s">
        <v>13</v>
      </c>
      <c r="H1097">
        <v>2013</v>
      </c>
      <c r="I1097" t="s">
        <v>29</v>
      </c>
      <c r="J1097" t="str">
        <f>VLOOKUP(Table1[[#This Row],[Construction]],Sheet1!$A$2:$B$16,2,)</f>
        <v>On Site</v>
      </c>
      <c r="K1097" t="s">
        <v>183</v>
      </c>
      <c r="L1097" t="s">
        <v>237</v>
      </c>
      <c r="M1097">
        <v>1</v>
      </c>
      <c r="N1097" s="3">
        <v>848315.94</v>
      </c>
      <c r="O1097" s="3">
        <f>N1097/M1097</f>
        <v>848315.94</v>
      </c>
      <c r="P1097" s="3">
        <f>O1097*((VLOOKUP(H1097,'CPI Data'!$A$1:$B$23,2))/(VLOOKUP(2025,'CPI Data'!$A$1:$B$23,2)))</f>
        <v>702054.57103448268</v>
      </c>
      <c r="Q1097" s="2">
        <v>41821</v>
      </c>
      <c r="R1097" s="12">
        <v>4</v>
      </c>
      <c r="S1097">
        <v>2</v>
      </c>
      <c r="T1097">
        <v>1</v>
      </c>
      <c r="U1097">
        <v>1</v>
      </c>
    </row>
    <row r="1098" spans="1:21" x14ac:dyDescent="0.25">
      <c r="A1098" t="s">
        <v>20</v>
      </c>
      <c r="B1098">
        <f>VLOOKUP(Table1[[#This Row],[LGA]],Sheet1!$H$1:$I$27,2,)</f>
        <v>2669</v>
      </c>
      <c r="C1098" t="s">
        <v>104</v>
      </c>
      <c r="D1098" t="s">
        <v>112</v>
      </c>
      <c r="E1098" s="18" t="s">
        <v>13</v>
      </c>
      <c r="F1098" s="18" t="s">
        <v>13</v>
      </c>
      <c r="H1098">
        <v>2025</v>
      </c>
      <c r="I1098" t="s">
        <v>29</v>
      </c>
      <c r="J1098" t="str">
        <f>VLOOKUP(Table1[[#This Row],[Construction]],Sheet1!$A$2:$B$16,2,)</f>
        <v>On Site</v>
      </c>
      <c r="K1098" t="s">
        <v>20</v>
      </c>
      <c r="L1098" t="s">
        <v>211</v>
      </c>
      <c r="M1098">
        <v>1</v>
      </c>
      <c r="N1098" s="3">
        <v>1000000</v>
      </c>
      <c r="O1098" s="3">
        <f>N1098/M1098</f>
        <v>1000000</v>
      </c>
      <c r="P1098" s="3">
        <f>O1098*((VLOOKUP(H1098,'CPI Data'!$A$1:$B$23,2))/(VLOOKUP(2025,'CPI Data'!$A$1:$B$23,2)))</f>
        <v>1000000</v>
      </c>
      <c r="Q1098" s="2">
        <v>42186</v>
      </c>
      <c r="R1098" s="12">
        <v>3</v>
      </c>
    </row>
    <row r="1099" spans="1:21" x14ac:dyDescent="0.25">
      <c r="A1099" t="s">
        <v>24</v>
      </c>
      <c r="B1099">
        <f>VLOOKUP(Table1[[#This Row],[LGA]],Sheet1!$H$1:$I$27,2,)</f>
        <v>1531</v>
      </c>
      <c r="C1099" t="s">
        <v>241</v>
      </c>
      <c r="D1099" t="s">
        <v>111</v>
      </c>
      <c r="E1099" s="18" t="s">
        <v>13</v>
      </c>
      <c r="F1099" s="18" t="s">
        <v>13</v>
      </c>
      <c r="H1099">
        <v>2013</v>
      </c>
      <c r="I1099" t="s">
        <v>16</v>
      </c>
      <c r="J1099" t="str">
        <f>VLOOKUP(Table1[[#This Row],[Construction]],Sheet1!$A$2:$B$16,2,)</f>
        <v>Off Site</v>
      </c>
      <c r="K1099" t="s">
        <v>209</v>
      </c>
      <c r="L1099" t="s">
        <v>237</v>
      </c>
      <c r="M1099">
        <v>1</v>
      </c>
      <c r="N1099" s="3">
        <v>494327.44444444397</v>
      </c>
      <c r="O1099" s="3">
        <f>N1099/M1099</f>
        <v>494327.44444444397</v>
      </c>
      <c r="P1099" s="3">
        <f>O1099*((VLOOKUP(H1099,'CPI Data'!$A$1:$B$23,2))/(VLOOKUP(2025,'CPI Data'!$A$1:$B$23,2)))</f>
        <v>409098.57471264328</v>
      </c>
      <c r="Q1099" s="2">
        <v>41456</v>
      </c>
      <c r="R1099" s="12">
        <v>2</v>
      </c>
      <c r="S1099">
        <v>1</v>
      </c>
      <c r="T1099">
        <v>1</v>
      </c>
      <c r="U1099">
        <v>1</v>
      </c>
    </row>
    <row r="1100" spans="1:21" x14ac:dyDescent="0.25">
      <c r="A1100" t="s">
        <v>22</v>
      </c>
      <c r="B1100" t="str">
        <f>VLOOKUP(Table1[[#This Row],[LGA]],Sheet1!$H$1:$I$27,2,)</f>
        <v>1973 </v>
      </c>
      <c r="C1100" t="s">
        <v>104</v>
      </c>
      <c r="D1100" t="s">
        <v>111</v>
      </c>
      <c r="E1100" s="18" t="s">
        <v>13</v>
      </c>
      <c r="F1100" s="18" t="s">
        <v>13</v>
      </c>
      <c r="H1100">
        <v>2013</v>
      </c>
      <c r="I1100" t="s">
        <v>16</v>
      </c>
      <c r="J1100" t="str">
        <f>VLOOKUP(Table1[[#This Row],[Construction]],Sheet1!$A$2:$B$16,2,)</f>
        <v>Off Site</v>
      </c>
      <c r="K1100" t="s">
        <v>185</v>
      </c>
      <c r="L1100" t="s">
        <v>237</v>
      </c>
      <c r="M1100">
        <v>1</v>
      </c>
      <c r="N1100" s="3">
        <v>435645.35</v>
      </c>
      <c r="O1100" s="3">
        <f>N1100/M1100</f>
        <v>435645.35</v>
      </c>
      <c r="P1100" s="3">
        <f>O1100*((VLOOKUP(H1100,'CPI Data'!$A$1:$B$23,2))/(VLOOKUP(2025,'CPI Data'!$A$1:$B$23,2)))</f>
        <v>360534.08275862067</v>
      </c>
      <c r="Q1100" s="2">
        <v>41456</v>
      </c>
      <c r="R1100" s="12">
        <v>2</v>
      </c>
      <c r="S1100">
        <v>1</v>
      </c>
      <c r="T1100">
        <v>1</v>
      </c>
      <c r="U1100">
        <v>1</v>
      </c>
    </row>
    <row r="1101" spans="1:21" x14ac:dyDescent="0.25">
      <c r="A1101" t="s">
        <v>19</v>
      </c>
      <c r="B1101" s="15">
        <f>VLOOKUP(Table1[[#This Row],[LGA]],Sheet1!$H$1:$I$27,2,)</f>
        <v>1816</v>
      </c>
      <c r="C1101" t="s">
        <v>105</v>
      </c>
      <c r="D1101" t="s">
        <v>61</v>
      </c>
      <c r="E1101" s="18" t="s">
        <v>59</v>
      </c>
      <c r="F1101" s="18" t="s">
        <v>59</v>
      </c>
      <c r="H1101">
        <v>2021</v>
      </c>
      <c r="I1101" t="s">
        <v>29</v>
      </c>
      <c r="J1101" t="str">
        <f>VLOOKUP(Table1[[#This Row],[Construction]],Sheet1!$A$2:$B$16,2,)</f>
        <v>On Site</v>
      </c>
      <c r="K1101" t="s">
        <v>19</v>
      </c>
      <c r="L1101" t="s">
        <v>211</v>
      </c>
      <c r="M1101">
        <v>1</v>
      </c>
      <c r="N1101" s="3">
        <v>47018.0867</v>
      </c>
      <c r="O1101" s="3">
        <f>N1101/M1101</f>
        <v>47018.0867</v>
      </c>
      <c r="P1101" s="3">
        <f>O1101*((VLOOKUP(2025,'CPI Data'!$A$1:$B$23,2)/(VLOOKUP(H1101,'CPI Data'!$A$1:$B$23,2))))</f>
        <v>47018.0867</v>
      </c>
      <c r="Q1101" s="2">
        <v>42186</v>
      </c>
      <c r="R1101" s="12"/>
    </row>
    <row r="1102" spans="1:21" x14ac:dyDescent="0.25">
      <c r="A1102" t="s">
        <v>19</v>
      </c>
      <c r="B1102" s="15">
        <f>VLOOKUP(Table1[[#This Row],[LGA]],Sheet1!$H$1:$I$27,2,)</f>
        <v>1816</v>
      </c>
      <c r="C1102" t="s">
        <v>105</v>
      </c>
      <c r="D1102" t="s">
        <v>61</v>
      </c>
      <c r="E1102" s="18" t="s">
        <v>59</v>
      </c>
      <c r="F1102" s="18" t="s">
        <v>59</v>
      </c>
      <c r="H1102">
        <v>2021</v>
      </c>
      <c r="I1102" t="s">
        <v>29</v>
      </c>
      <c r="J1102" t="str">
        <f>VLOOKUP(Table1[[#This Row],[Construction]],Sheet1!$A$2:$B$16,2,)</f>
        <v>On Site</v>
      </c>
      <c r="K1102" t="s">
        <v>19</v>
      </c>
      <c r="L1102" t="s">
        <v>211</v>
      </c>
      <c r="M1102">
        <v>1</v>
      </c>
      <c r="N1102" s="3">
        <v>47018.0867</v>
      </c>
      <c r="O1102" s="3">
        <f>N1102/M1102</f>
        <v>47018.0867</v>
      </c>
      <c r="P1102" s="3">
        <f>O1102*((VLOOKUP(2025,'CPI Data'!$A$1:$B$23,2)/(VLOOKUP(H1102,'CPI Data'!$A$1:$B$23,2))))</f>
        <v>47018.0867</v>
      </c>
      <c r="Q1102" s="2">
        <v>42186</v>
      </c>
      <c r="R1102" s="12"/>
    </row>
    <row r="1103" spans="1:21" x14ac:dyDescent="0.25">
      <c r="A1103" t="s">
        <v>20</v>
      </c>
      <c r="B1103">
        <f>VLOOKUP(Table1[[#This Row],[LGA]],Sheet1!$H$1:$I$27,2,)</f>
        <v>2669</v>
      </c>
      <c r="C1103" t="s">
        <v>104</v>
      </c>
      <c r="D1103" t="s">
        <v>112</v>
      </c>
      <c r="E1103" s="18" t="s">
        <v>13</v>
      </c>
      <c r="F1103" s="18" t="s">
        <v>13</v>
      </c>
      <c r="H1103">
        <v>2025</v>
      </c>
      <c r="I1103" t="s">
        <v>29</v>
      </c>
      <c r="J1103" t="str">
        <f>VLOOKUP(Table1[[#This Row],[Construction]],Sheet1!$A$2:$B$16,2,)</f>
        <v>On Site</v>
      </c>
      <c r="K1103" t="s">
        <v>20</v>
      </c>
      <c r="L1103" t="s">
        <v>211</v>
      </c>
      <c r="M1103">
        <v>1</v>
      </c>
      <c r="N1103" s="3">
        <v>1458095.75</v>
      </c>
      <c r="O1103" s="3">
        <f>N1103/M1103</f>
        <v>1458095.75</v>
      </c>
      <c r="P1103" s="3">
        <f>O1103*((VLOOKUP(H1103,'CPI Data'!$A$1:$B$23,2))/(VLOOKUP(2025,'CPI Data'!$A$1:$B$23,2)))</f>
        <v>1458095.75</v>
      </c>
      <c r="Q1103" s="2">
        <v>42186</v>
      </c>
      <c r="R1103" s="12">
        <v>3</v>
      </c>
    </row>
    <row r="1104" spans="1:21" x14ac:dyDescent="0.25">
      <c r="A1104" t="s">
        <v>28</v>
      </c>
      <c r="B1104">
        <f>VLOOKUP(Table1[[#This Row],[LGA]],Sheet1!$H$1:$I$27,2,)</f>
        <v>2335</v>
      </c>
      <c r="C1104" t="s">
        <v>104</v>
      </c>
      <c r="D1104" t="s">
        <v>111</v>
      </c>
      <c r="E1104" s="18" t="s">
        <v>13</v>
      </c>
      <c r="F1104" s="18" t="s">
        <v>13</v>
      </c>
      <c r="H1104">
        <v>2024</v>
      </c>
      <c r="I1104" t="s">
        <v>16</v>
      </c>
      <c r="J1104" t="str">
        <f>VLOOKUP(Table1[[#This Row],[Construction]],Sheet1!$A$2:$B$16,2,)</f>
        <v>Off Site</v>
      </c>
      <c r="K1104" t="s">
        <v>28</v>
      </c>
      <c r="L1104" t="s">
        <v>211</v>
      </c>
      <c r="M1104">
        <v>1</v>
      </c>
      <c r="N1104" s="3">
        <v>569773.18000000005</v>
      </c>
      <c r="O1104" s="3">
        <f>N1104/M1104</f>
        <v>569773.18000000005</v>
      </c>
      <c r="P1104" s="3">
        <f>O1104*((VLOOKUP(H1104,'CPI Data'!$A$1:$B$23,2))/(VLOOKUP(2025,'CPI Data'!$A$1:$B$23,2)))</f>
        <v>569773.18000000005</v>
      </c>
      <c r="Q1104" s="2">
        <v>41456</v>
      </c>
      <c r="R1104" s="12">
        <v>2</v>
      </c>
    </row>
    <row r="1105" spans="1:21" x14ac:dyDescent="0.25">
      <c r="A1105" t="s">
        <v>19</v>
      </c>
      <c r="B1105" s="15">
        <f>VLOOKUP(Table1[[#This Row],[LGA]],Sheet1!$H$1:$I$27,2,)</f>
        <v>1816</v>
      </c>
      <c r="C1105" t="s">
        <v>105</v>
      </c>
      <c r="D1105" t="s">
        <v>61</v>
      </c>
      <c r="E1105" s="18" t="s">
        <v>59</v>
      </c>
      <c r="F1105" s="18" t="s">
        <v>59</v>
      </c>
      <c r="H1105">
        <v>2021</v>
      </c>
      <c r="I1105" t="s">
        <v>29</v>
      </c>
      <c r="J1105" t="str">
        <f>VLOOKUP(Table1[[#This Row],[Construction]],Sheet1!$A$2:$B$16,2,)</f>
        <v>On Site</v>
      </c>
      <c r="K1105" t="s">
        <v>19</v>
      </c>
      <c r="L1105" t="s">
        <v>211</v>
      </c>
      <c r="M1105">
        <v>1</v>
      </c>
      <c r="N1105" s="3">
        <v>47018.0867</v>
      </c>
      <c r="O1105" s="3">
        <f>N1105/M1105</f>
        <v>47018.0867</v>
      </c>
      <c r="P1105" s="3">
        <f>O1105*((VLOOKUP(2025,'CPI Data'!$A$1:$B$23,2)/(VLOOKUP(H1105,'CPI Data'!$A$1:$B$23,2))))</f>
        <v>47018.0867</v>
      </c>
      <c r="Q1105" s="2">
        <v>41821</v>
      </c>
      <c r="R1105" s="12"/>
    </row>
    <row r="1106" spans="1:21" x14ac:dyDescent="0.25">
      <c r="A1106" t="s">
        <v>19</v>
      </c>
      <c r="B1106" s="15">
        <f>VLOOKUP(Table1[[#This Row],[LGA]],Sheet1!$H$1:$I$27,2,)</f>
        <v>1816</v>
      </c>
      <c r="C1106" t="s">
        <v>105</v>
      </c>
      <c r="D1106" t="s">
        <v>61</v>
      </c>
      <c r="E1106" s="18" t="s">
        <v>59</v>
      </c>
      <c r="F1106" s="18" t="s">
        <v>59</v>
      </c>
      <c r="H1106">
        <v>2021</v>
      </c>
      <c r="I1106" t="s">
        <v>16</v>
      </c>
      <c r="J1106" t="str">
        <f>VLOOKUP(Table1[[#This Row],[Construction]],Sheet1!$A$2:$B$16,2,)</f>
        <v>Off Site</v>
      </c>
      <c r="K1106" t="s">
        <v>19</v>
      </c>
      <c r="L1106" t="s">
        <v>211</v>
      </c>
      <c r="M1106">
        <v>1</v>
      </c>
      <c r="N1106" s="3">
        <v>47018.0867</v>
      </c>
      <c r="O1106" s="3">
        <f>N1106/M1106</f>
        <v>47018.0867</v>
      </c>
      <c r="P1106" s="3">
        <f>O1106*((VLOOKUP(2025,'CPI Data'!$A$1:$B$23,2)/(VLOOKUP(H1106,'CPI Data'!$A$1:$B$23,2))))</f>
        <v>47018.0867</v>
      </c>
      <c r="Q1106" s="2">
        <v>41456</v>
      </c>
      <c r="R1106" s="12"/>
    </row>
    <row r="1107" spans="1:21" x14ac:dyDescent="0.25">
      <c r="A1107" t="s">
        <v>28</v>
      </c>
      <c r="B1107">
        <f>VLOOKUP(Table1[[#This Row],[LGA]],Sheet1!$H$1:$I$27,2,)</f>
        <v>2335</v>
      </c>
      <c r="C1107" t="s">
        <v>104</v>
      </c>
      <c r="D1107" t="s">
        <v>114</v>
      </c>
      <c r="E1107" s="18" t="s">
        <v>13</v>
      </c>
      <c r="F1107" s="18" t="s">
        <v>13</v>
      </c>
      <c r="H1107">
        <v>2024</v>
      </c>
      <c r="I1107" t="s">
        <v>16</v>
      </c>
      <c r="J1107" t="str">
        <f>VLOOKUP(Table1[[#This Row],[Construction]],Sheet1!$A$2:$B$16,2,)</f>
        <v>Off Site</v>
      </c>
      <c r="K1107" t="s">
        <v>28</v>
      </c>
      <c r="L1107" t="s">
        <v>211</v>
      </c>
      <c r="M1107">
        <v>1</v>
      </c>
      <c r="N1107" s="3">
        <v>649201.51</v>
      </c>
      <c r="O1107" s="3">
        <f>N1107/M1107</f>
        <v>649201.51</v>
      </c>
      <c r="P1107" s="3">
        <f>O1107*((VLOOKUP(H1107,'CPI Data'!$A$1:$B$23,2))/(VLOOKUP(2025,'CPI Data'!$A$1:$B$23,2)))</f>
        <v>649201.51</v>
      </c>
      <c r="Q1107" s="2">
        <v>41456</v>
      </c>
      <c r="R1107" s="12">
        <v>4</v>
      </c>
    </row>
    <row r="1108" spans="1:21" x14ac:dyDescent="0.25">
      <c r="A1108" t="s">
        <v>19</v>
      </c>
      <c r="B1108" s="15">
        <f>VLOOKUP(Table1[[#This Row],[LGA]],Sheet1!$H$1:$I$27,2,)</f>
        <v>1816</v>
      </c>
      <c r="C1108" t="s">
        <v>105</v>
      </c>
      <c r="D1108" t="s">
        <v>61</v>
      </c>
      <c r="E1108" s="18" t="s">
        <v>59</v>
      </c>
      <c r="F1108" s="18" t="s">
        <v>59</v>
      </c>
      <c r="H1108">
        <v>2021</v>
      </c>
      <c r="I1108" t="s">
        <v>16</v>
      </c>
      <c r="J1108" t="str">
        <f>VLOOKUP(Table1[[#This Row],[Construction]],Sheet1!$A$2:$B$16,2,)</f>
        <v>Off Site</v>
      </c>
      <c r="K1108" t="s">
        <v>19</v>
      </c>
      <c r="L1108" t="s">
        <v>211</v>
      </c>
      <c r="M1108">
        <v>1</v>
      </c>
      <c r="N1108" s="3">
        <v>47018.0867</v>
      </c>
      <c r="O1108" s="3">
        <f>N1108/M1108</f>
        <v>47018.0867</v>
      </c>
      <c r="P1108" s="3">
        <f>O1108*((VLOOKUP(2025,'CPI Data'!$A$1:$B$23,2)/(VLOOKUP(H1108,'CPI Data'!$A$1:$B$23,2))))</f>
        <v>47018.0867</v>
      </c>
      <c r="Q1108" s="2">
        <v>41456</v>
      </c>
      <c r="R1108" s="12"/>
    </row>
    <row r="1109" spans="1:21" x14ac:dyDescent="0.25">
      <c r="A1109" t="s">
        <v>30</v>
      </c>
      <c r="B1109">
        <f>VLOOKUP(Table1[[#This Row],[LGA]],Sheet1!$H$1:$I$27,2,)</f>
        <v>2600</v>
      </c>
      <c r="C1109" t="s">
        <v>241</v>
      </c>
      <c r="D1109" t="s">
        <v>131</v>
      </c>
      <c r="E1109" s="18" t="s">
        <v>36</v>
      </c>
      <c r="F1109" s="18" t="s">
        <v>36</v>
      </c>
      <c r="H1109">
        <v>2024</v>
      </c>
      <c r="I1109" t="s">
        <v>16</v>
      </c>
      <c r="J1109" t="str">
        <f>VLOOKUP(Table1[[#This Row],[Construction]],Sheet1!$A$2:$B$16,2,)</f>
        <v>Off Site</v>
      </c>
      <c r="K1109" t="s">
        <v>30</v>
      </c>
      <c r="L1109" t="s">
        <v>211</v>
      </c>
      <c r="M1109">
        <v>1</v>
      </c>
      <c r="N1109" s="3">
        <v>470585</v>
      </c>
      <c r="O1109" s="3">
        <f>N1109/M1109</f>
        <v>470585</v>
      </c>
      <c r="P1109" s="3">
        <f>O1109*((VLOOKUP(H1109,'CPI Data'!$A$1:$B$23,2))/(VLOOKUP(2025,'CPI Data'!$A$1:$B$23,2)))</f>
        <v>470585</v>
      </c>
      <c r="Q1109" s="2">
        <v>41456</v>
      </c>
      <c r="R1109" s="12">
        <v>2</v>
      </c>
    </row>
    <row r="1110" spans="1:21" x14ac:dyDescent="0.25">
      <c r="A1110" t="s">
        <v>28</v>
      </c>
      <c r="B1110">
        <f>VLOOKUP(Table1[[#This Row],[LGA]],Sheet1!$H$1:$I$27,2,)</f>
        <v>2335</v>
      </c>
      <c r="C1110" t="s">
        <v>104</v>
      </c>
      <c r="D1110" t="s">
        <v>111</v>
      </c>
      <c r="E1110" s="18" t="s">
        <v>13</v>
      </c>
      <c r="F1110" s="18" t="s">
        <v>13</v>
      </c>
      <c r="H1110">
        <v>2024</v>
      </c>
      <c r="I1110" t="s">
        <v>16</v>
      </c>
      <c r="J1110" t="str">
        <f>VLOOKUP(Table1[[#This Row],[Construction]],Sheet1!$A$2:$B$16,2,)</f>
        <v>Off Site</v>
      </c>
      <c r="K1110" t="s">
        <v>28</v>
      </c>
      <c r="L1110" t="s">
        <v>211</v>
      </c>
      <c r="M1110">
        <v>1</v>
      </c>
      <c r="N1110" s="3">
        <v>569216</v>
      </c>
      <c r="O1110" s="3">
        <f>N1110/M1110</f>
        <v>569216</v>
      </c>
      <c r="P1110" s="3">
        <f>O1110*((VLOOKUP(H1110,'CPI Data'!$A$1:$B$23,2))/(VLOOKUP(2025,'CPI Data'!$A$1:$B$23,2)))</f>
        <v>569216</v>
      </c>
      <c r="Q1110" s="2">
        <v>41456</v>
      </c>
      <c r="R1110" s="12">
        <v>2</v>
      </c>
    </row>
    <row r="1111" spans="1:21" x14ac:dyDescent="0.25">
      <c r="A1111" t="s">
        <v>41</v>
      </c>
      <c r="B1111">
        <f>VLOOKUP(Table1[[#This Row],[LGA]],Sheet1!$H$1:$I$27,2,)</f>
        <v>2042</v>
      </c>
      <c r="C1111" t="s">
        <v>104</v>
      </c>
      <c r="D1111" t="s">
        <v>134</v>
      </c>
      <c r="E1111" s="18" t="s">
        <v>36</v>
      </c>
      <c r="F1111" s="18" t="s">
        <v>36</v>
      </c>
      <c r="H1111">
        <v>2021</v>
      </c>
      <c r="I1111" t="s">
        <v>29</v>
      </c>
      <c r="J1111" t="str">
        <f>VLOOKUP(Table1[[#This Row],[Construction]],Sheet1!$A$2:$B$16,2,)</f>
        <v>On Site</v>
      </c>
      <c r="K1111" t="s">
        <v>41</v>
      </c>
      <c r="L1111" t="s">
        <v>211</v>
      </c>
      <c r="M1111">
        <v>1</v>
      </c>
      <c r="N1111" s="3">
        <v>256652.209</v>
      </c>
      <c r="O1111" s="3">
        <f>N1111/M1111</f>
        <v>256652.209</v>
      </c>
      <c r="P1111" s="3">
        <f>O1111*((VLOOKUP(H1111,'CPI Data'!$A$1:$B$23,2))/(VLOOKUP(2025,'CPI Data'!$A$1:$B$23,2)))</f>
        <v>256652.209</v>
      </c>
      <c r="Q1111" s="2">
        <v>42186</v>
      </c>
      <c r="R1111" s="12">
        <v>2</v>
      </c>
    </row>
    <row r="1112" spans="1:21" x14ac:dyDescent="0.25">
      <c r="A1112" t="s">
        <v>33</v>
      </c>
      <c r="B1112">
        <f>VLOOKUP(Table1[[#This Row],[LGA]],Sheet1!$H$1:$I$27,2,)</f>
        <v>2572</v>
      </c>
      <c r="C1112" t="s">
        <v>104</v>
      </c>
      <c r="D1112" t="s">
        <v>112</v>
      </c>
      <c r="E1112" s="18" t="s">
        <v>13</v>
      </c>
      <c r="F1112" s="18" t="s">
        <v>13</v>
      </c>
      <c r="H1112">
        <v>2015</v>
      </c>
      <c r="I1112" t="s">
        <v>29</v>
      </c>
      <c r="J1112" t="str">
        <f>VLOOKUP(Table1[[#This Row],[Construction]],Sheet1!$A$2:$B$16,2,)</f>
        <v>On Site</v>
      </c>
      <c r="K1112" t="s">
        <v>194</v>
      </c>
      <c r="L1112" t="s">
        <v>237</v>
      </c>
      <c r="M1112">
        <v>1</v>
      </c>
      <c r="N1112" s="3">
        <v>444751.5</v>
      </c>
      <c r="O1112" s="3">
        <f>N1112/M1112</f>
        <v>444751.5</v>
      </c>
      <c r="P1112" s="3">
        <f>O1112*((VLOOKUP(H1112,'CPI Data'!$A$1:$B$23,2))/(VLOOKUP(2025,'CPI Data'!$A$1:$B$23,2)))</f>
        <v>230043.87931034484</v>
      </c>
      <c r="Q1112" s="2">
        <v>42186</v>
      </c>
      <c r="R1112" s="12">
        <v>3</v>
      </c>
      <c r="S1112">
        <v>1</v>
      </c>
      <c r="T1112">
        <v>1</v>
      </c>
      <c r="U1112">
        <v>1</v>
      </c>
    </row>
    <row r="1113" spans="1:21" x14ac:dyDescent="0.25">
      <c r="A1113" t="s">
        <v>33</v>
      </c>
      <c r="B1113">
        <f>VLOOKUP(Table1[[#This Row],[LGA]],Sheet1!$H$1:$I$27,2,)</f>
        <v>2572</v>
      </c>
      <c r="C1113" t="s">
        <v>104</v>
      </c>
      <c r="D1113" t="s">
        <v>114</v>
      </c>
      <c r="E1113" s="18" t="s">
        <v>13</v>
      </c>
      <c r="F1113" s="18" t="s">
        <v>13</v>
      </c>
      <c r="H1113">
        <v>2015</v>
      </c>
      <c r="I1113" t="s">
        <v>16</v>
      </c>
      <c r="J1113" t="str">
        <f>VLOOKUP(Table1[[#This Row],[Construction]],Sheet1!$A$2:$B$16,2,)</f>
        <v>Off Site</v>
      </c>
      <c r="K1113" t="s">
        <v>194</v>
      </c>
      <c r="L1113" t="s">
        <v>237</v>
      </c>
      <c r="M1113">
        <v>1</v>
      </c>
      <c r="N1113" s="3">
        <v>439871.97</v>
      </c>
      <c r="O1113" s="3">
        <f>N1113/M1113</f>
        <v>439871.97</v>
      </c>
      <c r="P1113" s="3">
        <f>O1113*((VLOOKUP(H1113,'CPI Data'!$A$1:$B$23,2))/(VLOOKUP(2025,'CPI Data'!$A$1:$B$23,2)))</f>
        <v>227519.98448275862</v>
      </c>
      <c r="Q1113" s="2">
        <v>41456</v>
      </c>
      <c r="R1113" s="12">
        <v>4</v>
      </c>
      <c r="S1113">
        <v>2</v>
      </c>
      <c r="T1113">
        <v>1</v>
      </c>
      <c r="U1113">
        <v>1</v>
      </c>
    </row>
    <row r="1114" spans="1:21" x14ac:dyDescent="0.25">
      <c r="A1114" t="s">
        <v>41</v>
      </c>
      <c r="B1114">
        <f>VLOOKUP(Table1[[#This Row],[LGA]],Sheet1!$H$1:$I$27,2,)</f>
        <v>2042</v>
      </c>
      <c r="C1114" t="s">
        <v>104</v>
      </c>
      <c r="D1114" t="s">
        <v>135</v>
      </c>
      <c r="E1114" s="18" t="s">
        <v>36</v>
      </c>
      <c r="F1114" s="18" t="s">
        <v>36</v>
      </c>
      <c r="H1114">
        <v>2021</v>
      </c>
      <c r="I1114" t="s">
        <v>16</v>
      </c>
      <c r="J1114" t="str">
        <f>VLOOKUP(Table1[[#This Row],[Construction]],Sheet1!$A$2:$B$16,2,)</f>
        <v>Off Site</v>
      </c>
      <c r="K1114" t="s">
        <v>41</v>
      </c>
      <c r="L1114" t="s">
        <v>211</v>
      </c>
      <c r="M1114">
        <v>1</v>
      </c>
      <c r="N1114" s="3">
        <v>135564</v>
      </c>
      <c r="O1114" s="3">
        <f>N1114/M1114</f>
        <v>135564</v>
      </c>
      <c r="P1114" s="3">
        <f>O1114*((VLOOKUP(H1114,'CPI Data'!$A$1:$B$23,2))/(VLOOKUP(2025,'CPI Data'!$A$1:$B$23,2)))</f>
        <v>135564</v>
      </c>
      <c r="Q1114" s="2">
        <v>41456</v>
      </c>
      <c r="R1114" s="12">
        <v>1</v>
      </c>
    </row>
    <row r="1115" spans="1:21" x14ac:dyDescent="0.25">
      <c r="A1115" t="s">
        <v>41</v>
      </c>
      <c r="B1115">
        <f>VLOOKUP(Table1[[#This Row],[LGA]],Sheet1!$H$1:$I$27,2,)</f>
        <v>2042</v>
      </c>
      <c r="C1115" t="s">
        <v>104</v>
      </c>
      <c r="D1115" t="s">
        <v>135</v>
      </c>
      <c r="E1115" s="18" t="s">
        <v>36</v>
      </c>
      <c r="F1115" s="18" t="s">
        <v>36</v>
      </c>
      <c r="H1115">
        <v>2021</v>
      </c>
      <c r="I1115" t="s">
        <v>16</v>
      </c>
      <c r="J1115" t="str">
        <f>VLOOKUP(Table1[[#This Row],[Construction]],Sheet1!$A$2:$B$16,2,)</f>
        <v>Off Site</v>
      </c>
      <c r="K1115" t="s">
        <v>41</v>
      </c>
      <c r="L1115" t="s">
        <v>211</v>
      </c>
      <c r="M1115">
        <v>1</v>
      </c>
      <c r="N1115" s="3">
        <v>200751.01199999999</v>
      </c>
      <c r="O1115" s="3">
        <f>N1115/M1115</f>
        <v>200751.01199999999</v>
      </c>
      <c r="P1115" s="3">
        <f>O1115*((VLOOKUP(H1115,'CPI Data'!$A$1:$B$23,2))/(VLOOKUP(2025,'CPI Data'!$A$1:$B$23,2)))</f>
        <v>200751.01199999999</v>
      </c>
      <c r="Q1115" s="2">
        <v>41456</v>
      </c>
      <c r="R1115" s="12">
        <v>1</v>
      </c>
    </row>
    <row r="1116" spans="1:21" x14ac:dyDescent="0.25">
      <c r="A1116" t="s">
        <v>41</v>
      </c>
      <c r="B1116">
        <f>VLOOKUP(Table1[[#This Row],[LGA]],Sheet1!$H$1:$I$27,2,)</f>
        <v>2042</v>
      </c>
      <c r="C1116" t="s">
        <v>104</v>
      </c>
      <c r="D1116" t="s">
        <v>136</v>
      </c>
      <c r="E1116" s="18" t="s">
        <v>36</v>
      </c>
      <c r="F1116" s="18" t="s">
        <v>36</v>
      </c>
      <c r="H1116">
        <v>2021</v>
      </c>
      <c r="I1116" t="s">
        <v>16</v>
      </c>
      <c r="J1116" t="str">
        <f>VLOOKUP(Table1[[#This Row],[Construction]],Sheet1!$A$2:$B$16,2,)</f>
        <v>Off Site</v>
      </c>
      <c r="K1116" t="s">
        <v>41</v>
      </c>
      <c r="L1116" t="s">
        <v>211</v>
      </c>
      <c r="M1116">
        <v>1</v>
      </c>
      <c r="N1116" s="3">
        <v>189135.90299999999</v>
      </c>
      <c r="O1116" s="3">
        <f>N1116/M1116</f>
        <v>189135.90299999999</v>
      </c>
      <c r="P1116" s="3">
        <f>O1116*((VLOOKUP(H1116,'CPI Data'!$A$1:$B$23,2))/(VLOOKUP(2025,'CPI Data'!$A$1:$B$23,2)))</f>
        <v>189135.90299999999</v>
      </c>
      <c r="Q1116" s="2">
        <v>41456</v>
      </c>
      <c r="R1116" s="12">
        <v>1</v>
      </c>
    </row>
    <row r="1117" spans="1:21" x14ac:dyDescent="0.25">
      <c r="A1117" t="s">
        <v>41</v>
      </c>
      <c r="B1117">
        <f>VLOOKUP(Table1[[#This Row],[LGA]],Sheet1!$H$1:$I$27,2,)</f>
        <v>2042</v>
      </c>
      <c r="C1117" t="s">
        <v>104</v>
      </c>
      <c r="D1117" t="s">
        <v>134</v>
      </c>
      <c r="E1117" s="18" t="s">
        <v>36</v>
      </c>
      <c r="F1117" s="18" t="s">
        <v>36</v>
      </c>
      <c r="H1117">
        <v>2021</v>
      </c>
      <c r="I1117" t="s">
        <v>29</v>
      </c>
      <c r="J1117" t="str">
        <f>VLOOKUP(Table1[[#This Row],[Construction]],Sheet1!$A$2:$B$16,2,)</f>
        <v>On Site</v>
      </c>
      <c r="K1117" t="s">
        <v>41</v>
      </c>
      <c r="L1117" t="s">
        <v>211</v>
      </c>
      <c r="M1117">
        <v>1</v>
      </c>
      <c r="N1117" s="3">
        <v>307254.10100000002</v>
      </c>
      <c r="O1117" s="3">
        <f>N1117/M1117</f>
        <v>307254.10100000002</v>
      </c>
      <c r="P1117" s="3">
        <f>O1117*((VLOOKUP(H1117,'CPI Data'!$A$1:$B$23,2))/(VLOOKUP(2025,'CPI Data'!$A$1:$B$23,2)))</f>
        <v>307254.10100000002</v>
      </c>
      <c r="Q1117" s="2">
        <v>42186</v>
      </c>
      <c r="R1117" s="12">
        <v>2</v>
      </c>
    </row>
    <row r="1118" spans="1:21" x14ac:dyDescent="0.25">
      <c r="A1118" t="s">
        <v>41</v>
      </c>
      <c r="B1118">
        <f>VLOOKUP(Table1[[#This Row],[LGA]],Sheet1!$H$1:$I$27,2,)</f>
        <v>2042</v>
      </c>
      <c r="C1118" t="s">
        <v>104</v>
      </c>
      <c r="D1118" t="s">
        <v>137</v>
      </c>
      <c r="E1118" s="18" t="s">
        <v>36</v>
      </c>
      <c r="F1118" s="18" t="s">
        <v>36</v>
      </c>
      <c r="H1118">
        <v>2021</v>
      </c>
      <c r="I1118" t="s">
        <v>16</v>
      </c>
      <c r="J1118" t="str">
        <f>VLOOKUP(Table1[[#This Row],[Construction]],Sheet1!$A$2:$B$16,2,)</f>
        <v>Off Site</v>
      </c>
      <c r="K1118" t="s">
        <v>41</v>
      </c>
      <c r="L1118" t="s">
        <v>211</v>
      </c>
      <c r="M1118">
        <v>1</v>
      </c>
      <c r="N1118" s="3">
        <v>161696.17199999999</v>
      </c>
      <c r="O1118" s="3">
        <f>N1118/M1118</f>
        <v>161696.17199999999</v>
      </c>
      <c r="P1118" s="3">
        <f>O1118*((VLOOKUP(H1118,'CPI Data'!$A$1:$B$23,2))/(VLOOKUP(2025,'CPI Data'!$A$1:$B$23,2)))</f>
        <v>161696.17199999999</v>
      </c>
      <c r="Q1118" s="2">
        <v>41456</v>
      </c>
      <c r="R1118" s="12">
        <v>2</v>
      </c>
    </row>
    <row r="1119" spans="1:21" x14ac:dyDescent="0.25">
      <c r="A1119" t="s">
        <v>41</v>
      </c>
      <c r="B1119">
        <f>VLOOKUP(Table1[[#This Row],[LGA]],Sheet1!$H$1:$I$27,2,)</f>
        <v>2042</v>
      </c>
      <c r="C1119" t="s">
        <v>104</v>
      </c>
      <c r="D1119" t="s">
        <v>134</v>
      </c>
      <c r="E1119" s="18" t="s">
        <v>36</v>
      </c>
      <c r="F1119" s="18" t="s">
        <v>36</v>
      </c>
      <c r="H1119">
        <v>2021</v>
      </c>
      <c r="I1119" t="s">
        <v>16</v>
      </c>
      <c r="J1119" t="str">
        <f>VLOOKUP(Table1[[#This Row],[Construction]],Sheet1!$A$2:$B$16,2,)</f>
        <v>Off Site</v>
      </c>
      <c r="K1119" t="s">
        <v>41</v>
      </c>
      <c r="L1119" t="s">
        <v>211</v>
      </c>
      <c r="M1119">
        <v>1</v>
      </c>
      <c r="N1119" s="3">
        <v>260100.5</v>
      </c>
      <c r="O1119" s="3">
        <f>N1119/M1119</f>
        <v>260100.5</v>
      </c>
      <c r="P1119" s="3">
        <f>O1119*((VLOOKUP(H1119,'CPI Data'!$A$1:$B$23,2))/(VLOOKUP(2025,'CPI Data'!$A$1:$B$23,2)))</f>
        <v>260100.5</v>
      </c>
      <c r="Q1119" s="2">
        <v>41456</v>
      </c>
      <c r="R1119" s="12">
        <v>2</v>
      </c>
    </row>
    <row r="1120" spans="1:21" x14ac:dyDescent="0.25">
      <c r="A1120" t="s">
        <v>41</v>
      </c>
      <c r="B1120">
        <f>VLOOKUP(Table1[[#This Row],[LGA]],Sheet1!$H$1:$I$27,2,)</f>
        <v>2042</v>
      </c>
      <c r="C1120" t="s">
        <v>104</v>
      </c>
      <c r="D1120" t="s">
        <v>138</v>
      </c>
      <c r="E1120" s="18" t="s">
        <v>36</v>
      </c>
      <c r="F1120" s="18" t="s">
        <v>36</v>
      </c>
      <c r="H1120">
        <v>2021</v>
      </c>
      <c r="I1120" t="s">
        <v>16</v>
      </c>
      <c r="J1120" t="str">
        <f>VLOOKUP(Table1[[#This Row],[Construction]],Sheet1!$A$2:$B$16,2,)</f>
        <v>Off Site</v>
      </c>
      <c r="K1120" t="s">
        <v>41</v>
      </c>
      <c r="L1120" t="s">
        <v>211</v>
      </c>
      <c r="M1120">
        <v>1</v>
      </c>
      <c r="N1120" s="3">
        <v>136602.04800000001</v>
      </c>
      <c r="O1120" s="3">
        <f>N1120/M1120</f>
        <v>136602.04800000001</v>
      </c>
      <c r="P1120" s="3">
        <f>O1120*((VLOOKUP(H1120,'CPI Data'!$A$1:$B$23,2))/(VLOOKUP(2025,'CPI Data'!$A$1:$B$23,2)))</f>
        <v>136602.04800000001</v>
      </c>
      <c r="Q1120" s="2">
        <v>41456</v>
      </c>
      <c r="R1120" s="12">
        <v>1</v>
      </c>
    </row>
    <row r="1121" spans="1:21" x14ac:dyDescent="0.25">
      <c r="A1121" t="s">
        <v>22</v>
      </c>
      <c r="B1121" t="str">
        <f>VLOOKUP(Table1[[#This Row],[LGA]],Sheet1!$H$1:$I$27,2,)</f>
        <v>1973 </v>
      </c>
      <c r="C1121" t="s">
        <v>104</v>
      </c>
      <c r="D1121" t="s">
        <v>111</v>
      </c>
      <c r="E1121" s="18" t="s">
        <v>13</v>
      </c>
      <c r="F1121" s="18" t="s">
        <v>13</v>
      </c>
      <c r="H1121">
        <v>2021</v>
      </c>
      <c r="I1121" t="s">
        <v>16</v>
      </c>
      <c r="J1121" t="str">
        <f>VLOOKUP(Table1[[#This Row],[Construction]],Sheet1!$A$2:$B$16,2,)</f>
        <v>Off Site</v>
      </c>
      <c r="K1121" t="s">
        <v>187</v>
      </c>
      <c r="L1121" t="s">
        <v>237</v>
      </c>
      <c r="M1121">
        <v>1</v>
      </c>
      <c r="N1121" s="3">
        <v>505117.9607</v>
      </c>
      <c r="O1121" s="3">
        <f>N1121/M1121</f>
        <v>505117.9607</v>
      </c>
      <c r="P1121" s="3">
        <f>O1121*((VLOOKUP(H1121,'CPI Data'!$A$1:$B$23,2))/(VLOOKUP(2025,'CPI Data'!$A$1:$B$23,2)))</f>
        <v>505117.9607</v>
      </c>
      <c r="Q1121" s="2">
        <v>41456</v>
      </c>
      <c r="R1121" s="12">
        <v>2</v>
      </c>
    </row>
    <row r="1122" spans="1:21" x14ac:dyDescent="0.25">
      <c r="A1122" t="s">
        <v>22</v>
      </c>
      <c r="B1122" t="str">
        <f>VLOOKUP(Table1[[#This Row],[LGA]],Sheet1!$H$1:$I$27,2,)</f>
        <v>1973 </v>
      </c>
      <c r="C1122" t="s">
        <v>104</v>
      </c>
      <c r="D1122" t="s">
        <v>111</v>
      </c>
      <c r="E1122" s="18" t="s">
        <v>13</v>
      </c>
      <c r="F1122" s="18" t="s">
        <v>13</v>
      </c>
      <c r="H1122">
        <v>2021</v>
      </c>
      <c r="I1122" t="s">
        <v>29</v>
      </c>
      <c r="J1122" t="str">
        <f>VLOOKUP(Table1[[#This Row],[Construction]],Sheet1!$A$2:$B$16,2,)</f>
        <v>On Site</v>
      </c>
      <c r="K1122" t="s">
        <v>187</v>
      </c>
      <c r="L1122" t="s">
        <v>237</v>
      </c>
      <c r="M1122">
        <v>1</v>
      </c>
      <c r="N1122" s="3">
        <v>505117.9607</v>
      </c>
      <c r="O1122" s="3">
        <f>N1122/M1122</f>
        <v>505117.9607</v>
      </c>
      <c r="P1122" s="3">
        <f>O1122*((VLOOKUP(H1122,'CPI Data'!$A$1:$B$23,2))/(VLOOKUP(2025,'CPI Data'!$A$1:$B$23,2)))</f>
        <v>505117.9607</v>
      </c>
      <c r="Q1122" s="2">
        <v>42186</v>
      </c>
      <c r="R1122" s="12">
        <v>2</v>
      </c>
    </row>
    <row r="1123" spans="1:21" x14ac:dyDescent="0.25">
      <c r="A1123" t="s">
        <v>22</v>
      </c>
      <c r="B1123" t="str">
        <f>VLOOKUP(Table1[[#This Row],[LGA]],Sheet1!$H$1:$I$27,2,)</f>
        <v>1973 </v>
      </c>
      <c r="C1123" t="s">
        <v>104</v>
      </c>
      <c r="D1123" t="s">
        <v>112</v>
      </c>
      <c r="E1123" s="18" t="s">
        <v>13</v>
      </c>
      <c r="F1123" s="18" t="s">
        <v>13</v>
      </c>
      <c r="H1123">
        <v>2021</v>
      </c>
      <c r="I1123" t="s">
        <v>29</v>
      </c>
      <c r="J1123" t="str">
        <f>VLOOKUP(Table1[[#This Row],[Construction]],Sheet1!$A$2:$B$16,2,)</f>
        <v>On Site</v>
      </c>
      <c r="K1123" t="s">
        <v>187</v>
      </c>
      <c r="L1123" t="s">
        <v>237</v>
      </c>
      <c r="M1123">
        <v>1</v>
      </c>
      <c r="N1123" s="3">
        <v>550991.86470000003</v>
      </c>
      <c r="O1123" s="3">
        <f>N1123/M1123</f>
        <v>550991.86470000003</v>
      </c>
      <c r="P1123" s="3">
        <f>O1123*((VLOOKUP(H1123,'CPI Data'!$A$1:$B$23,2))/(VLOOKUP(2025,'CPI Data'!$A$1:$B$23,2)))</f>
        <v>550991.86470000003</v>
      </c>
      <c r="Q1123" s="2">
        <v>42186</v>
      </c>
      <c r="R1123" s="12">
        <v>3</v>
      </c>
    </row>
    <row r="1124" spans="1:21" x14ac:dyDescent="0.25">
      <c r="A1124" t="s">
        <v>30</v>
      </c>
      <c r="B1124">
        <f>VLOOKUP(Table1[[#This Row],[LGA]],Sheet1!$H$1:$I$27,2,)</f>
        <v>2600</v>
      </c>
      <c r="C1124" t="s">
        <v>241</v>
      </c>
      <c r="D1124" t="s">
        <v>113</v>
      </c>
      <c r="E1124" s="18" t="s">
        <v>13</v>
      </c>
      <c r="F1124" s="18" t="s">
        <v>13</v>
      </c>
      <c r="G1124" t="s">
        <v>243</v>
      </c>
      <c r="H1124">
        <v>2011</v>
      </c>
      <c r="I1124" t="s">
        <v>29</v>
      </c>
      <c r="J1124" t="str">
        <f>VLOOKUP(Table1[[#This Row],[Construction]],Sheet1!$A$2:$B$16,2,)</f>
        <v>On Site</v>
      </c>
      <c r="K1124" t="s">
        <v>30</v>
      </c>
      <c r="L1124" t="s">
        <v>211</v>
      </c>
      <c r="M1124">
        <v>1</v>
      </c>
      <c r="N1124" s="3">
        <v>527880</v>
      </c>
      <c r="O1124" s="3">
        <f>N1124/M1124</f>
        <v>527880</v>
      </c>
      <c r="P1124" s="3">
        <f>O1124*((VLOOKUP(H1124,'CPI Data'!$A$1:$B$23,2))/(VLOOKUP(2025,'CPI Data'!$A$1:$B$23,2)))</f>
        <v>600691.03448275861</v>
      </c>
      <c r="Q1124" s="2">
        <v>42186</v>
      </c>
      <c r="R1124" s="12">
        <v>3</v>
      </c>
      <c r="S1124">
        <v>1</v>
      </c>
      <c r="T1124">
        <v>1</v>
      </c>
      <c r="U1124">
        <v>1</v>
      </c>
    </row>
    <row r="1125" spans="1:21" x14ac:dyDescent="0.25">
      <c r="A1125" t="s">
        <v>30</v>
      </c>
      <c r="B1125">
        <f>VLOOKUP(Table1[[#This Row],[LGA]],Sheet1!$H$1:$I$27,2,)</f>
        <v>2600</v>
      </c>
      <c r="C1125" t="s">
        <v>241</v>
      </c>
      <c r="D1125" t="s">
        <v>115</v>
      </c>
      <c r="E1125" s="18" t="s">
        <v>13</v>
      </c>
      <c r="F1125" s="18" t="s">
        <v>13</v>
      </c>
      <c r="G1125" t="s">
        <v>243</v>
      </c>
      <c r="H1125">
        <v>2011</v>
      </c>
      <c r="I1125" t="s">
        <v>16</v>
      </c>
      <c r="J1125" t="str">
        <f>VLOOKUP(Table1[[#This Row],[Construction]],Sheet1!$A$2:$B$16,2,)</f>
        <v>Off Site</v>
      </c>
      <c r="K1125" t="s">
        <v>30</v>
      </c>
      <c r="L1125" t="s">
        <v>211</v>
      </c>
      <c r="M1125">
        <v>1</v>
      </c>
      <c r="N1125" s="3">
        <v>607938</v>
      </c>
      <c r="O1125" s="3">
        <f>N1125/M1125</f>
        <v>607938</v>
      </c>
      <c r="P1125" s="3">
        <f>O1125*((VLOOKUP(H1125,'CPI Data'!$A$1:$B$23,2))/(VLOOKUP(2025,'CPI Data'!$A$1:$B$23,2)))</f>
        <v>691791.51724137936</v>
      </c>
      <c r="Q1125" s="2">
        <v>41456</v>
      </c>
      <c r="R1125" s="12">
        <v>4</v>
      </c>
      <c r="S1125">
        <v>2</v>
      </c>
      <c r="T1125">
        <v>1</v>
      </c>
      <c r="U1125">
        <v>1</v>
      </c>
    </row>
    <row r="1126" spans="1:21" x14ac:dyDescent="0.25">
      <c r="A1126" t="s">
        <v>30</v>
      </c>
      <c r="B1126">
        <f>VLOOKUP(Table1[[#This Row],[LGA]],Sheet1!$H$1:$I$27,2,)</f>
        <v>2600</v>
      </c>
      <c r="C1126" t="s">
        <v>241</v>
      </c>
      <c r="D1126" t="s">
        <v>120</v>
      </c>
      <c r="E1126" s="18" t="s">
        <v>13</v>
      </c>
      <c r="F1126" s="18" t="s">
        <v>13</v>
      </c>
      <c r="G1126" t="s">
        <v>243</v>
      </c>
      <c r="H1126">
        <v>2011</v>
      </c>
      <c r="I1126" t="s">
        <v>29</v>
      </c>
      <c r="J1126" t="str">
        <f>VLOOKUP(Table1[[#This Row],[Construction]],Sheet1!$A$2:$B$16,2,)</f>
        <v>On Site</v>
      </c>
      <c r="K1126" t="s">
        <v>30</v>
      </c>
      <c r="L1126" t="s">
        <v>211</v>
      </c>
      <c r="M1126">
        <v>1</v>
      </c>
      <c r="N1126" s="3">
        <v>622458.5</v>
      </c>
      <c r="O1126" s="3">
        <f>N1126/M1126</f>
        <v>622458.5</v>
      </c>
      <c r="P1126" s="3">
        <f>O1126*((VLOOKUP(H1126,'CPI Data'!$A$1:$B$23,2))/(VLOOKUP(2025,'CPI Data'!$A$1:$B$23,2)))</f>
        <v>708314.8448275862</v>
      </c>
      <c r="Q1126" s="2">
        <v>40725</v>
      </c>
      <c r="R1126" s="12">
        <v>5</v>
      </c>
      <c r="S1126">
        <v>2</v>
      </c>
      <c r="T1126">
        <v>1</v>
      </c>
      <c r="U1126">
        <v>1</v>
      </c>
    </row>
    <row r="1127" spans="1:21" x14ac:dyDescent="0.25">
      <c r="A1127" t="s">
        <v>30</v>
      </c>
      <c r="B1127">
        <f>VLOOKUP(Table1[[#This Row],[LGA]],Sheet1!$H$1:$I$27,2,)</f>
        <v>2600</v>
      </c>
      <c r="C1127" t="s">
        <v>241</v>
      </c>
      <c r="D1127" t="s">
        <v>120</v>
      </c>
      <c r="E1127" s="18" t="s">
        <v>13</v>
      </c>
      <c r="F1127" s="18" t="s">
        <v>13</v>
      </c>
      <c r="G1127" t="s">
        <v>243</v>
      </c>
      <c r="H1127">
        <v>2011</v>
      </c>
      <c r="I1127" t="s">
        <v>16</v>
      </c>
      <c r="J1127" t="str">
        <f>VLOOKUP(Table1[[#This Row],[Construction]],Sheet1!$A$2:$B$16,2,)</f>
        <v>Off Site</v>
      </c>
      <c r="K1127" t="s">
        <v>30</v>
      </c>
      <c r="L1127" t="s">
        <v>211</v>
      </c>
      <c r="M1127">
        <v>1</v>
      </c>
      <c r="N1127" s="3">
        <v>622458.5</v>
      </c>
      <c r="O1127" s="3">
        <f>N1127/M1127</f>
        <v>622458.5</v>
      </c>
      <c r="P1127" s="3">
        <f>O1127*((VLOOKUP(H1127,'CPI Data'!$A$1:$B$23,2))/(VLOOKUP(2025,'CPI Data'!$A$1:$B$23,2)))</f>
        <v>708314.8448275862</v>
      </c>
      <c r="Q1127" s="2">
        <v>41456</v>
      </c>
      <c r="R1127" s="12">
        <v>5</v>
      </c>
      <c r="S1127">
        <v>2</v>
      </c>
      <c r="T1127">
        <v>1</v>
      </c>
      <c r="U1127">
        <v>1</v>
      </c>
    </row>
    <row r="1128" spans="1:21" x14ac:dyDescent="0.25">
      <c r="A1128" t="s">
        <v>41</v>
      </c>
      <c r="B1128">
        <f>VLOOKUP(Table1[[#This Row],[LGA]],Sheet1!$H$1:$I$27,2,)</f>
        <v>2042</v>
      </c>
      <c r="C1128" t="s">
        <v>104</v>
      </c>
      <c r="D1128" t="s">
        <v>158</v>
      </c>
      <c r="E1128" s="18" t="s">
        <v>13</v>
      </c>
      <c r="F1128" s="18" t="s">
        <v>13</v>
      </c>
      <c r="H1128">
        <v>2011</v>
      </c>
      <c r="I1128" t="s">
        <v>54</v>
      </c>
      <c r="J1128" t="str">
        <f>VLOOKUP(Table1[[#This Row],[Construction]],Sheet1!$A$2:$B$16,2,)</f>
        <v>Other</v>
      </c>
      <c r="K1128" t="s">
        <v>41</v>
      </c>
      <c r="L1128" t="s">
        <v>211</v>
      </c>
      <c r="M1128">
        <v>2</v>
      </c>
      <c r="N1128" s="3">
        <v>1076287.8600000001</v>
      </c>
      <c r="O1128" s="3">
        <f>N1128/M1128</f>
        <v>538143.93000000005</v>
      </c>
      <c r="P1128" s="3">
        <f>O1128*((VLOOKUP(H1128,'CPI Data'!$A$1:$B$23,2))/(VLOOKUP(2025,'CPI Data'!$A$1:$B$23,2)))</f>
        <v>612370.67896551732</v>
      </c>
      <c r="Q1128" s="2">
        <v>41821</v>
      </c>
      <c r="R1128" s="12">
        <v>3</v>
      </c>
      <c r="S1128">
        <v>1</v>
      </c>
      <c r="T1128">
        <v>1</v>
      </c>
      <c r="U1128">
        <v>1</v>
      </c>
    </row>
    <row r="1129" spans="1:21" x14ac:dyDescent="0.25">
      <c r="A1129" t="s">
        <v>19</v>
      </c>
      <c r="B1129">
        <f>VLOOKUP(Table1[[#This Row],[LGA]],Sheet1!$H$1:$I$27,2,)</f>
        <v>1816</v>
      </c>
      <c r="C1129" t="s">
        <v>105</v>
      </c>
      <c r="D1129" t="s">
        <v>158</v>
      </c>
      <c r="E1129" s="18" t="s">
        <v>13</v>
      </c>
      <c r="F1129" s="18" t="s">
        <v>13</v>
      </c>
      <c r="H1129">
        <v>2011</v>
      </c>
      <c r="I1129" t="s">
        <v>14</v>
      </c>
      <c r="J1129" t="str">
        <f>VLOOKUP(Table1[[#This Row],[Construction]],Sheet1!$A$2:$B$16,2,)</f>
        <v>Off Site</v>
      </c>
      <c r="K1129" t="s">
        <v>184</v>
      </c>
      <c r="L1129" t="s">
        <v>237</v>
      </c>
      <c r="M1129">
        <v>2</v>
      </c>
      <c r="N1129" s="3">
        <v>803683.7</v>
      </c>
      <c r="O1129" s="3">
        <f>N1129/M1129</f>
        <v>401841.85</v>
      </c>
      <c r="P1129" s="3">
        <f>O1129*((VLOOKUP(H1129,'CPI Data'!$A$1:$B$23,2))/(VLOOKUP(2025,'CPI Data'!$A$1:$B$23,2)))</f>
        <v>457268.31206896552</v>
      </c>
      <c r="Q1129" s="2">
        <v>41091</v>
      </c>
      <c r="R1129" s="12">
        <v>3</v>
      </c>
      <c r="S1129">
        <v>1</v>
      </c>
      <c r="T1129">
        <v>1</v>
      </c>
      <c r="U1129">
        <v>1</v>
      </c>
    </row>
    <row r="1130" spans="1:21" x14ac:dyDescent="0.25">
      <c r="A1130" t="s">
        <v>31</v>
      </c>
      <c r="B1130">
        <f>VLOOKUP(Table1[[#This Row],[LGA]],Sheet1!$H$1:$I$27,2,)</f>
        <v>1855</v>
      </c>
      <c r="C1130" t="s">
        <v>241</v>
      </c>
      <c r="D1130" t="s">
        <v>127</v>
      </c>
      <c r="E1130" s="18" t="s">
        <v>13</v>
      </c>
      <c r="F1130" s="18" t="s">
        <v>13</v>
      </c>
      <c r="H1130">
        <v>2012</v>
      </c>
      <c r="I1130" t="s">
        <v>16</v>
      </c>
      <c r="J1130" t="str">
        <f>VLOOKUP(Table1[[#This Row],[Construction]],Sheet1!$A$2:$B$16,2,)</f>
        <v>Off Site</v>
      </c>
      <c r="K1130" t="s">
        <v>212</v>
      </c>
      <c r="L1130" t="s">
        <v>237</v>
      </c>
      <c r="M1130">
        <v>1</v>
      </c>
      <c r="N1130" s="3">
        <v>310065.75628482801</v>
      </c>
      <c r="O1130" s="3">
        <f>N1130/M1130</f>
        <v>310065.75628482801</v>
      </c>
      <c r="P1130" s="3">
        <f>O1130*((VLOOKUP(H1130,'CPI Data'!$A$1:$B$23,2))/(VLOOKUP(2025,'CPI Data'!$A$1:$B$23,2)))</f>
        <v>192454.60734920361</v>
      </c>
      <c r="Q1130" s="2">
        <v>41456</v>
      </c>
      <c r="R1130" s="12">
        <v>2</v>
      </c>
      <c r="S1130">
        <v>1</v>
      </c>
      <c r="T1130">
        <v>1</v>
      </c>
      <c r="U1130">
        <v>1</v>
      </c>
    </row>
    <row r="1131" spans="1:21" x14ac:dyDescent="0.25">
      <c r="A1131" t="s">
        <v>31</v>
      </c>
      <c r="B1131">
        <f>VLOOKUP(Table1[[#This Row],[LGA]],Sheet1!$H$1:$I$27,2,)</f>
        <v>1855</v>
      </c>
      <c r="C1131" t="s">
        <v>241</v>
      </c>
      <c r="D1131" t="s">
        <v>127</v>
      </c>
      <c r="E1131" s="18" t="s">
        <v>13</v>
      </c>
      <c r="F1131" s="18" t="s">
        <v>13</v>
      </c>
      <c r="H1131">
        <v>2012</v>
      </c>
      <c r="I1131" t="s">
        <v>16</v>
      </c>
      <c r="J1131" t="str">
        <f>VLOOKUP(Table1[[#This Row],[Construction]],Sheet1!$A$2:$B$16,2,)</f>
        <v>Off Site</v>
      </c>
      <c r="K1131" t="s">
        <v>212</v>
      </c>
      <c r="L1131" t="s">
        <v>237</v>
      </c>
      <c r="M1131">
        <v>1</v>
      </c>
      <c r="N1131" s="3">
        <v>310065.75628482801</v>
      </c>
      <c r="O1131" s="3">
        <f>N1131/M1131</f>
        <v>310065.75628482801</v>
      </c>
      <c r="P1131" s="3">
        <f>O1131*((VLOOKUP(H1131,'CPI Data'!$A$1:$B$23,2))/(VLOOKUP(2025,'CPI Data'!$A$1:$B$23,2)))</f>
        <v>192454.60734920361</v>
      </c>
      <c r="Q1131" s="2">
        <v>41456</v>
      </c>
      <c r="R1131" s="12">
        <v>2</v>
      </c>
      <c r="S1131">
        <v>1</v>
      </c>
      <c r="T1131">
        <v>1</v>
      </c>
      <c r="U1131">
        <v>1</v>
      </c>
    </row>
    <row r="1132" spans="1:21" x14ac:dyDescent="0.25">
      <c r="A1132" t="s">
        <v>31</v>
      </c>
      <c r="B1132">
        <f>VLOOKUP(Table1[[#This Row],[LGA]],Sheet1!$H$1:$I$27,2,)</f>
        <v>1855</v>
      </c>
      <c r="C1132" t="s">
        <v>241</v>
      </c>
      <c r="D1132" t="s">
        <v>127</v>
      </c>
      <c r="E1132" s="18" t="s">
        <v>13</v>
      </c>
      <c r="F1132" s="18" t="s">
        <v>13</v>
      </c>
      <c r="H1132">
        <v>2012</v>
      </c>
      <c r="I1132" t="s">
        <v>29</v>
      </c>
      <c r="J1132" t="str">
        <f>VLOOKUP(Table1[[#This Row],[Construction]],Sheet1!$A$2:$B$16,2,)</f>
        <v>On Site</v>
      </c>
      <c r="K1132" t="s">
        <v>212</v>
      </c>
      <c r="L1132" t="s">
        <v>237</v>
      </c>
      <c r="M1132">
        <v>1</v>
      </c>
      <c r="N1132" s="3">
        <v>310065.75628482801</v>
      </c>
      <c r="O1132" s="3">
        <f>N1132/M1132</f>
        <v>310065.75628482801</v>
      </c>
      <c r="P1132" s="3">
        <f>O1132*((VLOOKUP(H1132,'CPI Data'!$A$1:$B$23,2))/(VLOOKUP(2025,'CPI Data'!$A$1:$B$23,2)))</f>
        <v>192454.60734920361</v>
      </c>
      <c r="Q1132" s="2">
        <v>40725</v>
      </c>
      <c r="R1132" s="12">
        <v>2</v>
      </c>
      <c r="S1132">
        <v>1</v>
      </c>
      <c r="T1132">
        <v>1</v>
      </c>
      <c r="U1132">
        <v>1</v>
      </c>
    </row>
    <row r="1133" spans="1:21" x14ac:dyDescent="0.25">
      <c r="A1133" t="s">
        <v>31</v>
      </c>
      <c r="B1133">
        <f>VLOOKUP(Table1[[#This Row],[LGA]],Sheet1!$H$1:$I$27,2,)</f>
        <v>1855</v>
      </c>
      <c r="C1133" t="s">
        <v>241</v>
      </c>
      <c r="D1133" t="s">
        <v>127</v>
      </c>
      <c r="E1133" s="18" t="s">
        <v>13</v>
      </c>
      <c r="F1133" s="18" t="s">
        <v>13</v>
      </c>
      <c r="H1133">
        <v>2012</v>
      </c>
      <c r="I1133" t="s">
        <v>29</v>
      </c>
      <c r="J1133" t="str">
        <f>VLOOKUP(Table1[[#This Row],[Construction]],Sheet1!$A$2:$B$16,2,)</f>
        <v>On Site</v>
      </c>
      <c r="K1133" t="s">
        <v>212</v>
      </c>
      <c r="L1133" t="s">
        <v>237</v>
      </c>
      <c r="M1133">
        <v>1</v>
      </c>
      <c r="N1133" s="3">
        <v>310065.75628482801</v>
      </c>
      <c r="O1133" s="3">
        <f>N1133/M1133</f>
        <v>310065.75628482801</v>
      </c>
      <c r="P1133" s="3">
        <f>O1133*((VLOOKUP(H1133,'CPI Data'!$A$1:$B$23,2))/(VLOOKUP(2025,'CPI Data'!$A$1:$B$23,2)))</f>
        <v>192454.60734920361</v>
      </c>
      <c r="Q1133" s="2">
        <v>42552</v>
      </c>
      <c r="R1133" s="12">
        <v>2</v>
      </c>
      <c r="S1133">
        <v>1</v>
      </c>
      <c r="T1133">
        <v>1</v>
      </c>
      <c r="U1133">
        <v>1</v>
      </c>
    </row>
    <row r="1134" spans="1:21" x14ac:dyDescent="0.25">
      <c r="A1134" t="s">
        <v>31</v>
      </c>
      <c r="B1134">
        <f>VLOOKUP(Table1[[#This Row],[LGA]],Sheet1!$H$1:$I$27,2,)</f>
        <v>1855</v>
      </c>
      <c r="C1134" t="s">
        <v>241</v>
      </c>
      <c r="D1134" t="s">
        <v>122</v>
      </c>
      <c r="E1134" s="18" t="s">
        <v>13</v>
      </c>
      <c r="F1134" s="18" t="s">
        <v>13</v>
      </c>
      <c r="H1134">
        <v>2012</v>
      </c>
      <c r="I1134" t="s">
        <v>29</v>
      </c>
      <c r="J1134" t="str">
        <f>VLOOKUP(Table1[[#This Row],[Construction]],Sheet1!$A$2:$B$16,2,)</f>
        <v>On Site</v>
      </c>
      <c r="K1134" t="s">
        <v>212</v>
      </c>
      <c r="L1134" t="s">
        <v>237</v>
      </c>
      <c r="M1134">
        <v>1</v>
      </c>
      <c r="N1134" s="3">
        <v>319026.83641176502</v>
      </c>
      <c r="O1134" s="3">
        <f>N1134/M1134</f>
        <v>319026.83641176502</v>
      </c>
      <c r="P1134" s="3">
        <f>O1134*((VLOOKUP(H1134,'CPI Data'!$A$1:$B$23,2))/(VLOOKUP(2025,'CPI Data'!$A$1:$B$23,2)))</f>
        <v>198016.65708316449</v>
      </c>
      <c r="Q1134" s="2">
        <v>42552</v>
      </c>
      <c r="R1134" s="12">
        <v>3</v>
      </c>
      <c r="S1134">
        <v>1</v>
      </c>
      <c r="T1134">
        <v>1</v>
      </c>
      <c r="U1134">
        <v>1</v>
      </c>
    </row>
    <row r="1135" spans="1:21" x14ac:dyDescent="0.25">
      <c r="A1135" t="s">
        <v>31</v>
      </c>
      <c r="B1135">
        <f>VLOOKUP(Table1[[#This Row],[LGA]],Sheet1!$H$1:$I$27,2,)</f>
        <v>1855</v>
      </c>
      <c r="C1135" t="s">
        <v>241</v>
      </c>
      <c r="D1135" t="s">
        <v>121</v>
      </c>
      <c r="E1135" s="18" t="s">
        <v>13</v>
      </c>
      <c r="F1135" s="18" t="s">
        <v>13</v>
      </c>
      <c r="H1135">
        <v>2012</v>
      </c>
      <c r="I1135" t="s">
        <v>16</v>
      </c>
      <c r="J1135" t="str">
        <f>VLOOKUP(Table1[[#This Row],[Construction]],Sheet1!$A$2:$B$16,2,)</f>
        <v>Off Site</v>
      </c>
      <c r="K1135" t="s">
        <v>212</v>
      </c>
      <c r="L1135" t="s">
        <v>237</v>
      </c>
      <c r="M1135">
        <v>1</v>
      </c>
      <c r="N1135" s="3">
        <v>396711.01228089101</v>
      </c>
      <c r="O1135" s="3">
        <f>N1135/M1135</f>
        <v>396711.01228089101</v>
      </c>
      <c r="P1135" s="3">
        <f>O1135*((VLOOKUP(H1135,'CPI Data'!$A$1:$B$23,2))/(VLOOKUP(2025,'CPI Data'!$A$1:$B$23,2)))</f>
        <v>246234.42141572546</v>
      </c>
      <c r="Q1135" s="2">
        <v>41456</v>
      </c>
      <c r="R1135" s="12">
        <v>4</v>
      </c>
      <c r="S1135">
        <v>2</v>
      </c>
      <c r="T1135">
        <v>1</v>
      </c>
      <c r="U1135">
        <v>1</v>
      </c>
    </row>
    <row r="1136" spans="1:21" x14ac:dyDescent="0.25">
      <c r="A1136" t="s">
        <v>31</v>
      </c>
      <c r="B1136">
        <f>VLOOKUP(Table1[[#This Row],[LGA]],Sheet1!$H$1:$I$27,2,)</f>
        <v>1855</v>
      </c>
      <c r="C1136" t="s">
        <v>241</v>
      </c>
      <c r="D1136" t="s">
        <v>122</v>
      </c>
      <c r="E1136" s="18" t="s">
        <v>13</v>
      </c>
      <c r="F1136" s="18" t="s">
        <v>13</v>
      </c>
      <c r="H1136">
        <v>2012</v>
      </c>
      <c r="I1136" t="s">
        <v>29</v>
      </c>
      <c r="J1136" t="str">
        <f>VLOOKUP(Table1[[#This Row],[Construction]],Sheet1!$A$2:$B$16,2,)</f>
        <v>On Site</v>
      </c>
      <c r="K1136" t="s">
        <v>212</v>
      </c>
      <c r="L1136" t="s">
        <v>237</v>
      </c>
      <c r="M1136">
        <v>1</v>
      </c>
      <c r="N1136" s="3">
        <v>393004.11144342099</v>
      </c>
      <c r="O1136" s="3">
        <f>N1136/M1136</f>
        <v>393004.11144342099</v>
      </c>
      <c r="P1136" s="3">
        <f>O1136*((VLOOKUP(H1136,'CPI Data'!$A$1:$B$23,2))/(VLOOKUP(2025,'CPI Data'!$A$1:$B$23,2)))</f>
        <v>243933.58641315787</v>
      </c>
      <c r="Q1136" s="2">
        <v>42186</v>
      </c>
      <c r="R1136" s="12">
        <v>3</v>
      </c>
      <c r="S1136">
        <v>1</v>
      </c>
      <c r="T1136">
        <v>1</v>
      </c>
      <c r="U1136">
        <v>1</v>
      </c>
    </row>
    <row r="1137" spans="1:21" x14ac:dyDescent="0.25">
      <c r="A1137" t="s">
        <v>31</v>
      </c>
      <c r="B1137">
        <f>VLOOKUP(Table1[[#This Row],[LGA]],Sheet1!$H$1:$I$27,2,)</f>
        <v>1855</v>
      </c>
      <c r="C1137" t="s">
        <v>241</v>
      </c>
      <c r="D1137" t="s">
        <v>122</v>
      </c>
      <c r="E1137" s="18" t="s">
        <v>13</v>
      </c>
      <c r="F1137" s="18" t="s">
        <v>13</v>
      </c>
      <c r="H1137">
        <v>2012</v>
      </c>
      <c r="I1137" t="s">
        <v>16</v>
      </c>
      <c r="J1137" t="str">
        <f>VLOOKUP(Table1[[#This Row],[Construction]],Sheet1!$A$2:$B$16,2,)</f>
        <v>Off Site</v>
      </c>
      <c r="K1137" t="s">
        <v>212</v>
      </c>
      <c r="L1137" t="s">
        <v>237</v>
      </c>
      <c r="M1137">
        <v>1</v>
      </c>
      <c r="N1137" s="3">
        <v>319026.83641176502</v>
      </c>
      <c r="O1137" s="3">
        <f>N1137/M1137</f>
        <v>319026.83641176502</v>
      </c>
      <c r="P1137" s="3">
        <f>O1137*((VLOOKUP(H1137,'CPI Data'!$A$1:$B$23,2))/(VLOOKUP(2025,'CPI Data'!$A$1:$B$23,2)))</f>
        <v>198016.65708316449</v>
      </c>
      <c r="Q1137" s="2">
        <v>41456</v>
      </c>
      <c r="R1137" s="12">
        <v>3</v>
      </c>
      <c r="S1137">
        <v>1</v>
      </c>
      <c r="T1137">
        <v>1</v>
      </c>
      <c r="U1137">
        <v>1</v>
      </c>
    </row>
    <row r="1138" spans="1:21" x14ac:dyDescent="0.25">
      <c r="A1138" t="s">
        <v>31</v>
      </c>
      <c r="B1138">
        <f>VLOOKUP(Table1[[#This Row],[LGA]],Sheet1!$H$1:$I$27,2,)</f>
        <v>1855</v>
      </c>
      <c r="C1138" t="s">
        <v>241</v>
      </c>
      <c r="D1138" t="s">
        <v>122</v>
      </c>
      <c r="E1138" s="18" t="s">
        <v>13</v>
      </c>
      <c r="F1138" s="18" t="s">
        <v>13</v>
      </c>
      <c r="H1138">
        <v>2012</v>
      </c>
      <c r="I1138" t="s">
        <v>29</v>
      </c>
      <c r="J1138" t="str">
        <f>VLOOKUP(Table1[[#This Row],[Construction]],Sheet1!$A$2:$B$16,2,)</f>
        <v>On Site</v>
      </c>
      <c r="K1138" t="s">
        <v>212</v>
      </c>
      <c r="L1138" t="s">
        <v>237</v>
      </c>
      <c r="M1138">
        <v>1</v>
      </c>
      <c r="N1138" s="3">
        <v>337708.96054396703</v>
      </c>
      <c r="O1138" s="3">
        <f>N1138/M1138</f>
        <v>337708.96054396703</v>
      </c>
      <c r="P1138" s="3">
        <f>O1138*((VLOOKUP(H1138,'CPI Data'!$A$1:$B$23,2))/(VLOOKUP(2025,'CPI Data'!$A$1:$B$23,2)))</f>
        <v>209612.4582686692</v>
      </c>
      <c r="Q1138" s="2">
        <v>42186</v>
      </c>
      <c r="R1138" s="12">
        <v>3</v>
      </c>
      <c r="S1138">
        <v>1</v>
      </c>
      <c r="T1138">
        <v>1</v>
      </c>
      <c r="U1138">
        <v>1</v>
      </c>
    </row>
    <row r="1139" spans="1:21" x14ac:dyDescent="0.25">
      <c r="A1139" t="s">
        <v>31</v>
      </c>
      <c r="B1139">
        <f>VLOOKUP(Table1[[#This Row],[LGA]],Sheet1!$H$1:$I$27,2,)</f>
        <v>1855</v>
      </c>
      <c r="C1139" t="s">
        <v>241</v>
      </c>
      <c r="D1139" t="s">
        <v>122</v>
      </c>
      <c r="E1139" s="18" t="s">
        <v>13</v>
      </c>
      <c r="F1139" s="18" t="s">
        <v>13</v>
      </c>
      <c r="H1139">
        <v>2012</v>
      </c>
      <c r="I1139" t="s">
        <v>29</v>
      </c>
      <c r="J1139" t="str">
        <f>VLOOKUP(Table1[[#This Row],[Construction]],Sheet1!$A$2:$B$16,2,)</f>
        <v>On Site</v>
      </c>
      <c r="K1139" t="s">
        <v>212</v>
      </c>
      <c r="L1139" t="s">
        <v>237</v>
      </c>
      <c r="M1139">
        <v>1</v>
      </c>
      <c r="N1139" s="3">
        <v>336917.28024711501</v>
      </c>
      <c r="O1139" s="3">
        <f>N1139/M1139</f>
        <v>336917.28024711501</v>
      </c>
      <c r="P1139" s="3">
        <f>O1139*((VLOOKUP(H1139,'CPI Data'!$A$1:$B$23,2))/(VLOOKUP(2025,'CPI Data'!$A$1:$B$23,2)))</f>
        <v>209121.07049820933</v>
      </c>
      <c r="Q1139" s="2">
        <v>42186</v>
      </c>
      <c r="R1139" s="12">
        <v>3</v>
      </c>
      <c r="S1139">
        <v>1</v>
      </c>
      <c r="T1139">
        <v>1</v>
      </c>
      <c r="U1139">
        <v>1</v>
      </c>
    </row>
    <row r="1140" spans="1:21" x14ac:dyDescent="0.25">
      <c r="A1140" t="s">
        <v>31</v>
      </c>
      <c r="B1140">
        <f>VLOOKUP(Table1[[#This Row],[LGA]],Sheet1!$H$1:$I$27,2,)</f>
        <v>1855</v>
      </c>
      <c r="C1140" t="s">
        <v>241</v>
      </c>
      <c r="D1140" t="s">
        <v>122</v>
      </c>
      <c r="E1140" s="18" t="s">
        <v>13</v>
      </c>
      <c r="F1140" s="18" t="s">
        <v>13</v>
      </c>
      <c r="H1140">
        <v>2012</v>
      </c>
      <c r="I1140" t="s">
        <v>29</v>
      </c>
      <c r="J1140" t="str">
        <f>VLOOKUP(Table1[[#This Row],[Construction]],Sheet1!$A$2:$B$16,2,)</f>
        <v>On Site</v>
      </c>
      <c r="K1140" t="s">
        <v>212</v>
      </c>
      <c r="L1140" t="s">
        <v>237</v>
      </c>
      <c r="M1140">
        <v>1</v>
      </c>
      <c r="N1140" s="3">
        <v>336917.28024711501</v>
      </c>
      <c r="O1140" s="3">
        <f>N1140/M1140</f>
        <v>336917.28024711501</v>
      </c>
      <c r="P1140" s="3">
        <f>O1140*((VLOOKUP(H1140,'CPI Data'!$A$1:$B$23,2))/(VLOOKUP(2025,'CPI Data'!$A$1:$B$23,2)))</f>
        <v>209121.07049820933</v>
      </c>
      <c r="Q1140" s="2">
        <v>42186</v>
      </c>
      <c r="R1140" s="12">
        <v>3</v>
      </c>
      <c r="S1140">
        <v>1</v>
      </c>
      <c r="T1140">
        <v>1</v>
      </c>
      <c r="U1140">
        <v>1</v>
      </c>
    </row>
    <row r="1141" spans="1:21" x14ac:dyDescent="0.25">
      <c r="A1141" t="s">
        <v>31</v>
      </c>
      <c r="B1141">
        <f>VLOOKUP(Table1[[#This Row],[LGA]],Sheet1!$H$1:$I$27,2,)</f>
        <v>1855</v>
      </c>
      <c r="C1141" t="s">
        <v>241</v>
      </c>
      <c r="D1141" t="s">
        <v>122</v>
      </c>
      <c r="E1141" s="18" t="s">
        <v>13</v>
      </c>
      <c r="F1141" s="18" t="s">
        <v>13</v>
      </c>
      <c r="H1141">
        <v>2010</v>
      </c>
      <c r="I1141" t="s">
        <v>29</v>
      </c>
      <c r="J1141" t="str">
        <f>VLOOKUP(Table1[[#This Row],[Construction]],Sheet1!$A$2:$B$16,2,)</f>
        <v>On Site</v>
      </c>
      <c r="K1141" t="s">
        <v>213</v>
      </c>
      <c r="L1141" t="s">
        <v>237</v>
      </c>
      <c r="M1141">
        <v>1</v>
      </c>
      <c r="N1141" s="3">
        <v>392104.98520504002</v>
      </c>
      <c r="O1141" s="3">
        <f>N1141/M1141</f>
        <v>392104.98520504002</v>
      </c>
      <c r="P1141" s="3">
        <f>O1141*((VLOOKUP(H1141,'CPI Data'!$A$1:$B$23,2))/(VLOOKUP(2025,'CPI Data'!$A$1:$B$23,2)))</f>
        <v>392104.98520504002</v>
      </c>
      <c r="Q1141" s="2">
        <v>42186</v>
      </c>
      <c r="R1141" s="12">
        <v>3</v>
      </c>
      <c r="S1141">
        <v>1</v>
      </c>
      <c r="T1141">
        <v>1</v>
      </c>
      <c r="U1141">
        <v>1</v>
      </c>
    </row>
    <row r="1142" spans="1:21" x14ac:dyDescent="0.25">
      <c r="A1142" t="s">
        <v>41</v>
      </c>
      <c r="B1142">
        <f>VLOOKUP(Table1[[#This Row],[LGA]],Sheet1!$H$1:$I$27,2,)</f>
        <v>2042</v>
      </c>
      <c r="C1142" t="s">
        <v>104</v>
      </c>
      <c r="D1142" t="s">
        <v>82</v>
      </c>
      <c r="E1142" s="18" t="s">
        <v>101</v>
      </c>
      <c r="F1142" s="18" t="s">
        <v>240</v>
      </c>
      <c r="H1142">
        <v>2010</v>
      </c>
      <c r="I1142" t="s">
        <v>29</v>
      </c>
      <c r="J1142" t="str">
        <f>VLOOKUP(Table1[[#This Row],[Construction]],Sheet1!$A$2:$B$16,2,)</f>
        <v>On Site</v>
      </c>
      <c r="K1142" t="s">
        <v>41</v>
      </c>
      <c r="L1142" t="s">
        <v>211</v>
      </c>
      <c r="M1142">
        <v>2</v>
      </c>
      <c r="N1142" s="3">
        <v>957486.84</v>
      </c>
      <c r="O1142" s="3">
        <f>N1142/M1142</f>
        <v>478743.42</v>
      </c>
      <c r="P1142" s="3">
        <f>O1142*((VLOOKUP(H1142,'CPI Data'!$A$1:$B$23,2))/(VLOOKUP(2025,'CPI Data'!$A$1:$B$23,2)))</f>
        <v>478743.42</v>
      </c>
      <c r="Q1142" s="2">
        <v>41456</v>
      </c>
      <c r="R1142" s="12">
        <v>3</v>
      </c>
      <c r="S1142">
        <v>1</v>
      </c>
      <c r="T1142">
        <v>1</v>
      </c>
      <c r="U1142">
        <v>1</v>
      </c>
    </row>
    <row r="1143" spans="1:21" x14ac:dyDescent="0.25">
      <c r="A1143" t="s">
        <v>42</v>
      </c>
      <c r="B1143">
        <f>VLOOKUP(Table1[[#This Row],[LGA]],Sheet1!$H$1:$I$27,2,)</f>
        <v>362</v>
      </c>
      <c r="C1143" t="s">
        <v>107</v>
      </c>
      <c r="D1143" t="s">
        <v>158</v>
      </c>
      <c r="E1143" s="18" t="s">
        <v>13</v>
      </c>
      <c r="F1143" s="18" t="s">
        <v>13</v>
      </c>
      <c r="H1143">
        <v>2025</v>
      </c>
      <c r="I1143" t="s">
        <v>29</v>
      </c>
      <c r="J1143" t="str">
        <f>VLOOKUP(Table1[[#This Row],[Construction]],Sheet1!$A$2:$B$16,2,)</f>
        <v>On Site</v>
      </c>
      <c r="K1143" t="s">
        <v>42</v>
      </c>
      <c r="L1143" t="s">
        <v>211</v>
      </c>
      <c r="M1143">
        <v>2</v>
      </c>
      <c r="N1143" s="3">
        <v>3419891</v>
      </c>
      <c r="O1143" s="3">
        <f>N1143/M1143</f>
        <v>1709945.5</v>
      </c>
      <c r="P1143" s="3">
        <f>O1143*((VLOOKUP(H1143,'CPI Data'!$A$1:$B$23,2))/(VLOOKUP(2025,'CPI Data'!$A$1:$B$23,2)))</f>
        <v>1709945.5</v>
      </c>
      <c r="Q1143" s="2">
        <v>41091</v>
      </c>
      <c r="R1143" s="12">
        <v>3</v>
      </c>
    </row>
    <row r="1144" spans="1:21" x14ac:dyDescent="0.25">
      <c r="A1144" t="s">
        <v>19</v>
      </c>
      <c r="B1144">
        <f>VLOOKUP(Table1[[#This Row],[LGA]],Sheet1!$H$1:$I$27,2,)</f>
        <v>1816</v>
      </c>
      <c r="C1144" t="s">
        <v>105</v>
      </c>
      <c r="D1144" t="s">
        <v>140</v>
      </c>
      <c r="E1144" s="18" t="s">
        <v>13</v>
      </c>
      <c r="F1144" s="18" t="s">
        <v>13</v>
      </c>
      <c r="H1144">
        <v>2011</v>
      </c>
      <c r="I1144" t="s">
        <v>29</v>
      </c>
      <c r="J1144" t="str">
        <f>VLOOKUP(Table1[[#This Row],[Construction]],Sheet1!$A$2:$B$16,2,)</f>
        <v>On Site</v>
      </c>
      <c r="K1144" t="s">
        <v>184</v>
      </c>
      <c r="L1144" t="s">
        <v>237</v>
      </c>
      <c r="M1144">
        <v>1</v>
      </c>
      <c r="N1144" s="3">
        <v>357604.92</v>
      </c>
      <c r="O1144" s="3">
        <f>N1144/M1144</f>
        <v>357604.92</v>
      </c>
      <c r="P1144" s="3">
        <f>O1144*((VLOOKUP(H1144,'CPI Data'!$A$1:$B$23,2))/(VLOOKUP(2025,'CPI Data'!$A$1:$B$23,2)))</f>
        <v>406929.73655172414</v>
      </c>
      <c r="Q1144" s="2">
        <v>42917</v>
      </c>
      <c r="R1144" s="12">
        <v>3</v>
      </c>
      <c r="S1144">
        <v>1</v>
      </c>
      <c r="T1144">
        <v>1</v>
      </c>
      <c r="U1144">
        <v>1</v>
      </c>
    </row>
    <row r="1145" spans="1:21" x14ac:dyDescent="0.25">
      <c r="A1145" t="s">
        <v>19</v>
      </c>
      <c r="B1145">
        <f>VLOOKUP(Table1[[#This Row],[LGA]],Sheet1!$H$1:$I$27,2,)</f>
        <v>1816</v>
      </c>
      <c r="C1145" t="s">
        <v>105</v>
      </c>
      <c r="D1145" t="s">
        <v>115</v>
      </c>
      <c r="E1145" s="18" t="s">
        <v>13</v>
      </c>
      <c r="F1145" s="18" t="s">
        <v>13</v>
      </c>
      <c r="H1145">
        <v>2011</v>
      </c>
      <c r="I1145" t="s">
        <v>29</v>
      </c>
      <c r="J1145" t="str">
        <f>VLOOKUP(Table1[[#This Row],[Construction]],Sheet1!$A$2:$B$16,2,)</f>
        <v>On Site</v>
      </c>
      <c r="K1145" t="s">
        <v>184</v>
      </c>
      <c r="L1145" t="s">
        <v>237</v>
      </c>
      <c r="M1145">
        <v>1</v>
      </c>
      <c r="N1145" s="3">
        <v>467099.5</v>
      </c>
      <c r="O1145" s="3">
        <f>N1145/M1145</f>
        <v>467099.5</v>
      </c>
      <c r="P1145" s="3">
        <f>O1145*((VLOOKUP(H1145,'CPI Data'!$A$1:$B$23,2))/(VLOOKUP(2025,'CPI Data'!$A$1:$B$23,2)))</f>
        <v>531527.01724137936</v>
      </c>
      <c r="Q1145" s="2">
        <v>41091</v>
      </c>
      <c r="R1145" s="12">
        <v>4</v>
      </c>
      <c r="S1145">
        <v>2</v>
      </c>
      <c r="T1145">
        <v>1</v>
      </c>
      <c r="U1145">
        <v>1</v>
      </c>
    </row>
    <row r="1146" spans="1:21" x14ac:dyDescent="0.25">
      <c r="A1146" t="s">
        <v>19</v>
      </c>
      <c r="B1146">
        <f>VLOOKUP(Table1[[#This Row],[LGA]],Sheet1!$H$1:$I$27,2,)</f>
        <v>1816</v>
      </c>
      <c r="C1146" t="s">
        <v>105</v>
      </c>
      <c r="D1146" t="s">
        <v>140</v>
      </c>
      <c r="E1146" s="18" t="s">
        <v>13</v>
      </c>
      <c r="F1146" s="18" t="s">
        <v>13</v>
      </c>
      <c r="H1146">
        <v>2011</v>
      </c>
      <c r="I1146" t="s">
        <v>29</v>
      </c>
      <c r="J1146" t="str">
        <f>VLOOKUP(Table1[[#This Row],[Construction]],Sheet1!$A$2:$B$16,2,)</f>
        <v>On Site</v>
      </c>
      <c r="K1146" t="s">
        <v>184</v>
      </c>
      <c r="L1146" t="s">
        <v>237</v>
      </c>
      <c r="M1146">
        <v>1</v>
      </c>
      <c r="N1146" s="3">
        <v>357604.92</v>
      </c>
      <c r="O1146" s="3">
        <f>N1146/M1146</f>
        <v>357604.92</v>
      </c>
      <c r="P1146" s="3">
        <f>O1146*((VLOOKUP(H1146,'CPI Data'!$A$1:$B$23,2))/(VLOOKUP(2025,'CPI Data'!$A$1:$B$23,2)))</f>
        <v>406929.73655172414</v>
      </c>
      <c r="Q1146" s="2">
        <v>41091</v>
      </c>
      <c r="R1146" s="12">
        <v>3</v>
      </c>
      <c r="S1146">
        <v>1</v>
      </c>
      <c r="T1146">
        <v>1</v>
      </c>
      <c r="U1146">
        <v>1</v>
      </c>
    </row>
    <row r="1147" spans="1:21" x14ac:dyDescent="0.25">
      <c r="A1147" t="s">
        <v>19</v>
      </c>
      <c r="B1147">
        <f>VLOOKUP(Table1[[#This Row],[LGA]],Sheet1!$H$1:$I$27,2,)</f>
        <v>1816</v>
      </c>
      <c r="C1147" t="s">
        <v>105</v>
      </c>
      <c r="D1147" t="s">
        <v>115</v>
      </c>
      <c r="E1147" s="18" t="s">
        <v>13</v>
      </c>
      <c r="F1147" s="18" t="s">
        <v>13</v>
      </c>
      <c r="H1147">
        <v>2011</v>
      </c>
      <c r="I1147" t="s">
        <v>29</v>
      </c>
      <c r="J1147" t="str">
        <f>VLOOKUP(Table1[[#This Row],[Construction]],Sheet1!$A$2:$B$16,2,)</f>
        <v>On Site</v>
      </c>
      <c r="K1147" t="s">
        <v>184</v>
      </c>
      <c r="L1147" t="s">
        <v>237</v>
      </c>
      <c r="M1147">
        <v>1</v>
      </c>
      <c r="N1147" s="3">
        <v>467099.5</v>
      </c>
      <c r="O1147" s="3">
        <f>N1147/M1147</f>
        <v>467099.5</v>
      </c>
      <c r="P1147" s="3">
        <f>O1147*((VLOOKUP(H1147,'CPI Data'!$A$1:$B$23,2))/(VLOOKUP(2025,'CPI Data'!$A$1:$B$23,2)))</f>
        <v>531527.01724137936</v>
      </c>
      <c r="Q1147" s="2">
        <v>43282</v>
      </c>
      <c r="R1147" s="12">
        <v>4</v>
      </c>
      <c r="S1147">
        <v>2</v>
      </c>
      <c r="T1147">
        <v>1</v>
      </c>
      <c r="U1147">
        <v>1</v>
      </c>
    </row>
    <row r="1148" spans="1:21" x14ac:dyDescent="0.25">
      <c r="A1148" t="s">
        <v>30</v>
      </c>
      <c r="B1148">
        <f>VLOOKUP(Table1[[#This Row],[LGA]],Sheet1!$H$1:$I$27,2,)</f>
        <v>2600</v>
      </c>
      <c r="C1148" t="s">
        <v>241</v>
      </c>
      <c r="D1148" t="s">
        <v>116</v>
      </c>
      <c r="E1148" s="18" t="s">
        <v>246</v>
      </c>
      <c r="F1148" s="18" t="s">
        <v>90</v>
      </c>
      <c r="H1148">
        <v>2018</v>
      </c>
      <c r="I1148" t="s">
        <v>29</v>
      </c>
      <c r="J1148" t="str">
        <f>VLOOKUP(Table1[[#This Row],[Construction]],Sheet1!$A$2:$B$16,2,)</f>
        <v>On Site</v>
      </c>
      <c r="K1148" t="s">
        <v>30</v>
      </c>
      <c r="L1148" t="s">
        <v>211</v>
      </c>
      <c r="M1148">
        <v>2</v>
      </c>
      <c r="N1148" s="3">
        <v>1444201</v>
      </c>
      <c r="O1148" s="3">
        <f>N1148/M1148</f>
        <v>722100.5</v>
      </c>
      <c r="P1148" s="3">
        <f>O1148*((VLOOKUP(H1148,'CPI Data'!$A$1:$B$23,2))/(VLOOKUP(2025,'CPI Data'!$A$1:$B$23,2)))</f>
        <v>473100.3275862069</v>
      </c>
      <c r="Q1148" s="2">
        <v>42186</v>
      </c>
      <c r="R1148" s="12">
        <v>2</v>
      </c>
      <c r="S1148">
        <v>1</v>
      </c>
      <c r="T1148">
        <v>1</v>
      </c>
      <c r="U1148">
        <v>1</v>
      </c>
    </row>
    <row r="1149" spans="1:21" x14ac:dyDescent="0.25">
      <c r="A1149" t="s">
        <v>24</v>
      </c>
      <c r="B1149">
        <f>VLOOKUP(Table1[[#This Row],[LGA]],Sheet1!$H$1:$I$27,2,)</f>
        <v>1531</v>
      </c>
      <c r="C1149" t="s">
        <v>241</v>
      </c>
      <c r="D1149" t="s">
        <v>142</v>
      </c>
      <c r="E1149" s="18" t="s">
        <v>13</v>
      </c>
      <c r="F1149" s="18" t="s">
        <v>13</v>
      </c>
      <c r="G1149" t="s">
        <v>244</v>
      </c>
      <c r="H1149">
        <v>2010</v>
      </c>
      <c r="I1149" t="s">
        <v>35</v>
      </c>
      <c r="J1149" t="str">
        <f>VLOOKUP(Table1[[#This Row],[Construction]],Sheet1!$A$2:$B$16,2,)</f>
        <v>Demolish</v>
      </c>
      <c r="K1149" t="s">
        <v>214</v>
      </c>
      <c r="L1149" t="s">
        <v>236</v>
      </c>
      <c r="M1149">
        <v>1</v>
      </c>
      <c r="N1149" s="3">
        <v>379776.77</v>
      </c>
      <c r="O1149" s="3">
        <f>N1149/M1149</f>
        <v>379776.77</v>
      </c>
      <c r="P1149" s="3">
        <f>O1149*((VLOOKUP(H1149,'CPI Data'!$A$1:$B$23,2))/(VLOOKUP(2025,'CPI Data'!$A$1:$B$23,2)))</f>
        <v>379776.77</v>
      </c>
      <c r="Q1149" s="2">
        <v>42186</v>
      </c>
      <c r="R1149" s="12">
        <v>4</v>
      </c>
      <c r="S1149">
        <v>2</v>
      </c>
      <c r="T1149">
        <v>1</v>
      </c>
      <c r="U1149">
        <v>1</v>
      </c>
    </row>
    <row r="1150" spans="1:21" x14ac:dyDescent="0.25">
      <c r="A1150" t="s">
        <v>24</v>
      </c>
      <c r="B1150">
        <f>VLOOKUP(Table1[[#This Row],[LGA]],Sheet1!$H$1:$I$27,2,)</f>
        <v>1531</v>
      </c>
      <c r="C1150" t="s">
        <v>241</v>
      </c>
      <c r="D1150" t="s">
        <v>140</v>
      </c>
      <c r="E1150" s="18" t="s">
        <v>13</v>
      </c>
      <c r="F1150" s="18" t="s">
        <v>13</v>
      </c>
      <c r="G1150" t="s">
        <v>244</v>
      </c>
      <c r="H1150">
        <v>2010</v>
      </c>
      <c r="I1150" t="s">
        <v>29</v>
      </c>
      <c r="J1150" t="str">
        <f>VLOOKUP(Table1[[#This Row],[Construction]],Sheet1!$A$2:$B$16,2,)</f>
        <v>On Site</v>
      </c>
      <c r="K1150" t="s">
        <v>184</v>
      </c>
      <c r="L1150" t="s">
        <v>237</v>
      </c>
      <c r="M1150">
        <v>1</v>
      </c>
      <c r="N1150" s="3">
        <v>340617.139272956</v>
      </c>
      <c r="O1150" s="3">
        <f>N1150/M1150</f>
        <v>340617.139272956</v>
      </c>
      <c r="P1150" s="3">
        <f>O1150*((VLOOKUP(H1150,'CPI Data'!$A$1:$B$23,2))/(VLOOKUP(2025,'CPI Data'!$A$1:$B$23,2)))</f>
        <v>340617.139272956</v>
      </c>
      <c r="Q1150" s="2">
        <v>43282</v>
      </c>
      <c r="R1150" s="12">
        <v>3</v>
      </c>
      <c r="S1150">
        <v>1</v>
      </c>
      <c r="T1150">
        <v>1</v>
      </c>
      <c r="U1150">
        <v>1</v>
      </c>
    </row>
    <row r="1151" spans="1:21" x14ac:dyDescent="0.25">
      <c r="A1151" t="s">
        <v>30</v>
      </c>
      <c r="B1151">
        <f>VLOOKUP(Table1[[#This Row],[LGA]],Sheet1!$H$1:$I$27,2,)</f>
        <v>2600</v>
      </c>
      <c r="C1151" t="s">
        <v>241</v>
      </c>
      <c r="D1151" t="s">
        <v>116</v>
      </c>
      <c r="E1151" s="18" t="s">
        <v>246</v>
      </c>
      <c r="F1151" s="18" t="s">
        <v>90</v>
      </c>
      <c r="H1151">
        <v>2018</v>
      </c>
      <c r="I1151" t="s">
        <v>29</v>
      </c>
      <c r="J1151" t="str">
        <f>VLOOKUP(Table1[[#This Row],[Construction]],Sheet1!$A$2:$B$16,2,)</f>
        <v>On Site</v>
      </c>
      <c r="K1151" t="s">
        <v>30</v>
      </c>
      <c r="L1151" t="s">
        <v>211</v>
      </c>
      <c r="M1151">
        <v>2</v>
      </c>
      <c r="N1151" s="3">
        <v>1512255</v>
      </c>
      <c r="O1151" s="3">
        <f>N1151/M1151</f>
        <v>756127.5</v>
      </c>
      <c r="P1151" s="3">
        <f>O1151*((VLOOKUP(H1151,'CPI Data'!$A$1:$B$23,2))/(VLOOKUP(2025,'CPI Data'!$A$1:$B$23,2)))</f>
        <v>495393.87931034481</v>
      </c>
      <c r="Q1151" s="2">
        <v>42186</v>
      </c>
      <c r="R1151" s="12">
        <v>2</v>
      </c>
      <c r="S1151">
        <v>1</v>
      </c>
      <c r="T1151">
        <v>1</v>
      </c>
      <c r="U1151">
        <v>1</v>
      </c>
    </row>
    <row r="1152" spans="1:21" x14ac:dyDescent="0.25">
      <c r="A1152" t="s">
        <v>24</v>
      </c>
      <c r="B1152">
        <f>VLOOKUP(Table1[[#This Row],[LGA]],Sheet1!$H$1:$I$27,2,)</f>
        <v>1531</v>
      </c>
      <c r="C1152" t="s">
        <v>241</v>
      </c>
      <c r="D1152" t="s">
        <v>115</v>
      </c>
      <c r="E1152" s="18" t="s">
        <v>13</v>
      </c>
      <c r="F1152" s="18" t="s">
        <v>13</v>
      </c>
      <c r="G1152" t="s">
        <v>243</v>
      </c>
      <c r="H1152">
        <v>2010</v>
      </c>
      <c r="I1152" t="s">
        <v>29</v>
      </c>
      <c r="J1152" t="str">
        <f>VLOOKUP(Table1[[#This Row],[Construction]],Sheet1!$A$2:$B$16,2,)</f>
        <v>On Site</v>
      </c>
      <c r="K1152" t="s">
        <v>184</v>
      </c>
      <c r="L1152" t="s">
        <v>237</v>
      </c>
      <c r="M1152">
        <v>1</v>
      </c>
      <c r="N1152" s="3">
        <v>445572.860794326</v>
      </c>
      <c r="O1152" s="3">
        <f>N1152/M1152</f>
        <v>445572.860794326</v>
      </c>
      <c r="P1152" s="3">
        <f>O1152*((VLOOKUP(H1152,'CPI Data'!$A$1:$B$23,2))/(VLOOKUP(2025,'CPI Data'!$A$1:$B$23,2)))</f>
        <v>445572.860794326</v>
      </c>
      <c r="Q1152" s="2">
        <v>43282</v>
      </c>
      <c r="R1152" s="12">
        <v>4</v>
      </c>
      <c r="S1152">
        <v>2</v>
      </c>
      <c r="T1152">
        <v>1</v>
      </c>
      <c r="U1152">
        <v>1</v>
      </c>
    </row>
    <row r="1153" spans="1:21" x14ac:dyDescent="0.25">
      <c r="A1153" t="s">
        <v>24</v>
      </c>
      <c r="B1153">
        <f>VLOOKUP(Table1[[#This Row],[LGA]],Sheet1!$H$1:$I$27,2,)</f>
        <v>1531</v>
      </c>
      <c r="C1153" t="s">
        <v>241</v>
      </c>
      <c r="D1153" t="s">
        <v>140</v>
      </c>
      <c r="E1153" s="18" t="s">
        <v>13</v>
      </c>
      <c r="F1153" s="18" t="s">
        <v>13</v>
      </c>
      <c r="G1153" t="s">
        <v>244</v>
      </c>
      <c r="H1153">
        <v>2010</v>
      </c>
      <c r="I1153" t="s">
        <v>29</v>
      </c>
      <c r="J1153" t="str">
        <f>VLOOKUP(Table1[[#This Row],[Construction]],Sheet1!$A$2:$B$16,2,)</f>
        <v>On Site</v>
      </c>
      <c r="K1153" t="s">
        <v>184</v>
      </c>
      <c r="L1153" t="s">
        <v>237</v>
      </c>
      <c r="M1153">
        <v>1</v>
      </c>
      <c r="N1153" s="3">
        <v>428657.60912661999</v>
      </c>
      <c r="O1153" s="3">
        <f>N1153/M1153</f>
        <v>428657.60912661999</v>
      </c>
      <c r="P1153" s="3">
        <f>O1153*((VLOOKUP(H1153,'CPI Data'!$A$1:$B$23,2))/(VLOOKUP(2025,'CPI Data'!$A$1:$B$23,2)))</f>
        <v>428657.60912661999</v>
      </c>
      <c r="Q1153" s="2">
        <v>42917</v>
      </c>
      <c r="R1153" s="12">
        <v>3</v>
      </c>
      <c r="S1153">
        <v>1</v>
      </c>
      <c r="T1153">
        <v>1</v>
      </c>
      <c r="U1153">
        <v>1</v>
      </c>
    </row>
    <row r="1154" spans="1:21" x14ac:dyDescent="0.25">
      <c r="A1154" t="s">
        <v>32</v>
      </c>
      <c r="B1154">
        <f>VLOOKUP(Table1[[#This Row],[LGA]],Sheet1!$H$1:$I$27,2,)</f>
        <v>1710</v>
      </c>
      <c r="C1154" t="s">
        <v>105</v>
      </c>
      <c r="D1154" t="s">
        <v>116</v>
      </c>
      <c r="E1154" s="18" t="s">
        <v>246</v>
      </c>
      <c r="F1154" s="18" t="s">
        <v>90</v>
      </c>
      <c r="H1154">
        <v>2015</v>
      </c>
      <c r="I1154" t="s">
        <v>29</v>
      </c>
      <c r="J1154" t="str">
        <f>VLOOKUP(Table1[[#This Row],[Construction]],Sheet1!$A$2:$B$16,2,)</f>
        <v>On Site</v>
      </c>
      <c r="K1154" t="s">
        <v>32</v>
      </c>
      <c r="L1154" t="s">
        <v>211</v>
      </c>
      <c r="M1154">
        <v>2</v>
      </c>
      <c r="N1154" s="3">
        <v>598689</v>
      </c>
      <c r="O1154" s="3">
        <f>N1154/M1154</f>
        <v>299344.5</v>
      </c>
      <c r="P1154" s="3">
        <f>O1154*((VLOOKUP(H1154,'CPI Data'!$A$1:$B$23,2))/(VLOOKUP(2025,'CPI Data'!$A$1:$B$23,2)))</f>
        <v>154833.36206896554</v>
      </c>
      <c r="Q1154" s="2">
        <v>42552</v>
      </c>
      <c r="R1154" s="12">
        <v>2</v>
      </c>
      <c r="S1154">
        <v>1</v>
      </c>
      <c r="T1154">
        <v>1</v>
      </c>
      <c r="U1154">
        <v>1</v>
      </c>
    </row>
    <row r="1155" spans="1:21" x14ac:dyDescent="0.25">
      <c r="A1155" t="s">
        <v>30</v>
      </c>
      <c r="B1155">
        <f>VLOOKUP(Table1[[#This Row],[LGA]],Sheet1!$H$1:$I$27,2,)</f>
        <v>2600</v>
      </c>
      <c r="C1155" t="s">
        <v>241</v>
      </c>
      <c r="D1155" t="s">
        <v>116</v>
      </c>
      <c r="E1155" s="18" t="s">
        <v>246</v>
      </c>
      <c r="F1155" s="18" t="s">
        <v>90</v>
      </c>
      <c r="H1155">
        <v>2017</v>
      </c>
      <c r="I1155" t="s">
        <v>29</v>
      </c>
      <c r="J1155" t="str">
        <f>VLOOKUP(Table1[[#This Row],[Construction]],Sheet1!$A$2:$B$16,2,)</f>
        <v>On Site</v>
      </c>
      <c r="K1155" t="s">
        <v>30</v>
      </c>
      <c r="L1155" t="s">
        <v>211</v>
      </c>
      <c r="M1155">
        <v>2</v>
      </c>
      <c r="N1155" s="3">
        <v>1049398</v>
      </c>
      <c r="O1155" s="3">
        <f>N1155/M1155</f>
        <v>524699</v>
      </c>
      <c r="P1155" s="3">
        <f>O1155*((VLOOKUP(H1155,'CPI Data'!$A$1:$B$23,2))/(VLOOKUP(2025,'CPI Data'!$A$1:$B$23,2)))</f>
        <v>343768.31034482759</v>
      </c>
      <c r="Q1155" s="2">
        <v>40360</v>
      </c>
      <c r="R1155" s="12">
        <v>2</v>
      </c>
      <c r="S1155">
        <v>1</v>
      </c>
      <c r="T1155">
        <v>1</v>
      </c>
      <c r="U1155">
        <v>1</v>
      </c>
    </row>
    <row r="1156" spans="1:21" x14ac:dyDescent="0.25">
      <c r="A1156" t="s">
        <v>42</v>
      </c>
      <c r="B1156">
        <f>VLOOKUP(Table1[[#This Row],[LGA]],Sheet1!$H$1:$I$27,2,)</f>
        <v>362</v>
      </c>
      <c r="C1156" t="s">
        <v>107</v>
      </c>
      <c r="D1156" t="s">
        <v>116</v>
      </c>
      <c r="E1156" s="18" t="s">
        <v>246</v>
      </c>
      <c r="F1156" s="18" t="s">
        <v>90</v>
      </c>
      <c r="H1156">
        <v>2017</v>
      </c>
      <c r="I1156" t="s">
        <v>29</v>
      </c>
      <c r="J1156" t="str">
        <f>VLOOKUP(Table1[[#This Row],[Construction]],Sheet1!$A$2:$B$16,2,)</f>
        <v>On Site</v>
      </c>
      <c r="K1156" t="s">
        <v>42</v>
      </c>
      <c r="L1156" t="s">
        <v>211</v>
      </c>
      <c r="M1156">
        <v>2</v>
      </c>
      <c r="N1156" s="3">
        <v>547564.76</v>
      </c>
      <c r="O1156" s="3">
        <f>N1156/M1156</f>
        <v>273782.38</v>
      </c>
      <c r="P1156" s="3">
        <f>O1156*((VLOOKUP(H1156,'CPI Data'!$A$1:$B$23,2))/(VLOOKUP(2025,'CPI Data'!$A$1:$B$23,2)))</f>
        <v>179374.66275862069</v>
      </c>
      <c r="Q1156" s="2">
        <v>41821</v>
      </c>
      <c r="R1156" s="12">
        <v>2</v>
      </c>
      <c r="S1156">
        <v>1</v>
      </c>
      <c r="T1156">
        <v>1</v>
      </c>
      <c r="U1156">
        <v>1</v>
      </c>
    </row>
    <row r="1157" spans="1:21" x14ac:dyDescent="0.25">
      <c r="A1157" t="s">
        <v>42</v>
      </c>
      <c r="B1157">
        <f>VLOOKUP(Table1[[#This Row],[LGA]],Sheet1!$H$1:$I$27,2,)</f>
        <v>362</v>
      </c>
      <c r="C1157" t="s">
        <v>107</v>
      </c>
      <c r="D1157" t="s">
        <v>116</v>
      </c>
      <c r="E1157" s="18" t="s">
        <v>246</v>
      </c>
      <c r="F1157" s="18" t="s">
        <v>90</v>
      </c>
      <c r="H1157">
        <v>2017</v>
      </c>
      <c r="I1157" t="s">
        <v>29</v>
      </c>
      <c r="J1157" t="str">
        <f>VLOOKUP(Table1[[#This Row],[Construction]],Sheet1!$A$2:$B$16,2,)</f>
        <v>On Site</v>
      </c>
      <c r="K1157" t="s">
        <v>42</v>
      </c>
      <c r="L1157" t="s">
        <v>211</v>
      </c>
      <c r="M1157">
        <v>2</v>
      </c>
      <c r="N1157" s="3">
        <v>547564.76</v>
      </c>
      <c r="O1157" s="3">
        <f>N1157/M1157</f>
        <v>273782.38</v>
      </c>
      <c r="P1157" s="3">
        <f>O1157*((VLOOKUP(H1157,'CPI Data'!$A$1:$B$23,2))/(VLOOKUP(2025,'CPI Data'!$A$1:$B$23,2)))</f>
        <v>179374.66275862069</v>
      </c>
      <c r="Q1157" s="2">
        <v>41821</v>
      </c>
      <c r="R1157" s="12">
        <v>2</v>
      </c>
      <c r="S1157">
        <v>1</v>
      </c>
      <c r="T1157">
        <v>1</v>
      </c>
      <c r="U1157">
        <v>1</v>
      </c>
    </row>
    <row r="1158" spans="1:21" x14ac:dyDescent="0.25">
      <c r="A1158" t="s">
        <v>24</v>
      </c>
      <c r="B1158">
        <f>VLOOKUP(Table1[[#This Row],[LGA]],Sheet1!$H$1:$I$27,2,)</f>
        <v>1531</v>
      </c>
      <c r="C1158" t="s">
        <v>241</v>
      </c>
      <c r="D1158" t="s">
        <v>23</v>
      </c>
      <c r="E1158" s="18" t="s">
        <v>101</v>
      </c>
      <c r="F1158" s="18" t="s">
        <v>101</v>
      </c>
      <c r="H1158">
        <v>2016</v>
      </c>
      <c r="I1158" t="s">
        <v>29</v>
      </c>
      <c r="J1158" t="str">
        <f>VLOOKUP(Table1[[#This Row],[Construction]],Sheet1!$A$2:$B$16,2,)</f>
        <v>On Site</v>
      </c>
      <c r="K1158" t="s">
        <v>24</v>
      </c>
      <c r="L1158" t="s">
        <v>211</v>
      </c>
      <c r="M1158">
        <v>2</v>
      </c>
      <c r="N1158" s="3">
        <v>792482</v>
      </c>
      <c r="O1158" s="3">
        <f>N1158/M1158</f>
        <v>396241</v>
      </c>
      <c r="P1158" s="3">
        <f>O1158*((VLOOKUP(H1158,'CPI Data'!$A$1:$B$23,2))/(VLOOKUP(2025,'CPI Data'!$A$1:$B$23,2)))</f>
        <v>177625.27586206896</v>
      </c>
      <c r="Q1158" s="2">
        <v>41821</v>
      </c>
      <c r="R1158" s="12">
        <v>2</v>
      </c>
      <c r="S1158">
        <v>1</v>
      </c>
      <c r="T1158">
        <v>1</v>
      </c>
      <c r="U1158">
        <v>1</v>
      </c>
    </row>
    <row r="1159" spans="1:21" x14ac:dyDescent="0.25">
      <c r="A1159" t="s">
        <v>19</v>
      </c>
      <c r="B1159">
        <f>VLOOKUP(Table1[[#This Row],[LGA]],Sheet1!$H$1:$I$27,2,)</f>
        <v>1816</v>
      </c>
      <c r="C1159" t="s">
        <v>105</v>
      </c>
      <c r="D1159" t="s">
        <v>140</v>
      </c>
      <c r="E1159" s="18" t="s">
        <v>13</v>
      </c>
      <c r="F1159" s="18" t="s">
        <v>13</v>
      </c>
      <c r="H1159">
        <v>2011</v>
      </c>
      <c r="I1159" t="s">
        <v>29</v>
      </c>
      <c r="J1159" t="str">
        <f>VLOOKUP(Table1[[#This Row],[Construction]],Sheet1!$A$2:$B$16,2,)</f>
        <v>On Site</v>
      </c>
      <c r="K1159" t="s">
        <v>184</v>
      </c>
      <c r="L1159" t="s">
        <v>237</v>
      </c>
      <c r="M1159">
        <v>1</v>
      </c>
      <c r="N1159" s="3">
        <v>369024.13</v>
      </c>
      <c r="O1159" s="3">
        <f>N1159/M1159</f>
        <v>369024.13</v>
      </c>
      <c r="P1159" s="3">
        <f>O1159*((VLOOKUP(H1159,'CPI Data'!$A$1:$B$23,2))/(VLOOKUP(2025,'CPI Data'!$A$1:$B$23,2)))</f>
        <v>419924.01</v>
      </c>
      <c r="Q1159" s="2">
        <v>43282</v>
      </c>
      <c r="R1159" s="12">
        <v>3</v>
      </c>
      <c r="S1159">
        <v>1</v>
      </c>
      <c r="T1159">
        <v>1</v>
      </c>
      <c r="U1159">
        <v>1</v>
      </c>
    </row>
    <row r="1160" spans="1:21" x14ac:dyDescent="0.25">
      <c r="A1160" t="s">
        <v>32</v>
      </c>
      <c r="B1160">
        <f>VLOOKUP(Table1[[#This Row],[LGA]],Sheet1!$H$1:$I$27,2,)</f>
        <v>1710</v>
      </c>
      <c r="C1160" t="s">
        <v>105</v>
      </c>
      <c r="D1160" t="s">
        <v>116</v>
      </c>
      <c r="E1160" s="18" t="s">
        <v>246</v>
      </c>
      <c r="F1160" s="18" t="s">
        <v>90</v>
      </c>
      <c r="H1160">
        <v>2015</v>
      </c>
      <c r="I1160" t="s">
        <v>29</v>
      </c>
      <c r="J1160" t="str">
        <f>VLOOKUP(Table1[[#This Row],[Construction]],Sheet1!$A$2:$B$16,2,)</f>
        <v>On Site</v>
      </c>
      <c r="K1160" t="s">
        <v>32</v>
      </c>
      <c r="L1160" t="s">
        <v>211</v>
      </c>
      <c r="M1160">
        <v>2</v>
      </c>
      <c r="N1160" s="3">
        <v>586277.31999999995</v>
      </c>
      <c r="O1160" s="3">
        <f>N1160/M1160</f>
        <v>293138.65999999997</v>
      </c>
      <c r="P1160" s="3">
        <f>O1160*((VLOOKUP(H1160,'CPI Data'!$A$1:$B$23,2))/(VLOOKUP(2025,'CPI Data'!$A$1:$B$23,2)))</f>
        <v>151623.44482758621</v>
      </c>
      <c r="Q1160" s="2">
        <v>41821</v>
      </c>
      <c r="R1160" s="12">
        <v>2</v>
      </c>
      <c r="S1160">
        <v>2</v>
      </c>
      <c r="T1160">
        <v>2</v>
      </c>
      <c r="U1160">
        <v>2</v>
      </c>
    </row>
    <row r="1161" spans="1:21" x14ac:dyDescent="0.25">
      <c r="A1161" t="s">
        <v>32</v>
      </c>
      <c r="B1161">
        <f>VLOOKUP(Table1[[#This Row],[LGA]],Sheet1!$H$1:$I$27,2,)</f>
        <v>1710</v>
      </c>
      <c r="C1161" t="s">
        <v>105</v>
      </c>
      <c r="D1161" t="s">
        <v>121</v>
      </c>
      <c r="E1161" s="18" t="s">
        <v>13</v>
      </c>
      <c r="F1161" s="18" t="s">
        <v>13</v>
      </c>
      <c r="H1161">
        <v>2010</v>
      </c>
      <c r="I1161" t="s">
        <v>29</v>
      </c>
      <c r="J1161" t="str">
        <f>VLOOKUP(Table1[[#This Row],[Construction]],Sheet1!$A$2:$B$16,2,)</f>
        <v>On Site</v>
      </c>
      <c r="K1161" t="s">
        <v>215</v>
      </c>
      <c r="L1161" t="s">
        <v>237</v>
      </c>
      <c r="M1161">
        <v>1</v>
      </c>
      <c r="N1161" s="3">
        <v>277374</v>
      </c>
      <c r="O1161" s="3">
        <f>N1161/M1161</f>
        <v>277374</v>
      </c>
      <c r="P1161" s="3">
        <f>O1161*((VLOOKUP(H1161,'CPI Data'!$A$1:$B$23,2))/(VLOOKUP(2025,'CPI Data'!$A$1:$B$23,2)))</f>
        <v>277374</v>
      </c>
      <c r="Q1161" s="2">
        <v>41091</v>
      </c>
      <c r="R1161" s="12">
        <v>4</v>
      </c>
      <c r="S1161">
        <v>2</v>
      </c>
      <c r="T1161">
        <v>1</v>
      </c>
      <c r="U1161">
        <v>1</v>
      </c>
    </row>
    <row r="1162" spans="1:21" x14ac:dyDescent="0.25">
      <c r="A1162" t="s">
        <v>32</v>
      </c>
      <c r="B1162">
        <f>VLOOKUP(Table1[[#This Row],[LGA]],Sheet1!$H$1:$I$27,2,)</f>
        <v>1710</v>
      </c>
      <c r="C1162" t="s">
        <v>105</v>
      </c>
      <c r="D1162" t="s">
        <v>121</v>
      </c>
      <c r="E1162" s="18" t="s">
        <v>13</v>
      </c>
      <c r="F1162" s="18" t="s">
        <v>13</v>
      </c>
      <c r="H1162">
        <v>2010</v>
      </c>
      <c r="I1162" t="s">
        <v>29</v>
      </c>
      <c r="J1162" t="str">
        <f>VLOOKUP(Table1[[#This Row],[Construction]],Sheet1!$A$2:$B$16,2,)</f>
        <v>On Site</v>
      </c>
      <c r="K1162" t="s">
        <v>215</v>
      </c>
      <c r="L1162" t="s">
        <v>237</v>
      </c>
      <c r="M1162">
        <v>1</v>
      </c>
      <c r="N1162" s="3">
        <v>266852</v>
      </c>
      <c r="O1162" s="3">
        <f>N1162/M1162</f>
        <v>266852</v>
      </c>
      <c r="P1162" s="3">
        <f>O1162*((VLOOKUP(H1162,'CPI Data'!$A$1:$B$23,2))/(VLOOKUP(2025,'CPI Data'!$A$1:$B$23,2)))</f>
        <v>266852</v>
      </c>
      <c r="Q1162" s="2">
        <v>43282</v>
      </c>
      <c r="R1162" s="12">
        <v>4</v>
      </c>
      <c r="S1162">
        <v>2</v>
      </c>
      <c r="T1162">
        <v>1</v>
      </c>
      <c r="U1162">
        <v>1</v>
      </c>
    </row>
    <row r="1163" spans="1:21" x14ac:dyDescent="0.25">
      <c r="A1163" t="s">
        <v>42</v>
      </c>
      <c r="B1163">
        <f>VLOOKUP(Table1[[#This Row],[LGA]],Sheet1!$H$1:$I$27,2,)</f>
        <v>362</v>
      </c>
      <c r="C1163" t="s">
        <v>107</v>
      </c>
      <c r="D1163" t="s">
        <v>51</v>
      </c>
      <c r="E1163" s="18" t="s">
        <v>246</v>
      </c>
      <c r="F1163" s="18" t="s">
        <v>63</v>
      </c>
      <c r="H1163">
        <v>2015</v>
      </c>
      <c r="I1163" t="s">
        <v>52</v>
      </c>
      <c r="J1163" t="str">
        <f>VLOOKUP(Table1[[#This Row],[Construction]],Sheet1!$A$2:$B$16,2,)</f>
        <v>On Site</v>
      </c>
      <c r="K1163" t="s">
        <v>42</v>
      </c>
      <c r="L1163" t="s">
        <v>211</v>
      </c>
      <c r="M1163">
        <v>5</v>
      </c>
      <c r="N1163" s="3">
        <v>1361510</v>
      </c>
      <c r="O1163" s="3">
        <f>N1163/M1163</f>
        <v>272302</v>
      </c>
      <c r="P1163" s="3">
        <f>O1163*((VLOOKUP(H1163,'CPI Data'!$A$1:$B$23,2))/(VLOOKUP(2025,'CPI Data'!$A$1:$B$23,2)))</f>
        <v>140845.86206896554</v>
      </c>
      <c r="Q1163" s="2">
        <v>40360</v>
      </c>
      <c r="R1163" s="12">
        <v>2</v>
      </c>
      <c r="S1163">
        <v>2</v>
      </c>
      <c r="T1163">
        <v>1</v>
      </c>
      <c r="U1163">
        <v>1</v>
      </c>
    </row>
    <row r="1164" spans="1:21" x14ac:dyDescent="0.25">
      <c r="A1164" t="s">
        <v>32</v>
      </c>
      <c r="B1164">
        <f>VLOOKUP(Table1[[#This Row],[LGA]],Sheet1!$H$1:$I$27,2,)</f>
        <v>1710</v>
      </c>
      <c r="C1164" t="s">
        <v>105</v>
      </c>
      <c r="D1164" t="s">
        <v>121</v>
      </c>
      <c r="E1164" s="18" t="s">
        <v>13</v>
      </c>
      <c r="F1164" s="18" t="s">
        <v>13</v>
      </c>
      <c r="H1164">
        <v>2010</v>
      </c>
      <c r="I1164" t="s">
        <v>29</v>
      </c>
      <c r="J1164" t="str">
        <f>VLOOKUP(Table1[[#This Row],[Construction]],Sheet1!$A$2:$B$16,2,)</f>
        <v>On Site</v>
      </c>
      <c r="K1164" t="s">
        <v>215</v>
      </c>
      <c r="L1164" t="s">
        <v>237</v>
      </c>
      <c r="M1164">
        <v>1</v>
      </c>
      <c r="N1164" s="3">
        <v>266852</v>
      </c>
      <c r="O1164" s="3">
        <f>N1164/M1164</f>
        <v>266852</v>
      </c>
      <c r="P1164" s="3">
        <f>O1164*((VLOOKUP(H1164,'CPI Data'!$A$1:$B$23,2))/(VLOOKUP(2025,'CPI Data'!$A$1:$B$23,2)))</f>
        <v>266852</v>
      </c>
      <c r="Q1164" s="2">
        <v>41091</v>
      </c>
      <c r="R1164" s="12">
        <v>4</v>
      </c>
      <c r="S1164">
        <v>2</v>
      </c>
      <c r="T1164">
        <v>1</v>
      </c>
      <c r="U1164">
        <v>1</v>
      </c>
    </row>
    <row r="1165" spans="1:21" x14ac:dyDescent="0.25">
      <c r="A1165" t="s">
        <v>32</v>
      </c>
      <c r="B1165">
        <f>VLOOKUP(Table1[[#This Row],[LGA]],Sheet1!$H$1:$I$27,2,)</f>
        <v>1710</v>
      </c>
      <c r="C1165" t="s">
        <v>105</v>
      </c>
      <c r="D1165" t="s">
        <v>121</v>
      </c>
      <c r="E1165" s="18" t="s">
        <v>13</v>
      </c>
      <c r="F1165" s="18" t="s">
        <v>13</v>
      </c>
      <c r="H1165">
        <v>2010</v>
      </c>
      <c r="I1165" t="s">
        <v>29</v>
      </c>
      <c r="J1165" t="str">
        <f>VLOOKUP(Table1[[#This Row],[Construction]],Sheet1!$A$2:$B$16,2,)</f>
        <v>On Site</v>
      </c>
      <c r="K1165" t="s">
        <v>215</v>
      </c>
      <c r="L1165" t="s">
        <v>237</v>
      </c>
      <c r="M1165">
        <v>1</v>
      </c>
      <c r="N1165" s="3">
        <v>266852</v>
      </c>
      <c r="O1165" s="3">
        <f>N1165/M1165</f>
        <v>266852</v>
      </c>
      <c r="P1165" s="3">
        <f>O1165*((VLOOKUP(H1165,'CPI Data'!$A$1:$B$23,2))/(VLOOKUP(2025,'CPI Data'!$A$1:$B$23,2)))</f>
        <v>266852</v>
      </c>
      <c r="R1165" s="12">
        <v>4</v>
      </c>
      <c r="S1165">
        <v>2</v>
      </c>
      <c r="T1165">
        <v>1</v>
      </c>
      <c r="U1165">
        <v>1</v>
      </c>
    </row>
    <row r="1166" spans="1:21" x14ac:dyDescent="0.25">
      <c r="A1166" t="s">
        <v>32</v>
      </c>
      <c r="B1166">
        <f>VLOOKUP(Table1[[#This Row],[LGA]],Sheet1!$H$1:$I$27,2,)</f>
        <v>1710</v>
      </c>
      <c r="C1166" t="s">
        <v>105</v>
      </c>
      <c r="D1166" t="s">
        <v>122</v>
      </c>
      <c r="E1166" s="18" t="s">
        <v>13</v>
      </c>
      <c r="F1166" s="18" t="s">
        <v>13</v>
      </c>
      <c r="H1166">
        <v>2010</v>
      </c>
      <c r="I1166" t="s">
        <v>16</v>
      </c>
      <c r="J1166" t="str">
        <f>VLOOKUP(Table1[[#This Row],[Construction]],Sheet1!$A$2:$B$16,2,)</f>
        <v>Off Site</v>
      </c>
      <c r="K1166" t="s">
        <v>215</v>
      </c>
      <c r="L1166" t="s">
        <v>237</v>
      </c>
      <c r="M1166">
        <v>1</v>
      </c>
      <c r="N1166" s="3">
        <v>238418</v>
      </c>
      <c r="O1166" s="3">
        <f>N1166/M1166</f>
        <v>238418</v>
      </c>
      <c r="P1166" s="3">
        <f>O1166*((VLOOKUP(H1166,'CPI Data'!$A$1:$B$23,2))/(VLOOKUP(2025,'CPI Data'!$A$1:$B$23,2)))</f>
        <v>238418</v>
      </c>
      <c r="Q1166" s="2">
        <v>41456</v>
      </c>
      <c r="R1166" s="12">
        <v>3</v>
      </c>
      <c r="S1166">
        <v>1</v>
      </c>
      <c r="T1166">
        <v>1</v>
      </c>
      <c r="U1166">
        <v>1</v>
      </c>
    </row>
    <row r="1167" spans="1:21" x14ac:dyDescent="0.25">
      <c r="A1167" t="s">
        <v>53</v>
      </c>
      <c r="B1167">
        <f>VLOOKUP(Table1[[#This Row],[LGA]],Sheet1!$H$1:$I$27,2,)</f>
        <v>1110</v>
      </c>
      <c r="C1167" t="s">
        <v>106</v>
      </c>
      <c r="D1167" t="s">
        <v>116</v>
      </c>
      <c r="E1167" s="18" t="s">
        <v>246</v>
      </c>
      <c r="F1167" s="18" t="s">
        <v>90</v>
      </c>
      <c r="H1167">
        <v>2015</v>
      </c>
      <c r="I1167" t="s">
        <v>54</v>
      </c>
      <c r="J1167" t="str">
        <f>VLOOKUP(Table1[[#This Row],[Construction]],Sheet1!$A$2:$B$16,2,)</f>
        <v>Other</v>
      </c>
      <c r="K1167" t="s">
        <v>54</v>
      </c>
      <c r="L1167" t="s">
        <v>237</v>
      </c>
      <c r="M1167">
        <v>2</v>
      </c>
      <c r="N1167" s="3">
        <v>623954</v>
      </c>
      <c r="O1167" s="3">
        <f>N1167/M1167</f>
        <v>311977</v>
      </c>
      <c r="P1167" s="3">
        <f>O1167*((VLOOKUP(H1167,'CPI Data'!$A$1:$B$23,2))/(VLOOKUP(2025,'CPI Data'!$A$1:$B$23,2)))</f>
        <v>161367.41379310345</v>
      </c>
      <c r="Q1167" s="2">
        <v>41091</v>
      </c>
      <c r="R1167" s="12">
        <v>2</v>
      </c>
      <c r="S1167">
        <v>2</v>
      </c>
      <c r="T1167">
        <v>1</v>
      </c>
      <c r="U1167">
        <v>1</v>
      </c>
    </row>
    <row r="1168" spans="1:21" x14ac:dyDescent="0.25">
      <c r="A1168" t="s">
        <v>32</v>
      </c>
      <c r="B1168">
        <f>VLOOKUP(Table1[[#This Row],[LGA]],Sheet1!$H$1:$I$27,2,)</f>
        <v>1710</v>
      </c>
      <c r="C1168" t="s">
        <v>105</v>
      </c>
      <c r="D1168" t="s">
        <v>122</v>
      </c>
      <c r="E1168" s="18" t="s">
        <v>13</v>
      </c>
      <c r="F1168" s="18" t="s">
        <v>13</v>
      </c>
      <c r="H1168">
        <v>2010</v>
      </c>
      <c r="I1168" t="s">
        <v>29</v>
      </c>
      <c r="J1168" t="str">
        <f>VLOOKUP(Table1[[#This Row],[Construction]],Sheet1!$A$2:$B$16,2,)</f>
        <v>On Site</v>
      </c>
      <c r="K1168" t="s">
        <v>215</v>
      </c>
      <c r="L1168" t="s">
        <v>237</v>
      </c>
      <c r="M1168">
        <v>1</v>
      </c>
      <c r="N1168" s="3">
        <v>251978</v>
      </c>
      <c r="O1168" s="3">
        <f>N1168/M1168</f>
        <v>251978</v>
      </c>
      <c r="P1168" s="3">
        <f>O1168*((VLOOKUP(H1168,'CPI Data'!$A$1:$B$23,2))/(VLOOKUP(2025,'CPI Data'!$A$1:$B$23,2)))</f>
        <v>251978</v>
      </c>
      <c r="Q1168" s="2">
        <v>41091</v>
      </c>
      <c r="R1168" s="12">
        <v>3</v>
      </c>
      <c r="S1168">
        <v>1</v>
      </c>
      <c r="T1168">
        <v>1</v>
      </c>
      <c r="U1168">
        <v>1</v>
      </c>
    </row>
    <row r="1169" spans="1:21" x14ac:dyDescent="0.25">
      <c r="A1169" t="s">
        <v>32</v>
      </c>
      <c r="B1169">
        <f>VLOOKUP(Table1[[#This Row],[LGA]],Sheet1!$H$1:$I$27,2,)</f>
        <v>1710</v>
      </c>
      <c r="C1169" t="s">
        <v>105</v>
      </c>
      <c r="D1169" t="s">
        <v>121</v>
      </c>
      <c r="E1169" s="18" t="s">
        <v>13</v>
      </c>
      <c r="F1169" s="18" t="s">
        <v>13</v>
      </c>
      <c r="H1169">
        <v>2010</v>
      </c>
      <c r="I1169" t="s">
        <v>29</v>
      </c>
      <c r="J1169" t="str">
        <f>VLOOKUP(Table1[[#This Row],[Construction]],Sheet1!$A$2:$B$16,2,)</f>
        <v>On Site</v>
      </c>
      <c r="K1169" t="s">
        <v>215</v>
      </c>
      <c r="L1169" t="s">
        <v>237</v>
      </c>
      <c r="M1169">
        <v>1</v>
      </c>
      <c r="N1169" s="3">
        <v>266852</v>
      </c>
      <c r="O1169" s="3">
        <f>N1169/M1169</f>
        <v>266852</v>
      </c>
      <c r="P1169" s="3">
        <f>O1169*((VLOOKUP(H1169,'CPI Data'!$A$1:$B$23,2))/(VLOOKUP(2025,'CPI Data'!$A$1:$B$23,2)))</f>
        <v>266852</v>
      </c>
      <c r="Q1169" s="2">
        <v>43282</v>
      </c>
      <c r="R1169" s="12">
        <v>4</v>
      </c>
      <c r="S1169">
        <v>2</v>
      </c>
      <c r="T1169">
        <v>1</v>
      </c>
      <c r="U1169">
        <v>1</v>
      </c>
    </row>
    <row r="1170" spans="1:21" x14ac:dyDescent="0.25">
      <c r="A1170" t="s">
        <v>32</v>
      </c>
      <c r="B1170">
        <f>VLOOKUP(Table1[[#This Row],[LGA]],Sheet1!$H$1:$I$27,2,)</f>
        <v>1710</v>
      </c>
      <c r="C1170" t="s">
        <v>105</v>
      </c>
      <c r="D1170" t="s">
        <v>121</v>
      </c>
      <c r="E1170" s="18" t="s">
        <v>13</v>
      </c>
      <c r="F1170" s="18" t="s">
        <v>13</v>
      </c>
      <c r="H1170">
        <v>2010</v>
      </c>
      <c r="I1170" t="s">
        <v>29</v>
      </c>
      <c r="J1170" t="str">
        <f>VLOOKUP(Table1[[#This Row],[Construction]],Sheet1!$A$2:$B$16,2,)</f>
        <v>On Site</v>
      </c>
      <c r="K1170" t="s">
        <v>215</v>
      </c>
      <c r="L1170" t="s">
        <v>237</v>
      </c>
      <c r="M1170">
        <v>1</v>
      </c>
      <c r="N1170" s="3">
        <v>266852</v>
      </c>
      <c r="O1170" s="3">
        <f>N1170/M1170</f>
        <v>266852</v>
      </c>
      <c r="P1170" s="3">
        <f>O1170*((VLOOKUP(H1170,'CPI Data'!$A$1:$B$23,2))/(VLOOKUP(2025,'CPI Data'!$A$1:$B$23,2)))</f>
        <v>266852</v>
      </c>
      <c r="Q1170" s="2">
        <v>41091</v>
      </c>
      <c r="R1170" s="12">
        <v>4</v>
      </c>
      <c r="S1170">
        <v>2</v>
      </c>
      <c r="T1170">
        <v>1</v>
      </c>
      <c r="U1170">
        <v>1</v>
      </c>
    </row>
    <row r="1171" spans="1:21" x14ac:dyDescent="0.25">
      <c r="A1171" t="s">
        <v>22</v>
      </c>
      <c r="B1171" t="str">
        <f>VLOOKUP(Table1[[#This Row],[LGA]],Sheet1!$H$1:$I$27,2,)</f>
        <v>1973 </v>
      </c>
      <c r="C1171" t="s">
        <v>104</v>
      </c>
      <c r="D1171" t="s">
        <v>122</v>
      </c>
      <c r="E1171" s="18" t="s">
        <v>13</v>
      </c>
      <c r="F1171" s="18" t="s">
        <v>13</v>
      </c>
      <c r="H1171">
        <v>2010</v>
      </c>
      <c r="I1171" t="s">
        <v>29</v>
      </c>
      <c r="J1171" t="str">
        <f>VLOOKUP(Table1[[#This Row],[Construction]],Sheet1!$A$2:$B$16,2,)</f>
        <v>On Site</v>
      </c>
      <c r="K1171" t="s">
        <v>213</v>
      </c>
      <c r="L1171" t="s">
        <v>237</v>
      </c>
      <c r="M1171">
        <v>1</v>
      </c>
      <c r="N1171" s="3">
        <v>402780.36386344401</v>
      </c>
      <c r="O1171" s="3">
        <f>N1171/M1171</f>
        <v>402780.36386344401</v>
      </c>
      <c r="P1171" s="3">
        <f>O1171*((VLOOKUP(H1171,'CPI Data'!$A$1:$B$23,2))/(VLOOKUP(2025,'CPI Data'!$A$1:$B$23,2)))</f>
        <v>402780.36386344401</v>
      </c>
      <c r="Q1171" s="2">
        <v>40360</v>
      </c>
      <c r="R1171" s="12">
        <v>3</v>
      </c>
      <c r="S1171">
        <v>1</v>
      </c>
      <c r="T1171">
        <v>1</v>
      </c>
      <c r="U1171">
        <v>1</v>
      </c>
    </row>
    <row r="1172" spans="1:21" x14ac:dyDescent="0.25">
      <c r="A1172" t="s">
        <v>22</v>
      </c>
      <c r="B1172" t="str">
        <f>VLOOKUP(Table1[[#This Row],[LGA]],Sheet1!$H$1:$I$27,2,)</f>
        <v>1973 </v>
      </c>
      <c r="C1172" t="s">
        <v>104</v>
      </c>
      <c r="D1172" t="s">
        <v>122</v>
      </c>
      <c r="E1172" s="18" t="s">
        <v>13</v>
      </c>
      <c r="F1172" s="18" t="s">
        <v>13</v>
      </c>
      <c r="H1172">
        <v>2010</v>
      </c>
      <c r="I1172" t="s">
        <v>29</v>
      </c>
      <c r="J1172" t="str">
        <f>VLOOKUP(Table1[[#This Row],[Construction]],Sheet1!$A$2:$B$16,2,)</f>
        <v>On Site</v>
      </c>
      <c r="K1172" t="s">
        <v>213</v>
      </c>
      <c r="L1172" t="s">
        <v>237</v>
      </c>
      <c r="M1172">
        <v>1</v>
      </c>
      <c r="N1172" s="3">
        <v>402780.36386344401</v>
      </c>
      <c r="O1172" s="3">
        <f>N1172/M1172</f>
        <v>402780.36386344401</v>
      </c>
      <c r="P1172" s="3">
        <f>O1172*((VLOOKUP(H1172,'CPI Data'!$A$1:$B$23,2))/(VLOOKUP(2025,'CPI Data'!$A$1:$B$23,2)))</f>
        <v>402780.36386344401</v>
      </c>
      <c r="Q1172" s="2">
        <v>40360</v>
      </c>
      <c r="R1172" s="12">
        <v>3</v>
      </c>
      <c r="S1172">
        <v>1</v>
      </c>
      <c r="T1172">
        <v>1</v>
      </c>
      <c r="U1172">
        <v>1</v>
      </c>
    </row>
    <row r="1173" spans="1:21" x14ac:dyDescent="0.25">
      <c r="A1173" t="s">
        <v>22</v>
      </c>
      <c r="B1173" t="str">
        <f>VLOOKUP(Table1[[#This Row],[LGA]],Sheet1!$H$1:$I$27,2,)</f>
        <v>1973 </v>
      </c>
      <c r="C1173" t="s">
        <v>104</v>
      </c>
      <c r="D1173" t="s">
        <v>122</v>
      </c>
      <c r="E1173" s="18" t="s">
        <v>13</v>
      </c>
      <c r="F1173" s="18" t="s">
        <v>13</v>
      </c>
      <c r="H1173">
        <v>2010</v>
      </c>
      <c r="I1173" t="s">
        <v>29</v>
      </c>
      <c r="J1173" t="str">
        <f>VLOOKUP(Table1[[#This Row],[Construction]],Sheet1!$A$2:$B$16,2,)</f>
        <v>On Site</v>
      </c>
      <c r="K1173" t="s">
        <v>213</v>
      </c>
      <c r="L1173" t="s">
        <v>237</v>
      </c>
      <c r="M1173">
        <v>1</v>
      </c>
      <c r="N1173" s="3">
        <v>402780.36386344401</v>
      </c>
      <c r="O1173" s="3">
        <f>N1173/M1173</f>
        <v>402780.36386344401</v>
      </c>
      <c r="P1173" s="3">
        <f>O1173*((VLOOKUP(H1173,'CPI Data'!$A$1:$B$23,2))/(VLOOKUP(2025,'CPI Data'!$A$1:$B$23,2)))</f>
        <v>402780.36386344401</v>
      </c>
      <c r="Q1173" s="2">
        <v>40360</v>
      </c>
      <c r="R1173" s="12">
        <v>3</v>
      </c>
      <c r="S1173">
        <v>1</v>
      </c>
      <c r="T1173">
        <v>1</v>
      </c>
      <c r="U1173">
        <v>1</v>
      </c>
    </row>
    <row r="1174" spans="1:21" x14ac:dyDescent="0.25">
      <c r="A1174" t="s">
        <v>22</v>
      </c>
      <c r="B1174" t="str">
        <f>VLOOKUP(Table1[[#This Row],[LGA]],Sheet1!$H$1:$I$27,2,)</f>
        <v>1973 </v>
      </c>
      <c r="C1174" t="s">
        <v>104</v>
      </c>
      <c r="D1174" t="s">
        <v>122</v>
      </c>
      <c r="E1174" s="18" t="s">
        <v>13</v>
      </c>
      <c r="F1174" s="18" t="s">
        <v>13</v>
      </c>
      <c r="H1174">
        <v>2010</v>
      </c>
      <c r="I1174" t="s">
        <v>29</v>
      </c>
      <c r="J1174" t="str">
        <f>VLOOKUP(Table1[[#This Row],[Construction]],Sheet1!$A$2:$B$16,2,)</f>
        <v>On Site</v>
      </c>
      <c r="K1174" t="s">
        <v>213</v>
      </c>
      <c r="L1174" t="s">
        <v>237</v>
      </c>
      <c r="M1174">
        <v>1</v>
      </c>
      <c r="N1174" s="3">
        <v>402780.36386344401</v>
      </c>
      <c r="O1174" s="3">
        <f>N1174/M1174</f>
        <v>402780.36386344401</v>
      </c>
      <c r="P1174" s="3">
        <f>O1174*((VLOOKUP(H1174,'CPI Data'!$A$1:$B$23,2))/(VLOOKUP(2025,'CPI Data'!$A$1:$B$23,2)))</f>
        <v>402780.36386344401</v>
      </c>
      <c r="Q1174" s="2">
        <v>40360</v>
      </c>
      <c r="R1174" s="12">
        <v>3</v>
      </c>
      <c r="S1174">
        <v>1</v>
      </c>
      <c r="T1174">
        <v>1</v>
      </c>
      <c r="U1174">
        <v>1</v>
      </c>
    </row>
    <row r="1175" spans="1:21" x14ac:dyDescent="0.25">
      <c r="A1175" t="s">
        <v>22</v>
      </c>
      <c r="B1175" t="str">
        <f>VLOOKUP(Table1[[#This Row],[LGA]],Sheet1!$H$1:$I$27,2,)</f>
        <v>1973 </v>
      </c>
      <c r="C1175" t="s">
        <v>104</v>
      </c>
      <c r="D1175" t="s">
        <v>121</v>
      </c>
      <c r="E1175" s="18" t="s">
        <v>13</v>
      </c>
      <c r="F1175" s="18" t="s">
        <v>13</v>
      </c>
      <c r="H1175">
        <v>2010</v>
      </c>
      <c r="I1175" t="s">
        <v>29</v>
      </c>
      <c r="J1175" t="str">
        <f>VLOOKUP(Table1[[#This Row],[Construction]],Sheet1!$A$2:$B$16,2,)</f>
        <v>On Site</v>
      </c>
      <c r="K1175" t="s">
        <v>213</v>
      </c>
      <c r="L1175" t="s">
        <v>237</v>
      </c>
      <c r="M1175">
        <v>1</v>
      </c>
      <c r="N1175" s="3">
        <v>522692.079219679</v>
      </c>
      <c r="O1175" s="3">
        <f>N1175/M1175</f>
        <v>522692.079219679</v>
      </c>
      <c r="P1175" s="3">
        <f>O1175*((VLOOKUP(H1175,'CPI Data'!$A$1:$B$23,2))/(VLOOKUP(2025,'CPI Data'!$A$1:$B$23,2)))</f>
        <v>522692.079219679</v>
      </c>
      <c r="Q1175" s="2">
        <v>40360</v>
      </c>
      <c r="R1175" s="12">
        <v>4</v>
      </c>
      <c r="S1175">
        <v>2</v>
      </c>
      <c r="T1175">
        <v>1</v>
      </c>
      <c r="U1175">
        <v>1</v>
      </c>
    </row>
    <row r="1176" spans="1:21" x14ac:dyDescent="0.25">
      <c r="A1176" t="s">
        <v>22</v>
      </c>
      <c r="B1176" t="str">
        <f>VLOOKUP(Table1[[#This Row],[LGA]],Sheet1!$H$1:$I$27,2,)</f>
        <v>1973 </v>
      </c>
      <c r="C1176" t="s">
        <v>104</v>
      </c>
      <c r="D1176" t="s">
        <v>121</v>
      </c>
      <c r="E1176" s="18" t="s">
        <v>13</v>
      </c>
      <c r="F1176" s="18" t="s">
        <v>13</v>
      </c>
      <c r="H1176">
        <v>2010</v>
      </c>
      <c r="I1176" t="s">
        <v>29</v>
      </c>
      <c r="J1176" t="str">
        <f>VLOOKUP(Table1[[#This Row],[Construction]],Sheet1!$A$2:$B$16,2,)</f>
        <v>On Site</v>
      </c>
      <c r="K1176" t="s">
        <v>213</v>
      </c>
      <c r="L1176" t="s">
        <v>237</v>
      </c>
      <c r="M1176">
        <v>1</v>
      </c>
      <c r="N1176" s="3">
        <v>522692.079219679</v>
      </c>
      <c r="O1176" s="3">
        <f>N1176/M1176</f>
        <v>522692.079219679</v>
      </c>
      <c r="P1176" s="3">
        <f>O1176*((VLOOKUP(H1176,'CPI Data'!$A$1:$B$23,2))/(VLOOKUP(2025,'CPI Data'!$A$1:$B$23,2)))</f>
        <v>522692.079219679</v>
      </c>
      <c r="Q1176" s="2">
        <v>40360</v>
      </c>
      <c r="R1176" s="12">
        <v>4</v>
      </c>
      <c r="S1176">
        <v>2</v>
      </c>
      <c r="T1176">
        <v>1</v>
      </c>
      <c r="U1176">
        <v>1</v>
      </c>
    </row>
    <row r="1177" spans="1:21" x14ac:dyDescent="0.25">
      <c r="A1177" t="s">
        <v>22</v>
      </c>
      <c r="B1177" t="str">
        <f>VLOOKUP(Table1[[#This Row],[LGA]],Sheet1!$H$1:$I$27,2,)</f>
        <v>1973 </v>
      </c>
      <c r="C1177" t="s">
        <v>104</v>
      </c>
      <c r="D1177" t="s">
        <v>127</v>
      </c>
      <c r="E1177" s="18" t="s">
        <v>13</v>
      </c>
      <c r="F1177" s="18" t="s">
        <v>13</v>
      </c>
      <c r="H1177">
        <v>2010</v>
      </c>
      <c r="I1177" t="s">
        <v>29</v>
      </c>
      <c r="J1177" t="str">
        <f>VLOOKUP(Table1[[#This Row],[Construction]],Sheet1!$A$2:$B$16,2,)</f>
        <v>On Site</v>
      </c>
      <c r="K1177" t="s">
        <v>213</v>
      </c>
      <c r="L1177" t="s">
        <v>237</v>
      </c>
      <c r="M1177">
        <v>1</v>
      </c>
      <c r="N1177" s="3">
        <v>344361.81182357197</v>
      </c>
      <c r="O1177" s="3">
        <f>N1177/M1177</f>
        <v>344361.81182357197</v>
      </c>
      <c r="P1177" s="3">
        <f>O1177*((VLOOKUP(H1177,'CPI Data'!$A$1:$B$23,2))/(VLOOKUP(2025,'CPI Data'!$A$1:$B$23,2)))</f>
        <v>344361.81182357197</v>
      </c>
      <c r="Q1177" s="2">
        <v>40360</v>
      </c>
      <c r="R1177" s="12">
        <v>2</v>
      </c>
      <c r="S1177">
        <v>1</v>
      </c>
      <c r="T1177">
        <v>1</v>
      </c>
      <c r="U1177">
        <v>1</v>
      </c>
    </row>
    <row r="1178" spans="1:21" x14ac:dyDescent="0.25">
      <c r="A1178" t="s">
        <v>22</v>
      </c>
      <c r="B1178" t="str">
        <f>VLOOKUP(Table1[[#This Row],[LGA]],Sheet1!$H$1:$I$27,2,)</f>
        <v>1973 </v>
      </c>
      <c r="C1178" t="s">
        <v>104</v>
      </c>
      <c r="D1178" t="s">
        <v>127</v>
      </c>
      <c r="E1178" s="18" t="s">
        <v>13</v>
      </c>
      <c r="F1178" s="18" t="s">
        <v>13</v>
      </c>
      <c r="H1178">
        <v>2010</v>
      </c>
      <c r="I1178" t="s">
        <v>29</v>
      </c>
      <c r="J1178" t="str">
        <f>VLOOKUP(Table1[[#This Row],[Construction]],Sheet1!$A$2:$B$16,2,)</f>
        <v>On Site</v>
      </c>
      <c r="K1178" t="s">
        <v>213</v>
      </c>
      <c r="L1178" t="s">
        <v>237</v>
      </c>
      <c r="M1178">
        <v>1</v>
      </c>
      <c r="N1178" s="3">
        <v>344361.83787319798</v>
      </c>
      <c r="O1178" s="3">
        <f>N1178/M1178</f>
        <v>344361.83787319798</v>
      </c>
      <c r="P1178" s="3">
        <f>O1178*((VLOOKUP(H1178,'CPI Data'!$A$1:$B$23,2))/(VLOOKUP(2025,'CPI Data'!$A$1:$B$23,2)))</f>
        <v>344361.83787319798</v>
      </c>
      <c r="Q1178" s="2">
        <v>40360</v>
      </c>
      <c r="R1178" s="12">
        <v>2</v>
      </c>
      <c r="S1178">
        <v>1</v>
      </c>
      <c r="T1178">
        <v>1</v>
      </c>
      <c r="U1178">
        <v>1</v>
      </c>
    </row>
    <row r="1179" spans="1:21" x14ac:dyDescent="0.25">
      <c r="A1179" t="s">
        <v>22</v>
      </c>
      <c r="B1179" t="str">
        <f>VLOOKUP(Table1[[#This Row],[LGA]],Sheet1!$H$1:$I$27,2,)</f>
        <v>1973 </v>
      </c>
      <c r="C1179" t="s">
        <v>104</v>
      </c>
      <c r="D1179" t="s">
        <v>122</v>
      </c>
      <c r="E1179" s="18" t="s">
        <v>13</v>
      </c>
      <c r="F1179" s="18" t="s">
        <v>13</v>
      </c>
      <c r="H1179">
        <v>2010</v>
      </c>
      <c r="I1179" t="s">
        <v>29</v>
      </c>
      <c r="J1179" t="str">
        <f>VLOOKUP(Table1[[#This Row],[Construction]],Sheet1!$A$2:$B$16,2,)</f>
        <v>On Site</v>
      </c>
      <c r="K1179" t="s">
        <v>213</v>
      </c>
      <c r="L1179" t="s">
        <v>237</v>
      </c>
      <c r="M1179">
        <v>1</v>
      </c>
      <c r="N1179" s="3">
        <v>402780.36386344401</v>
      </c>
      <c r="O1179" s="3">
        <f>N1179/M1179</f>
        <v>402780.36386344401</v>
      </c>
      <c r="P1179" s="3">
        <f>O1179*((VLOOKUP(H1179,'CPI Data'!$A$1:$B$23,2))/(VLOOKUP(2025,'CPI Data'!$A$1:$B$23,2)))</f>
        <v>402780.36386344401</v>
      </c>
      <c r="Q1179" s="2">
        <v>40360</v>
      </c>
      <c r="R1179" s="12">
        <v>3</v>
      </c>
      <c r="S1179">
        <v>1</v>
      </c>
      <c r="T1179">
        <v>1</v>
      </c>
      <c r="U1179">
        <v>1</v>
      </c>
    </row>
    <row r="1180" spans="1:21" x14ac:dyDescent="0.25">
      <c r="A1180" t="s">
        <v>21</v>
      </c>
      <c r="B1180">
        <f>VLOOKUP(Table1[[#This Row],[LGA]],Sheet1!$H$1:$I$27,2,)</f>
        <v>2203</v>
      </c>
      <c r="C1180" t="s">
        <v>104</v>
      </c>
      <c r="D1180" t="s">
        <v>121</v>
      </c>
      <c r="E1180" s="18" t="s">
        <v>13</v>
      </c>
      <c r="F1180" s="18" t="s">
        <v>13</v>
      </c>
      <c r="H1180">
        <v>2009</v>
      </c>
      <c r="I1180" t="s">
        <v>29</v>
      </c>
      <c r="J1180" t="str">
        <f>VLOOKUP(Table1[[#This Row],[Construction]],Sheet1!$A$2:$B$16,2,)</f>
        <v>On Site</v>
      </c>
      <c r="K1180" t="s">
        <v>213</v>
      </c>
      <c r="L1180" t="s">
        <v>237</v>
      </c>
      <c r="M1180">
        <v>1</v>
      </c>
      <c r="N1180" s="3">
        <v>655839.05000000005</v>
      </c>
      <c r="O1180" s="3">
        <f>N1180/M1180</f>
        <v>655839.05000000005</v>
      </c>
      <c r="P1180" s="3">
        <f>O1180*((VLOOKUP(H1180,'CPI Data'!$A$1:$B$23,2))/(VLOOKUP(2025,'CPI Data'!$A$1:$B$23,2)))</f>
        <v>407072.51379310351</v>
      </c>
      <c r="Q1180" s="2">
        <v>42186</v>
      </c>
      <c r="R1180" s="12">
        <v>4</v>
      </c>
      <c r="S1180">
        <v>2</v>
      </c>
      <c r="T1180">
        <v>1</v>
      </c>
      <c r="U1180">
        <v>1</v>
      </c>
    </row>
    <row r="1181" spans="1:21" x14ac:dyDescent="0.25">
      <c r="A1181" t="s">
        <v>21</v>
      </c>
      <c r="B1181">
        <f>VLOOKUP(Table1[[#This Row],[LGA]],Sheet1!$H$1:$I$27,2,)</f>
        <v>2203</v>
      </c>
      <c r="C1181" t="s">
        <v>104</v>
      </c>
      <c r="D1181" t="s">
        <v>122</v>
      </c>
      <c r="E1181" s="18" t="s">
        <v>13</v>
      </c>
      <c r="F1181" s="18" t="s">
        <v>13</v>
      </c>
      <c r="H1181">
        <v>2009</v>
      </c>
      <c r="I1181" t="s">
        <v>29</v>
      </c>
      <c r="J1181" t="str">
        <f>VLOOKUP(Table1[[#This Row],[Construction]],Sheet1!$A$2:$B$16,2,)</f>
        <v>On Site</v>
      </c>
      <c r="K1181" t="s">
        <v>213</v>
      </c>
      <c r="L1181" t="s">
        <v>237</v>
      </c>
      <c r="M1181">
        <v>1</v>
      </c>
      <c r="N1181" s="3">
        <v>571786.30000000005</v>
      </c>
      <c r="O1181" s="3">
        <f>N1181/M1181</f>
        <v>571786.30000000005</v>
      </c>
      <c r="P1181" s="3">
        <f>O1181*((VLOOKUP(H1181,'CPI Data'!$A$1:$B$23,2))/(VLOOKUP(2025,'CPI Data'!$A$1:$B$23,2)))</f>
        <v>354901.84137931041</v>
      </c>
      <c r="Q1181" s="2">
        <v>43282</v>
      </c>
      <c r="R1181" s="12">
        <v>3</v>
      </c>
      <c r="S1181">
        <v>1</v>
      </c>
      <c r="T1181">
        <v>1</v>
      </c>
      <c r="U1181">
        <v>1</v>
      </c>
    </row>
    <row r="1182" spans="1:21" x14ac:dyDescent="0.25">
      <c r="A1182" t="s">
        <v>21</v>
      </c>
      <c r="B1182">
        <f>VLOOKUP(Table1[[#This Row],[LGA]],Sheet1!$H$1:$I$27,2,)</f>
        <v>2203</v>
      </c>
      <c r="C1182" t="s">
        <v>104</v>
      </c>
      <c r="D1182" t="s">
        <v>121</v>
      </c>
      <c r="E1182" s="18" t="s">
        <v>13</v>
      </c>
      <c r="F1182" s="18" t="s">
        <v>13</v>
      </c>
      <c r="H1182">
        <v>2009</v>
      </c>
      <c r="I1182" t="s">
        <v>29</v>
      </c>
      <c r="J1182" t="str">
        <f>VLOOKUP(Table1[[#This Row],[Construction]],Sheet1!$A$2:$B$16,2,)</f>
        <v>On Site</v>
      </c>
      <c r="K1182" t="s">
        <v>213</v>
      </c>
      <c r="L1182" t="s">
        <v>237</v>
      </c>
      <c r="M1182">
        <v>1</v>
      </c>
      <c r="N1182" s="3">
        <v>628618.21</v>
      </c>
      <c r="O1182" s="3">
        <f>N1182/M1182</f>
        <v>628618.21</v>
      </c>
      <c r="P1182" s="3">
        <f>O1182*((VLOOKUP(H1182,'CPI Data'!$A$1:$B$23,2))/(VLOOKUP(2025,'CPI Data'!$A$1:$B$23,2)))</f>
        <v>390176.82</v>
      </c>
      <c r="Q1182" s="2">
        <v>42917</v>
      </c>
      <c r="R1182" s="12">
        <v>4</v>
      </c>
      <c r="S1182">
        <v>2</v>
      </c>
      <c r="T1182">
        <v>1</v>
      </c>
      <c r="U1182">
        <v>1</v>
      </c>
    </row>
    <row r="1183" spans="1:21" x14ac:dyDescent="0.25">
      <c r="A1183" t="s">
        <v>21</v>
      </c>
      <c r="B1183">
        <f>VLOOKUP(Table1[[#This Row],[LGA]],Sheet1!$H$1:$I$27,2,)</f>
        <v>2203</v>
      </c>
      <c r="C1183" t="s">
        <v>104</v>
      </c>
      <c r="D1183" t="s">
        <v>121</v>
      </c>
      <c r="E1183" s="18" t="s">
        <v>13</v>
      </c>
      <c r="F1183" s="18" t="s">
        <v>13</v>
      </c>
      <c r="H1183">
        <v>2009</v>
      </c>
      <c r="I1183" t="s">
        <v>29</v>
      </c>
      <c r="J1183" t="str">
        <f>VLOOKUP(Table1[[#This Row],[Construction]],Sheet1!$A$2:$B$16,2,)</f>
        <v>On Site</v>
      </c>
      <c r="K1183" t="s">
        <v>213</v>
      </c>
      <c r="L1183" t="s">
        <v>237</v>
      </c>
      <c r="M1183">
        <v>1</v>
      </c>
      <c r="N1183" s="3">
        <v>694365.17</v>
      </c>
      <c r="O1183" s="3">
        <f>N1183/M1183</f>
        <v>694365.17</v>
      </c>
      <c r="P1183" s="3">
        <f>O1183*((VLOOKUP(H1183,'CPI Data'!$A$1:$B$23,2))/(VLOOKUP(2025,'CPI Data'!$A$1:$B$23,2)))</f>
        <v>430985.27793103451</v>
      </c>
      <c r="Q1183" s="2">
        <v>42917</v>
      </c>
      <c r="R1183" s="12">
        <v>4</v>
      </c>
      <c r="S1183">
        <v>2</v>
      </c>
      <c r="T1183">
        <v>1</v>
      </c>
      <c r="U1183">
        <v>1</v>
      </c>
    </row>
    <row r="1184" spans="1:21" x14ac:dyDescent="0.25">
      <c r="A1184" t="s">
        <v>21</v>
      </c>
      <c r="B1184">
        <f>VLOOKUP(Table1[[#This Row],[LGA]],Sheet1!$H$1:$I$27,2,)</f>
        <v>2203</v>
      </c>
      <c r="C1184" t="s">
        <v>104</v>
      </c>
      <c r="D1184" t="s">
        <v>121</v>
      </c>
      <c r="E1184" s="18" t="s">
        <v>13</v>
      </c>
      <c r="F1184" s="18" t="s">
        <v>13</v>
      </c>
      <c r="H1184">
        <v>2009</v>
      </c>
      <c r="I1184" t="s">
        <v>29</v>
      </c>
      <c r="J1184" t="str">
        <f>VLOOKUP(Table1[[#This Row],[Construction]],Sheet1!$A$2:$B$16,2,)</f>
        <v>On Site</v>
      </c>
      <c r="K1184" t="s">
        <v>213</v>
      </c>
      <c r="L1184" t="s">
        <v>237</v>
      </c>
      <c r="M1184">
        <v>1</v>
      </c>
      <c r="N1184" s="3">
        <v>617993.91</v>
      </c>
      <c r="O1184" s="3">
        <f>N1184/M1184</f>
        <v>617993.91</v>
      </c>
      <c r="P1184" s="3">
        <f>O1184*((VLOOKUP(H1184,'CPI Data'!$A$1:$B$23,2))/(VLOOKUP(2025,'CPI Data'!$A$1:$B$23,2)))</f>
        <v>383582.42689655174</v>
      </c>
      <c r="Q1184" s="2">
        <v>42917</v>
      </c>
      <c r="R1184" s="12">
        <v>4</v>
      </c>
      <c r="S1184">
        <v>2</v>
      </c>
      <c r="T1184">
        <v>1</v>
      </c>
      <c r="U1184">
        <v>1</v>
      </c>
    </row>
    <row r="1185" spans="1:21" x14ac:dyDescent="0.25">
      <c r="A1185" t="s">
        <v>21</v>
      </c>
      <c r="B1185">
        <f>VLOOKUP(Table1[[#This Row],[LGA]],Sheet1!$H$1:$I$27,2,)</f>
        <v>2203</v>
      </c>
      <c r="C1185" t="s">
        <v>104</v>
      </c>
      <c r="D1185" t="s">
        <v>122</v>
      </c>
      <c r="E1185" s="18" t="s">
        <v>13</v>
      </c>
      <c r="F1185" s="18" t="s">
        <v>13</v>
      </c>
      <c r="H1185">
        <v>2009</v>
      </c>
      <c r="I1185" t="s">
        <v>29</v>
      </c>
      <c r="J1185" t="str">
        <f>VLOOKUP(Table1[[#This Row],[Construction]],Sheet1!$A$2:$B$16,2,)</f>
        <v>On Site</v>
      </c>
      <c r="K1185" t="s">
        <v>213</v>
      </c>
      <c r="L1185" t="s">
        <v>237</v>
      </c>
      <c r="M1185">
        <v>1</v>
      </c>
      <c r="N1185" s="3">
        <v>571775.6</v>
      </c>
      <c r="O1185" s="3">
        <f>N1185/M1185</f>
        <v>571775.6</v>
      </c>
      <c r="P1185" s="3">
        <f>O1185*((VLOOKUP(H1185,'CPI Data'!$A$1:$B$23,2))/(VLOOKUP(2025,'CPI Data'!$A$1:$B$23,2)))</f>
        <v>354895.2</v>
      </c>
      <c r="Q1185" s="2">
        <v>42917</v>
      </c>
      <c r="R1185" s="12">
        <v>3</v>
      </c>
      <c r="S1185">
        <v>1</v>
      </c>
      <c r="T1185">
        <v>1</v>
      </c>
      <c r="U1185">
        <v>1</v>
      </c>
    </row>
    <row r="1186" spans="1:21" x14ac:dyDescent="0.25">
      <c r="A1186" t="s">
        <v>21</v>
      </c>
      <c r="B1186">
        <f>VLOOKUP(Table1[[#This Row],[LGA]],Sheet1!$H$1:$I$27,2,)</f>
        <v>2203</v>
      </c>
      <c r="C1186" t="s">
        <v>104</v>
      </c>
      <c r="D1186" t="s">
        <v>121</v>
      </c>
      <c r="E1186" s="18" t="s">
        <v>13</v>
      </c>
      <c r="F1186" s="18" t="s">
        <v>13</v>
      </c>
      <c r="H1186">
        <v>2009</v>
      </c>
      <c r="I1186" t="s">
        <v>29</v>
      </c>
      <c r="J1186" t="str">
        <f>VLOOKUP(Table1[[#This Row],[Construction]],Sheet1!$A$2:$B$16,2,)</f>
        <v>On Site</v>
      </c>
      <c r="K1186" t="s">
        <v>213</v>
      </c>
      <c r="L1186" t="s">
        <v>237</v>
      </c>
      <c r="M1186">
        <v>1</v>
      </c>
      <c r="N1186" s="3">
        <v>691675.28</v>
      </c>
      <c r="O1186" s="3">
        <f>N1186/M1186</f>
        <v>691675.28</v>
      </c>
      <c r="P1186" s="3">
        <f>O1186*((VLOOKUP(H1186,'CPI Data'!$A$1:$B$23,2))/(VLOOKUP(2025,'CPI Data'!$A$1:$B$23,2)))</f>
        <v>429315.69103448279</v>
      </c>
      <c r="Q1186" s="2">
        <v>43282</v>
      </c>
      <c r="R1186" s="12">
        <v>4</v>
      </c>
      <c r="S1186">
        <v>2</v>
      </c>
      <c r="T1186">
        <v>1</v>
      </c>
      <c r="U1186">
        <v>1</v>
      </c>
    </row>
    <row r="1187" spans="1:21" x14ac:dyDescent="0.25">
      <c r="A1187" t="s">
        <v>21</v>
      </c>
      <c r="B1187">
        <f>VLOOKUP(Table1[[#This Row],[LGA]],Sheet1!$H$1:$I$27,2,)</f>
        <v>2203</v>
      </c>
      <c r="C1187" t="s">
        <v>104</v>
      </c>
      <c r="D1187" t="s">
        <v>122</v>
      </c>
      <c r="E1187" s="18" t="s">
        <v>13</v>
      </c>
      <c r="F1187" s="18" t="s">
        <v>13</v>
      </c>
      <c r="H1187">
        <v>2009</v>
      </c>
      <c r="I1187" t="s">
        <v>29</v>
      </c>
      <c r="J1187" t="str">
        <f>VLOOKUP(Table1[[#This Row],[Construction]],Sheet1!$A$2:$B$16,2,)</f>
        <v>On Site</v>
      </c>
      <c r="K1187" t="s">
        <v>213</v>
      </c>
      <c r="L1187" t="s">
        <v>237</v>
      </c>
      <c r="M1187">
        <v>1</v>
      </c>
      <c r="N1187" s="3">
        <v>584062.48</v>
      </c>
      <c r="O1187" s="3">
        <f>N1187/M1187</f>
        <v>584062.48</v>
      </c>
      <c r="P1187" s="3">
        <f>O1187*((VLOOKUP(H1187,'CPI Data'!$A$1:$B$23,2))/(VLOOKUP(2025,'CPI Data'!$A$1:$B$23,2)))</f>
        <v>362521.53931034484</v>
      </c>
      <c r="Q1187" s="2">
        <v>42917</v>
      </c>
      <c r="R1187" s="12">
        <v>3</v>
      </c>
      <c r="S1187">
        <v>1</v>
      </c>
      <c r="T1187">
        <v>1</v>
      </c>
      <c r="U1187">
        <v>1</v>
      </c>
    </row>
    <row r="1188" spans="1:21" x14ac:dyDescent="0.25">
      <c r="A1188" t="s">
        <v>19</v>
      </c>
      <c r="B1188">
        <f>VLOOKUP(Table1[[#This Row],[LGA]],Sheet1!$H$1:$I$27,2,)</f>
        <v>1816</v>
      </c>
      <c r="C1188" t="s">
        <v>105</v>
      </c>
      <c r="D1188" t="s">
        <v>110</v>
      </c>
      <c r="E1188" s="18" t="s">
        <v>13</v>
      </c>
      <c r="F1188" s="18" t="s">
        <v>13</v>
      </c>
      <c r="H1188">
        <v>2015</v>
      </c>
      <c r="I1188" t="s">
        <v>29</v>
      </c>
      <c r="J1188" t="str">
        <f>VLOOKUP(Table1[[#This Row],[Construction]],Sheet1!$A$2:$B$16,2,)</f>
        <v>On Site</v>
      </c>
      <c r="K1188" t="s">
        <v>194</v>
      </c>
      <c r="L1188" t="s">
        <v>237</v>
      </c>
      <c r="M1188">
        <v>1</v>
      </c>
      <c r="N1188" s="3">
        <v>577193</v>
      </c>
      <c r="O1188" s="3">
        <f>N1188/M1188</f>
        <v>577193</v>
      </c>
      <c r="P1188" s="3">
        <f>O1188*((VLOOKUP(H1188,'CPI Data'!$A$1:$B$23,2))/(VLOOKUP(2025,'CPI Data'!$A$1:$B$23,2)))</f>
        <v>298548.10344827588</v>
      </c>
      <c r="Q1188" s="2">
        <v>42917</v>
      </c>
      <c r="R1188" s="12">
        <v>5</v>
      </c>
      <c r="S1188">
        <v>2</v>
      </c>
      <c r="T1188">
        <v>1</v>
      </c>
      <c r="U1188">
        <v>1</v>
      </c>
    </row>
    <row r="1189" spans="1:21" x14ac:dyDescent="0.25">
      <c r="A1189" t="s">
        <v>26</v>
      </c>
      <c r="B1189">
        <f>VLOOKUP(Table1[[#This Row],[LGA]],Sheet1!$H$1:$I$27,2,)</f>
        <v>2465</v>
      </c>
      <c r="C1189" t="s">
        <v>104</v>
      </c>
      <c r="D1189" t="s">
        <v>112</v>
      </c>
      <c r="E1189" s="18" t="s">
        <v>13</v>
      </c>
      <c r="F1189" s="18" t="s">
        <v>13</v>
      </c>
      <c r="H1189">
        <v>2015</v>
      </c>
      <c r="I1189" t="s">
        <v>29</v>
      </c>
      <c r="J1189" t="str">
        <f>VLOOKUP(Table1[[#This Row],[Construction]],Sheet1!$A$2:$B$16,2,)</f>
        <v>On Site</v>
      </c>
      <c r="K1189" t="s">
        <v>26</v>
      </c>
      <c r="L1189" t="s">
        <v>211</v>
      </c>
      <c r="M1189">
        <v>1</v>
      </c>
      <c r="N1189" s="3">
        <v>410446.23</v>
      </c>
      <c r="O1189" s="3">
        <f>N1189/M1189</f>
        <v>410446.23</v>
      </c>
      <c r="P1189" s="3">
        <f>O1189*((VLOOKUP(H1189,'CPI Data'!$A$1:$B$23,2))/(VLOOKUP(2025,'CPI Data'!$A$1:$B$23,2)))</f>
        <v>212299.77413793103</v>
      </c>
      <c r="Q1189" s="2">
        <v>42917</v>
      </c>
      <c r="R1189" s="12">
        <v>3</v>
      </c>
      <c r="S1189">
        <v>1</v>
      </c>
      <c r="T1189">
        <v>1</v>
      </c>
      <c r="U1189">
        <v>1</v>
      </c>
    </row>
    <row r="1190" spans="1:21" x14ac:dyDescent="0.25">
      <c r="A1190" t="s">
        <v>42</v>
      </c>
      <c r="B1190">
        <f>VLOOKUP(Table1[[#This Row],[LGA]],Sheet1!$H$1:$I$27,2,)</f>
        <v>362</v>
      </c>
      <c r="C1190" t="s">
        <v>107</v>
      </c>
      <c r="D1190" t="s">
        <v>114</v>
      </c>
      <c r="E1190" s="18" t="s">
        <v>13</v>
      </c>
      <c r="F1190" s="18" t="s">
        <v>13</v>
      </c>
      <c r="H1190">
        <v>2013</v>
      </c>
      <c r="I1190" t="s">
        <v>29</v>
      </c>
      <c r="J1190" t="str">
        <f>VLOOKUP(Table1[[#This Row],[Construction]],Sheet1!$A$2:$B$16,2,)</f>
        <v>On Site</v>
      </c>
      <c r="K1190" t="s">
        <v>42</v>
      </c>
      <c r="L1190" t="s">
        <v>211</v>
      </c>
      <c r="M1190">
        <v>1</v>
      </c>
      <c r="N1190" s="3">
        <v>407884</v>
      </c>
      <c r="O1190" s="3">
        <f>N1190/M1190</f>
        <v>407884</v>
      </c>
      <c r="P1190" s="3">
        <f>O1190*((VLOOKUP(H1190,'CPI Data'!$A$1:$B$23,2))/(VLOOKUP(2025,'CPI Data'!$A$1:$B$23,2)))</f>
        <v>337559.1724137931</v>
      </c>
      <c r="Q1190" s="2">
        <v>42917</v>
      </c>
      <c r="R1190" s="12">
        <v>4</v>
      </c>
      <c r="S1190">
        <v>2</v>
      </c>
      <c r="T1190">
        <v>1</v>
      </c>
      <c r="U1190">
        <v>1</v>
      </c>
    </row>
    <row r="1191" spans="1:21" x14ac:dyDescent="0.25">
      <c r="A1191" t="s">
        <v>41</v>
      </c>
      <c r="B1191">
        <f>VLOOKUP(Table1[[#This Row],[LGA]],Sheet1!$H$1:$I$27,2,)</f>
        <v>2042</v>
      </c>
      <c r="C1191" t="s">
        <v>104</v>
      </c>
      <c r="D1191" t="s">
        <v>144</v>
      </c>
      <c r="E1191" s="18" t="s">
        <v>36</v>
      </c>
      <c r="F1191" s="18" t="s">
        <v>36</v>
      </c>
      <c r="H1191">
        <v>2021</v>
      </c>
      <c r="I1191" t="s">
        <v>29</v>
      </c>
      <c r="J1191" t="str">
        <f>VLOOKUP(Table1[[#This Row],[Construction]],Sheet1!$A$2:$B$16,2,)</f>
        <v>On Site</v>
      </c>
      <c r="K1191" t="s">
        <v>41</v>
      </c>
      <c r="L1191" t="s">
        <v>211</v>
      </c>
      <c r="M1191">
        <v>1</v>
      </c>
      <c r="N1191" s="3">
        <v>146249.092</v>
      </c>
      <c r="O1191" s="3">
        <f>N1191/M1191</f>
        <v>146249.092</v>
      </c>
      <c r="P1191" s="3">
        <f>O1191*((VLOOKUP(H1191,'CPI Data'!$A$1:$B$23,2))/(VLOOKUP(2025,'CPI Data'!$A$1:$B$23,2)))</f>
        <v>146249.092</v>
      </c>
      <c r="Q1191" s="2">
        <v>42917</v>
      </c>
      <c r="R1191" s="12">
        <v>2</v>
      </c>
    </row>
    <row r="1192" spans="1:21" x14ac:dyDescent="0.25">
      <c r="A1192" t="s">
        <v>30</v>
      </c>
      <c r="B1192">
        <f>VLOOKUP(Table1[[#This Row],[LGA]],Sheet1!$H$1:$I$27,2,)</f>
        <v>2600</v>
      </c>
      <c r="C1192" t="s">
        <v>241</v>
      </c>
      <c r="D1192" t="s">
        <v>114</v>
      </c>
      <c r="E1192" s="18" t="s">
        <v>13</v>
      </c>
      <c r="F1192" s="18" t="s">
        <v>13</v>
      </c>
      <c r="H1192">
        <v>2026</v>
      </c>
      <c r="I1192" t="s">
        <v>29</v>
      </c>
      <c r="J1192" t="str">
        <f>VLOOKUP(Table1[[#This Row],[Construction]],Sheet1!$A$2:$B$16,2,)</f>
        <v>On Site</v>
      </c>
      <c r="K1192" t="s">
        <v>216</v>
      </c>
      <c r="L1192" t="s">
        <v>236</v>
      </c>
      <c r="M1192">
        <v>1</v>
      </c>
      <c r="N1192" s="3">
        <v>1500000</v>
      </c>
      <c r="O1192" s="3">
        <f>N1192/M1192</f>
        <v>1500000</v>
      </c>
      <c r="P1192" s="3">
        <f>O1192*((VLOOKUP(H1192,'CPI Data'!$A$1:$B$23,2))/(VLOOKUP(2025,'CPI Data'!$A$1:$B$23,2)))</f>
        <v>1500000</v>
      </c>
      <c r="Q1192" s="2">
        <v>42917</v>
      </c>
      <c r="R1192" s="12">
        <v>4</v>
      </c>
    </row>
    <row r="1193" spans="1:21" x14ac:dyDescent="0.25">
      <c r="A1193" t="s">
        <v>32</v>
      </c>
      <c r="B1193">
        <f>VLOOKUP(Table1[[#This Row],[LGA]],Sheet1!$H$1:$I$27,2,)</f>
        <v>1710</v>
      </c>
      <c r="C1193" t="s">
        <v>105</v>
      </c>
      <c r="D1193" t="s">
        <v>112</v>
      </c>
      <c r="E1193" s="18" t="s">
        <v>13</v>
      </c>
      <c r="F1193" s="18" t="s">
        <v>13</v>
      </c>
      <c r="H1193">
        <v>2025</v>
      </c>
      <c r="I1193" t="s">
        <v>29</v>
      </c>
      <c r="J1193" t="str">
        <f>VLOOKUP(Table1[[#This Row],[Construction]],Sheet1!$A$2:$B$16,2,)</f>
        <v>On Site</v>
      </c>
      <c r="K1193" t="s">
        <v>32</v>
      </c>
      <c r="L1193" t="s">
        <v>211</v>
      </c>
      <c r="M1193">
        <v>1</v>
      </c>
      <c r="N1193" s="3">
        <v>784300</v>
      </c>
      <c r="O1193" s="3">
        <f>N1193/M1193</f>
        <v>784300</v>
      </c>
      <c r="P1193" s="3">
        <f>O1193*((VLOOKUP(H1193,'CPI Data'!$A$1:$B$23,2))/(VLOOKUP(2025,'CPI Data'!$A$1:$B$23,2)))</f>
        <v>784300</v>
      </c>
      <c r="Q1193" s="2">
        <v>42917</v>
      </c>
      <c r="R1193" s="12">
        <v>3</v>
      </c>
    </row>
    <row r="1194" spans="1:21" x14ac:dyDescent="0.25">
      <c r="A1194" t="s">
        <v>32</v>
      </c>
      <c r="B1194">
        <f>VLOOKUP(Table1[[#This Row],[LGA]],Sheet1!$H$1:$I$27,2,)</f>
        <v>1710</v>
      </c>
      <c r="C1194" t="s">
        <v>105</v>
      </c>
      <c r="D1194" t="s">
        <v>112</v>
      </c>
      <c r="E1194" s="18" t="s">
        <v>13</v>
      </c>
      <c r="F1194" s="18" t="s">
        <v>13</v>
      </c>
      <c r="H1194">
        <v>2025</v>
      </c>
      <c r="I1194" t="s">
        <v>29</v>
      </c>
      <c r="J1194" t="str">
        <f>VLOOKUP(Table1[[#This Row],[Construction]],Sheet1!$A$2:$B$16,2,)</f>
        <v>On Site</v>
      </c>
      <c r="K1194" t="s">
        <v>32</v>
      </c>
      <c r="L1194" t="s">
        <v>211</v>
      </c>
      <c r="M1194">
        <v>1</v>
      </c>
      <c r="N1194" s="3">
        <v>784300</v>
      </c>
      <c r="O1194" s="3">
        <f>N1194/M1194</f>
        <v>784300</v>
      </c>
      <c r="P1194" s="3">
        <f>O1194*((VLOOKUP(H1194,'CPI Data'!$A$1:$B$23,2))/(VLOOKUP(2025,'CPI Data'!$A$1:$B$23,2)))</f>
        <v>784300</v>
      </c>
      <c r="Q1194" s="2">
        <v>42552</v>
      </c>
      <c r="R1194" s="12">
        <v>3</v>
      </c>
    </row>
    <row r="1195" spans="1:21" x14ac:dyDescent="0.25">
      <c r="A1195" t="s">
        <v>32</v>
      </c>
      <c r="B1195">
        <f>VLOOKUP(Table1[[#This Row],[LGA]],Sheet1!$H$1:$I$27,2,)</f>
        <v>1710</v>
      </c>
      <c r="C1195" t="s">
        <v>105</v>
      </c>
      <c r="D1195" t="s">
        <v>112</v>
      </c>
      <c r="E1195" s="18" t="s">
        <v>13</v>
      </c>
      <c r="F1195" s="18" t="s">
        <v>13</v>
      </c>
      <c r="H1195">
        <v>2025</v>
      </c>
      <c r="I1195" t="s">
        <v>29</v>
      </c>
      <c r="J1195" t="str">
        <f>VLOOKUP(Table1[[#This Row],[Construction]],Sheet1!$A$2:$B$16,2,)</f>
        <v>On Site</v>
      </c>
      <c r="K1195" t="s">
        <v>32</v>
      </c>
      <c r="L1195" t="s">
        <v>211</v>
      </c>
      <c r="M1195">
        <v>1</v>
      </c>
      <c r="N1195" s="3">
        <v>657800</v>
      </c>
      <c r="O1195" s="3">
        <f>N1195/M1195</f>
        <v>657800</v>
      </c>
      <c r="P1195" s="3">
        <f>O1195*((VLOOKUP(H1195,'CPI Data'!$A$1:$B$23,2))/(VLOOKUP(2025,'CPI Data'!$A$1:$B$23,2)))</f>
        <v>657800</v>
      </c>
      <c r="Q1195" s="2">
        <v>44743</v>
      </c>
      <c r="R1195" s="12">
        <v>3</v>
      </c>
    </row>
    <row r="1196" spans="1:21" x14ac:dyDescent="0.25">
      <c r="A1196" t="s">
        <v>32</v>
      </c>
      <c r="B1196">
        <f>VLOOKUP(Table1[[#This Row],[LGA]],Sheet1!$H$1:$I$27,2,)</f>
        <v>1710</v>
      </c>
      <c r="C1196" t="s">
        <v>105</v>
      </c>
      <c r="D1196" t="s">
        <v>112</v>
      </c>
      <c r="E1196" s="18" t="s">
        <v>13</v>
      </c>
      <c r="F1196" s="18" t="s">
        <v>13</v>
      </c>
      <c r="H1196">
        <v>2025</v>
      </c>
      <c r="I1196" t="s">
        <v>35</v>
      </c>
      <c r="J1196" t="str">
        <f>VLOOKUP(Table1[[#This Row],[Construction]],Sheet1!$A$2:$B$16,2,)</f>
        <v>Demolish</v>
      </c>
      <c r="K1196" t="s">
        <v>32</v>
      </c>
      <c r="L1196" t="s">
        <v>211</v>
      </c>
      <c r="M1196">
        <v>1</v>
      </c>
      <c r="N1196" s="3">
        <v>910800</v>
      </c>
      <c r="O1196" s="3">
        <f>N1196/M1196</f>
        <v>910800</v>
      </c>
      <c r="P1196" s="3">
        <f>O1196*((VLOOKUP(H1196,'CPI Data'!$A$1:$B$23,2))/(VLOOKUP(2025,'CPI Data'!$A$1:$B$23,2)))</f>
        <v>910800</v>
      </c>
      <c r="Q1196" s="2">
        <v>40725</v>
      </c>
      <c r="R1196" s="12">
        <v>3</v>
      </c>
    </row>
    <row r="1197" spans="1:21" x14ac:dyDescent="0.25">
      <c r="A1197" t="s">
        <v>32</v>
      </c>
      <c r="B1197">
        <f>VLOOKUP(Table1[[#This Row],[LGA]],Sheet1!$H$1:$I$27,2,)</f>
        <v>1710</v>
      </c>
      <c r="C1197" t="s">
        <v>105</v>
      </c>
      <c r="D1197" t="s">
        <v>111</v>
      </c>
      <c r="E1197" s="18" t="s">
        <v>13</v>
      </c>
      <c r="F1197" s="18" t="s">
        <v>13</v>
      </c>
      <c r="H1197">
        <v>2025</v>
      </c>
      <c r="I1197" t="s">
        <v>29</v>
      </c>
      <c r="J1197" t="str">
        <f>VLOOKUP(Table1[[#This Row],[Construction]],Sheet1!$A$2:$B$16,2,)</f>
        <v>On Site</v>
      </c>
      <c r="K1197" t="s">
        <v>32</v>
      </c>
      <c r="L1197" t="s">
        <v>211</v>
      </c>
      <c r="M1197">
        <v>1</v>
      </c>
      <c r="N1197" s="3">
        <v>531300</v>
      </c>
      <c r="O1197" s="3">
        <f>N1197/M1197</f>
        <v>531300</v>
      </c>
      <c r="P1197" s="3">
        <f>O1197*((VLOOKUP(H1197,'CPI Data'!$A$1:$B$23,2))/(VLOOKUP(2025,'CPI Data'!$A$1:$B$23,2)))</f>
        <v>531300</v>
      </c>
      <c r="Q1197" s="2">
        <v>44743</v>
      </c>
      <c r="R1197" s="12">
        <v>2</v>
      </c>
    </row>
    <row r="1198" spans="1:21" x14ac:dyDescent="0.25">
      <c r="A1198" t="s">
        <v>32</v>
      </c>
      <c r="B1198">
        <f>VLOOKUP(Table1[[#This Row],[LGA]],Sheet1!$H$1:$I$27,2,)</f>
        <v>1710</v>
      </c>
      <c r="C1198" t="s">
        <v>105</v>
      </c>
      <c r="D1198" t="s">
        <v>62</v>
      </c>
      <c r="E1198" s="18" t="s">
        <v>246</v>
      </c>
      <c r="F1198" s="18" t="s">
        <v>63</v>
      </c>
      <c r="H1198">
        <v>2025</v>
      </c>
      <c r="I1198" t="s">
        <v>29</v>
      </c>
      <c r="J1198" t="str">
        <f>VLOOKUP(Table1[[#This Row],[Construction]],Sheet1!$A$2:$B$16,2,)</f>
        <v>On Site</v>
      </c>
      <c r="K1198" t="s">
        <v>32</v>
      </c>
      <c r="L1198" t="s">
        <v>211</v>
      </c>
      <c r="M1198">
        <v>1</v>
      </c>
      <c r="N1198" s="3">
        <v>435160</v>
      </c>
      <c r="O1198" s="3">
        <f>N1198/M1198</f>
        <v>435160</v>
      </c>
      <c r="P1198" s="3">
        <f>O1198*((VLOOKUP(H1198,'CPI Data'!$A$1:$B$23,2))/(VLOOKUP(2025,'CPI Data'!$A$1:$B$23,2)))</f>
        <v>435160</v>
      </c>
      <c r="Q1198" s="2">
        <v>44743</v>
      </c>
      <c r="R1198" s="12">
        <v>2</v>
      </c>
    </row>
    <row r="1199" spans="1:21" x14ac:dyDescent="0.25">
      <c r="A1199" t="s">
        <v>32</v>
      </c>
      <c r="B1199">
        <f>VLOOKUP(Table1[[#This Row],[LGA]],Sheet1!$H$1:$I$27,2,)</f>
        <v>1710</v>
      </c>
      <c r="C1199" t="s">
        <v>105</v>
      </c>
      <c r="D1199" t="s">
        <v>62</v>
      </c>
      <c r="E1199" s="18" t="s">
        <v>246</v>
      </c>
      <c r="F1199" s="18" t="s">
        <v>63</v>
      </c>
      <c r="H1199">
        <v>2025</v>
      </c>
      <c r="I1199" t="s">
        <v>16</v>
      </c>
      <c r="J1199" t="str">
        <f>VLOOKUP(Table1[[#This Row],[Construction]],Sheet1!$A$2:$B$16,2,)</f>
        <v>Off Site</v>
      </c>
      <c r="K1199" t="s">
        <v>32</v>
      </c>
      <c r="L1199" t="s">
        <v>211</v>
      </c>
      <c r="M1199">
        <v>1</v>
      </c>
      <c r="N1199" s="3">
        <v>435160</v>
      </c>
      <c r="O1199" s="3">
        <f>N1199/M1199</f>
        <v>435160</v>
      </c>
      <c r="P1199" s="3">
        <f>O1199*((VLOOKUP(H1199,'CPI Data'!$A$1:$B$23,2))/(VLOOKUP(2025,'CPI Data'!$A$1:$B$23,2)))</f>
        <v>435160</v>
      </c>
      <c r="Q1199" s="2">
        <v>39995</v>
      </c>
      <c r="R1199" s="12">
        <v>2</v>
      </c>
    </row>
    <row r="1200" spans="1:21" x14ac:dyDescent="0.25">
      <c r="A1200" t="s">
        <v>21</v>
      </c>
      <c r="B1200">
        <f>VLOOKUP(Table1[[#This Row],[LGA]],Sheet1!$H$1:$I$27,2,)</f>
        <v>2203</v>
      </c>
      <c r="C1200" t="s">
        <v>104</v>
      </c>
      <c r="D1200" t="s">
        <v>112</v>
      </c>
      <c r="E1200" s="18" t="s">
        <v>13</v>
      </c>
      <c r="F1200" s="18" t="s">
        <v>13</v>
      </c>
      <c r="H1200">
        <v>2013</v>
      </c>
      <c r="I1200" t="s">
        <v>16</v>
      </c>
      <c r="J1200" t="str">
        <f>VLOOKUP(Table1[[#This Row],[Construction]],Sheet1!$A$2:$B$16,2,)</f>
        <v>Off Site</v>
      </c>
      <c r="K1200" t="s">
        <v>183</v>
      </c>
      <c r="L1200" t="s">
        <v>237</v>
      </c>
      <c r="M1200">
        <v>1</v>
      </c>
      <c r="N1200" s="3">
        <v>453822</v>
      </c>
      <c r="O1200" s="3">
        <f>N1200/M1200</f>
        <v>453822</v>
      </c>
      <c r="P1200" s="3">
        <f>O1200*((VLOOKUP(H1200,'CPI Data'!$A$1:$B$23,2))/(VLOOKUP(2025,'CPI Data'!$A$1:$B$23,2)))</f>
        <v>375576.8275862069</v>
      </c>
      <c r="Q1200" s="2">
        <v>39995</v>
      </c>
      <c r="R1200" s="12">
        <v>3</v>
      </c>
      <c r="S1200">
        <v>1</v>
      </c>
      <c r="T1200">
        <v>1</v>
      </c>
      <c r="U1200">
        <v>1</v>
      </c>
    </row>
    <row r="1201" spans="1:18" x14ac:dyDescent="0.25">
      <c r="A1201" t="s">
        <v>41</v>
      </c>
      <c r="B1201">
        <f>VLOOKUP(Table1[[#This Row],[LGA]],Sheet1!$H$1:$I$27,2,)</f>
        <v>2042</v>
      </c>
      <c r="C1201" t="s">
        <v>104</v>
      </c>
      <c r="D1201" t="s">
        <v>134</v>
      </c>
      <c r="E1201" s="18" t="s">
        <v>36</v>
      </c>
      <c r="F1201" s="18" t="s">
        <v>36</v>
      </c>
      <c r="H1201">
        <v>2021</v>
      </c>
      <c r="I1201" t="s">
        <v>29</v>
      </c>
      <c r="J1201" t="str">
        <f>VLOOKUP(Table1[[#This Row],[Construction]],Sheet1!$A$2:$B$16,2,)</f>
        <v>On Site</v>
      </c>
      <c r="K1201" t="s">
        <v>41</v>
      </c>
      <c r="L1201" t="s">
        <v>211</v>
      </c>
      <c r="M1201">
        <v>1</v>
      </c>
      <c r="N1201" s="3">
        <v>281182.451</v>
      </c>
      <c r="O1201" s="3">
        <f>N1201/M1201</f>
        <v>281182.451</v>
      </c>
      <c r="P1201" s="3">
        <f>O1201*((VLOOKUP(H1201,'CPI Data'!$A$1:$B$23,2))/(VLOOKUP(2025,'CPI Data'!$A$1:$B$23,2)))</f>
        <v>281182.451</v>
      </c>
      <c r="Q1201" s="2">
        <v>39630</v>
      </c>
      <c r="R1201" s="12">
        <v>2</v>
      </c>
    </row>
    <row r="1202" spans="1:18" x14ac:dyDescent="0.25">
      <c r="A1202" t="s">
        <v>41</v>
      </c>
      <c r="B1202">
        <f>VLOOKUP(Table1[[#This Row],[LGA]],Sheet1!$H$1:$I$27,2,)</f>
        <v>2042</v>
      </c>
      <c r="C1202" t="s">
        <v>104</v>
      </c>
      <c r="D1202" t="s">
        <v>145</v>
      </c>
      <c r="E1202" s="18" t="s">
        <v>36</v>
      </c>
      <c r="F1202" s="18" t="s">
        <v>36</v>
      </c>
      <c r="H1202">
        <v>2021</v>
      </c>
      <c r="I1202" t="s">
        <v>16</v>
      </c>
      <c r="J1202" t="str">
        <f>VLOOKUP(Table1[[#This Row],[Construction]],Sheet1!$A$2:$B$16,2,)</f>
        <v>Off Site</v>
      </c>
      <c r="K1202" t="s">
        <v>41</v>
      </c>
      <c r="L1202" t="s">
        <v>211</v>
      </c>
      <c r="M1202">
        <v>1</v>
      </c>
      <c r="N1202" s="3">
        <v>256240.424</v>
      </c>
      <c r="O1202" s="3">
        <f>N1202/M1202</f>
        <v>256240.424</v>
      </c>
      <c r="P1202" s="3">
        <f>O1202*((VLOOKUP(H1202,'CPI Data'!$A$1:$B$23,2))/(VLOOKUP(2025,'CPI Data'!$A$1:$B$23,2)))</f>
        <v>256240.424</v>
      </c>
      <c r="Q1202" s="2">
        <v>39995</v>
      </c>
      <c r="R1202" s="12">
        <v>1</v>
      </c>
    </row>
    <row r="1203" spans="1:18" x14ac:dyDescent="0.25">
      <c r="A1203" t="s">
        <v>64</v>
      </c>
      <c r="B1203" s="15">
        <f>VLOOKUP(Table1[[#This Row],[LGA]],Sheet1!$H$1:$I$27,2,)</f>
        <v>2190</v>
      </c>
      <c r="C1203" t="s">
        <v>104</v>
      </c>
      <c r="D1203" t="s">
        <v>61</v>
      </c>
      <c r="E1203" s="18" t="s">
        <v>59</v>
      </c>
      <c r="F1203" s="18" t="s">
        <v>59</v>
      </c>
      <c r="H1203">
        <v>2021</v>
      </c>
      <c r="I1203" t="s">
        <v>60</v>
      </c>
      <c r="J1203" t="str">
        <f>VLOOKUP(Table1[[#This Row],[Construction]],Sheet1!$A$2:$B$16,2,)</f>
        <v>Lot Development</v>
      </c>
      <c r="K1203" t="s">
        <v>64</v>
      </c>
      <c r="L1203" t="s">
        <v>211</v>
      </c>
      <c r="M1203">
        <v>1</v>
      </c>
      <c r="N1203" s="3">
        <v>261111.1</v>
      </c>
      <c r="O1203" s="3">
        <f>N1203/M1203</f>
        <v>261111.1</v>
      </c>
      <c r="P1203" s="3">
        <f>O1203*((VLOOKUP(2025,'CPI Data'!$A$1:$B$23,2)/(VLOOKUP(H1203,'CPI Data'!$A$1:$B$23,2))))</f>
        <v>261111.1</v>
      </c>
      <c r="R1203" s="12"/>
    </row>
    <row r="1204" spans="1:18" x14ac:dyDescent="0.25">
      <c r="A1204" t="s">
        <v>64</v>
      </c>
      <c r="B1204" s="15">
        <f>VLOOKUP(Table1[[#This Row],[LGA]],Sheet1!$H$1:$I$27,2,)</f>
        <v>2190</v>
      </c>
      <c r="C1204" t="s">
        <v>104</v>
      </c>
      <c r="D1204" t="s">
        <v>61</v>
      </c>
      <c r="E1204" s="18" t="s">
        <v>59</v>
      </c>
      <c r="F1204" s="18" t="s">
        <v>59</v>
      </c>
      <c r="H1204">
        <v>2021</v>
      </c>
      <c r="I1204" t="s">
        <v>60</v>
      </c>
      <c r="J1204" t="str">
        <f>VLOOKUP(Table1[[#This Row],[Construction]],Sheet1!$A$2:$B$16,2,)</f>
        <v>Lot Development</v>
      </c>
      <c r="K1204" t="s">
        <v>64</v>
      </c>
      <c r="L1204" t="s">
        <v>211</v>
      </c>
      <c r="M1204">
        <v>1</v>
      </c>
      <c r="N1204" s="3">
        <v>261111.1</v>
      </c>
      <c r="O1204" s="3">
        <f>N1204/M1204</f>
        <v>261111.1</v>
      </c>
      <c r="P1204" s="3">
        <f>O1204*((VLOOKUP(2025,'CPI Data'!$A$1:$B$23,2)/(VLOOKUP(H1204,'CPI Data'!$A$1:$B$23,2))))</f>
        <v>261111.1</v>
      </c>
      <c r="R1204" s="12"/>
    </row>
    <row r="1205" spans="1:18" x14ac:dyDescent="0.25">
      <c r="A1205" t="s">
        <v>64</v>
      </c>
      <c r="B1205" s="15">
        <f>VLOOKUP(Table1[[#This Row],[LGA]],Sheet1!$H$1:$I$27,2,)</f>
        <v>2190</v>
      </c>
      <c r="C1205" t="s">
        <v>104</v>
      </c>
      <c r="D1205" t="s">
        <v>61</v>
      </c>
      <c r="E1205" s="18" t="s">
        <v>59</v>
      </c>
      <c r="F1205" s="18" t="s">
        <v>59</v>
      </c>
      <c r="H1205">
        <v>2021</v>
      </c>
      <c r="I1205" t="s">
        <v>60</v>
      </c>
      <c r="J1205" t="str">
        <f>VLOOKUP(Table1[[#This Row],[Construction]],Sheet1!$A$2:$B$16,2,)</f>
        <v>Lot Development</v>
      </c>
      <c r="K1205" t="s">
        <v>64</v>
      </c>
      <c r="L1205" t="s">
        <v>211</v>
      </c>
      <c r="M1205">
        <v>1</v>
      </c>
      <c r="N1205" s="3">
        <v>261111.1</v>
      </c>
      <c r="O1205" s="3">
        <f>N1205/M1205</f>
        <v>261111.1</v>
      </c>
      <c r="P1205" s="3">
        <f>O1205*((VLOOKUP(2025,'CPI Data'!$A$1:$B$23,2)/(VLOOKUP(H1205,'CPI Data'!$A$1:$B$23,2))))</f>
        <v>261111.1</v>
      </c>
      <c r="R1205" s="12"/>
    </row>
    <row r="1206" spans="1:18" x14ac:dyDescent="0.25">
      <c r="A1206" t="s">
        <v>64</v>
      </c>
      <c r="B1206" s="15">
        <f>VLOOKUP(Table1[[#This Row],[LGA]],Sheet1!$H$1:$I$27,2,)</f>
        <v>2190</v>
      </c>
      <c r="C1206" t="s">
        <v>104</v>
      </c>
      <c r="D1206" t="s">
        <v>61</v>
      </c>
      <c r="E1206" s="18" t="s">
        <v>59</v>
      </c>
      <c r="F1206" s="18" t="s">
        <v>59</v>
      </c>
      <c r="H1206">
        <v>2021</v>
      </c>
      <c r="I1206" t="s">
        <v>60</v>
      </c>
      <c r="J1206" t="str">
        <f>VLOOKUP(Table1[[#This Row],[Construction]],Sheet1!$A$2:$B$16,2,)</f>
        <v>Lot Development</v>
      </c>
      <c r="K1206" t="s">
        <v>64</v>
      </c>
      <c r="L1206" t="s">
        <v>211</v>
      </c>
      <c r="M1206">
        <v>1</v>
      </c>
      <c r="N1206" s="3">
        <v>261111.1</v>
      </c>
      <c r="O1206" s="3">
        <f>N1206/M1206</f>
        <v>261111.1</v>
      </c>
      <c r="P1206" s="3">
        <f>O1206*((VLOOKUP(2025,'CPI Data'!$A$1:$B$23,2)/(VLOOKUP(H1206,'CPI Data'!$A$1:$B$23,2))))</f>
        <v>261111.1</v>
      </c>
      <c r="R1206" s="12"/>
    </row>
    <row r="1207" spans="1:18" x14ac:dyDescent="0.25">
      <c r="A1207" t="s">
        <v>64</v>
      </c>
      <c r="B1207" s="15">
        <f>VLOOKUP(Table1[[#This Row],[LGA]],Sheet1!$H$1:$I$27,2,)</f>
        <v>2190</v>
      </c>
      <c r="C1207" t="s">
        <v>104</v>
      </c>
      <c r="D1207" t="s">
        <v>61</v>
      </c>
      <c r="E1207" s="18" t="s">
        <v>59</v>
      </c>
      <c r="F1207" s="18" t="s">
        <v>59</v>
      </c>
      <c r="H1207">
        <v>2021</v>
      </c>
      <c r="I1207" t="s">
        <v>60</v>
      </c>
      <c r="J1207" t="str">
        <f>VLOOKUP(Table1[[#This Row],[Construction]],Sheet1!$A$2:$B$16,2,)</f>
        <v>Lot Development</v>
      </c>
      <c r="K1207" t="s">
        <v>64</v>
      </c>
      <c r="L1207" t="s">
        <v>211</v>
      </c>
      <c r="M1207">
        <v>1</v>
      </c>
      <c r="N1207" s="3">
        <v>261111.1</v>
      </c>
      <c r="O1207" s="3">
        <f>N1207/M1207</f>
        <v>261111.1</v>
      </c>
      <c r="P1207" s="3">
        <f>O1207*((VLOOKUP(2025,'CPI Data'!$A$1:$B$23,2)/(VLOOKUP(H1207,'CPI Data'!$A$1:$B$23,2))))</f>
        <v>261111.1</v>
      </c>
      <c r="R1207" s="12"/>
    </row>
    <row r="1208" spans="1:18" x14ac:dyDescent="0.25">
      <c r="A1208" t="s">
        <v>64</v>
      </c>
      <c r="B1208" s="15">
        <f>VLOOKUP(Table1[[#This Row],[LGA]],Sheet1!$H$1:$I$27,2,)</f>
        <v>2190</v>
      </c>
      <c r="C1208" t="s">
        <v>104</v>
      </c>
      <c r="D1208" t="s">
        <v>61</v>
      </c>
      <c r="E1208" s="18" t="s">
        <v>59</v>
      </c>
      <c r="F1208" s="18" t="s">
        <v>59</v>
      </c>
      <c r="H1208">
        <v>2021</v>
      </c>
      <c r="I1208" t="s">
        <v>60</v>
      </c>
      <c r="J1208" t="str">
        <f>VLOOKUP(Table1[[#This Row],[Construction]],Sheet1!$A$2:$B$16,2,)</f>
        <v>Lot Development</v>
      </c>
      <c r="K1208" t="s">
        <v>64</v>
      </c>
      <c r="L1208" t="s">
        <v>211</v>
      </c>
      <c r="M1208">
        <v>1</v>
      </c>
      <c r="N1208" s="3">
        <v>261111.1</v>
      </c>
      <c r="O1208" s="3">
        <f>N1208/M1208</f>
        <v>261111.1</v>
      </c>
      <c r="P1208" s="3">
        <f>O1208*((VLOOKUP(2025,'CPI Data'!$A$1:$B$23,2)/(VLOOKUP(H1208,'CPI Data'!$A$1:$B$23,2))))</f>
        <v>261111.1</v>
      </c>
      <c r="R1208" s="12"/>
    </row>
    <row r="1209" spans="1:18" x14ac:dyDescent="0.25">
      <c r="A1209" t="s">
        <v>64</v>
      </c>
      <c r="B1209" s="15">
        <f>VLOOKUP(Table1[[#This Row],[LGA]],Sheet1!$H$1:$I$27,2,)</f>
        <v>2190</v>
      </c>
      <c r="C1209" t="s">
        <v>104</v>
      </c>
      <c r="D1209" t="s">
        <v>61</v>
      </c>
      <c r="E1209" s="18" t="s">
        <v>59</v>
      </c>
      <c r="F1209" s="18" t="s">
        <v>59</v>
      </c>
      <c r="H1209">
        <v>2021</v>
      </c>
      <c r="I1209" t="s">
        <v>60</v>
      </c>
      <c r="J1209" t="str">
        <f>VLOOKUP(Table1[[#This Row],[Construction]],Sheet1!$A$2:$B$16,2,)</f>
        <v>Lot Development</v>
      </c>
      <c r="K1209" t="s">
        <v>64</v>
      </c>
      <c r="L1209" t="s">
        <v>211</v>
      </c>
      <c r="M1209">
        <v>1</v>
      </c>
      <c r="N1209" s="3">
        <v>261111.1</v>
      </c>
      <c r="O1209" s="3">
        <f>N1209/M1209</f>
        <v>261111.1</v>
      </c>
      <c r="P1209" s="3">
        <f>O1209*((VLOOKUP(2025,'CPI Data'!$A$1:$B$23,2)/(VLOOKUP(H1209,'CPI Data'!$A$1:$B$23,2))))</f>
        <v>261111.1</v>
      </c>
      <c r="R1209" s="12"/>
    </row>
    <row r="1210" spans="1:18" x14ac:dyDescent="0.25">
      <c r="A1210" t="s">
        <v>64</v>
      </c>
      <c r="B1210" s="15">
        <f>VLOOKUP(Table1[[#This Row],[LGA]],Sheet1!$H$1:$I$27,2,)</f>
        <v>2190</v>
      </c>
      <c r="C1210" t="s">
        <v>104</v>
      </c>
      <c r="D1210" t="s">
        <v>61</v>
      </c>
      <c r="E1210" s="18" t="s">
        <v>59</v>
      </c>
      <c r="F1210" s="18" t="s">
        <v>59</v>
      </c>
      <c r="H1210">
        <v>2021</v>
      </c>
      <c r="I1210" t="s">
        <v>29</v>
      </c>
      <c r="J1210" t="str">
        <f>VLOOKUP(Table1[[#This Row],[Construction]],Sheet1!$A$2:$B$16,2,)</f>
        <v>On Site</v>
      </c>
      <c r="K1210" t="s">
        <v>64</v>
      </c>
      <c r="L1210" t="s">
        <v>211</v>
      </c>
      <c r="M1210">
        <v>1</v>
      </c>
      <c r="N1210" s="3">
        <v>261111.1</v>
      </c>
      <c r="O1210" s="3">
        <f>N1210/M1210</f>
        <v>261111.1</v>
      </c>
      <c r="P1210" s="3">
        <f>O1210*((VLOOKUP(2025,'CPI Data'!$A$1:$B$23,2)/(VLOOKUP(H1210,'CPI Data'!$A$1:$B$23,2))))</f>
        <v>261111.1</v>
      </c>
      <c r="R1210" s="12"/>
    </row>
    <row r="1211" spans="1:18" x14ac:dyDescent="0.25">
      <c r="A1211" t="s">
        <v>64</v>
      </c>
      <c r="B1211" s="15">
        <f>VLOOKUP(Table1[[#This Row],[LGA]],Sheet1!$H$1:$I$27,2,)</f>
        <v>2190</v>
      </c>
      <c r="C1211" t="s">
        <v>104</v>
      </c>
      <c r="D1211" t="s">
        <v>61</v>
      </c>
      <c r="E1211" s="18" t="s">
        <v>59</v>
      </c>
      <c r="F1211" s="18" t="s">
        <v>59</v>
      </c>
      <c r="H1211">
        <v>2021</v>
      </c>
      <c r="I1211" t="s">
        <v>49</v>
      </c>
      <c r="J1211" t="str">
        <f>VLOOKUP(Table1[[#This Row],[Construction]],Sheet1!$A$2:$B$16,2,)</f>
        <v>Other</v>
      </c>
      <c r="K1211" t="s">
        <v>64</v>
      </c>
      <c r="L1211" t="s">
        <v>211</v>
      </c>
      <c r="M1211">
        <v>1</v>
      </c>
      <c r="N1211" s="3">
        <v>261111.1</v>
      </c>
      <c r="O1211" s="3">
        <f>N1211/M1211</f>
        <v>261111.1</v>
      </c>
      <c r="P1211" s="3">
        <f>O1211*((VLOOKUP(2025,'CPI Data'!$A$1:$B$23,2)/(VLOOKUP(H1211,'CPI Data'!$A$1:$B$23,2))))</f>
        <v>261111.1</v>
      </c>
      <c r="R1211" s="12"/>
    </row>
    <row r="1212" spans="1:18" x14ac:dyDescent="0.25">
      <c r="A1212" t="s">
        <v>30</v>
      </c>
      <c r="B1212">
        <f>VLOOKUP(Table1[[#This Row],[LGA]],Sheet1!$H$1:$I$27,2,)</f>
        <v>2600</v>
      </c>
      <c r="C1212" t="s">
        <v>241</v>
      </c>
      <c r="D1212" t="s">
        <v>131</v>
      </c>
      <c r="E1212" s="18" t="s">
        <v>36</v>
      </c>
      <c r="F1212" s="18" t="s">
        <v>36</v>
      </c>
      <c r="H1212">
        <v>2023</v>
      </c>
      <c r="I1212" t="s">
        <v>29</v>
      </c>
      <c r="J1212" t="str">
        <f>VLOOKUP(Table1[[#This Row],[Construction]],Sheet1!$A$2:$B$16,2,)</f>
        <v>On Site</v>
      </c>
      <c r="K1212" t="s">
        <v>30</v>
      </c>
      <c r="L1212" t="s">
        <v>211</v>
      </c>
      <c r="M1212">
        <v>1</v>
      </c>
      <c r="N1212" s="3">
        <v>471122.93</v>
      </c>
      <c r="O1212" s="3">
        <f>N1212/M1212</f>
        <v>471122.93</v>
      </c>
      <c r="P1212" s="3">
        <f>O1212*((VLOOKUP(H1212,'CPI Data'!$A$1:$B$23,2))/(VLOOKUP(2025,'CPI Data'!$A$1:$B$23,2)))</f>
        <v>471122.93</v>
      </c>
      <c r="R1212" s="12">
        <v>2</v>
      </c>
    </row>
    <row r="1213" spans="1:18" x14ac:dyDescent="0.25">
      <c r="A1213" t="s">
        <v>32</v>
      </c>
      <c r="B1213">
        <f>VLOOKUP(Table1[[#This Row],[LGA]],Sheet1!$H$1:$I$27,2,)</f>
        <v>1710</v>
      </c>
      <c r="C1213" t="s">
        <v>105</v>
      </c>
      <c r="D1213" t="s">
        <v>62</v>
      </c>
      <c r="E1213" s="18" t="s">
        <v>246</v>
      </c>
      <c r="F1213" s="18" t="s">
        <v>63</v>
      </c>
      <c r="H1213">
        <v>2025</v>
      </c>
      <c r="I1213" t="s">
        <v>16</v>
      </c>
      <c r="J1213" t="str">
        <f>VLOOKUP(Table1[[#This Row],[Construction]],Sheet1!$A$2:$B$16,2,)</f>
        <v>Off Site</v>
      </c>
      <c r="K1213" t="s">
        <v>32</v>
      </c>
      <c r="L1213" t="s">
        <v>211</v>
      </c>
      <c r="M1213">
        <v>1</v>
      </c>
      <c r="N1213" s="3">
        <v>435160</v>
      </c>
      <c r="O1213" s="3">
        <f>N1213/M1213</f>
        <v>435160</v>
      </c>
      <c r="P1213" s="3">
        <f>O1213*((VLOOKUP(H1213,'CPI Data'!$A$1:$B$23,2))/(VLOOKUP(2025,'CPI Data'!$A$1:$B$23,2)))</f>
        <v>435160</v>
      </c>
      <c r="Q1213" s="2">
        <v>41091</v>
      </c>
      <c r="R1213" s="12">
        <v>2</v>
      </c>
    </row>
    <row r="1214" spans="1:18" x14ac:dyDescent="0.25">
      <c r="A1214" t="s">
        <v>32</v>
      </c>
      <c r="B1214">
        <f>VLOOKUP(Table1[[#This Row],[LGA]],Sheet1!$H$1:$I$27,2,)</f>
        <v>1710</v>
      </c>
      <c r="C1214" t="s">
        <v>105</v>
      </c>
      <c r="D1214" t="s">
        <v>62</v>
      </c>
      <c r="E1214" s="18" t="s">
        <v>246</v>
      </c>
      <c r="F1214" s="18" t="s">
        <v>63</v>
      </c>
      <c r="H1214">
        <v>2025</v>
      </c>
      <c r="I1214" t="s">
        <v>16</v>
      </c>
      <c r="J1214" t="str">
        <f>VLOOKUP(Table1[[#This Row],[Construction]],Sheet1!$A$2:$B$16,2,)</f>
        <v>Off Site</v>
      </c>
      <c r="K1214" t="s">
        <v>32</v>
      </c>
      <c r="L1214" t="s">
        <v>211</v>
      </c>
      <c r="M1214">
        <v>1</v>
      </c>
      <c r="N1214" s="3">
        <v>435160</v>
      </c>
      <c r="O1214" s="3">
        <f>N1214/M1214</f>
        <v>435160</v>
      </c>
      <c r="P1214" s="3">
        <f>O1214*((VLOOKUP(H1214,'CPI Data'!$A$1:$B$23,2))/(VLOOKUP(2025,'CPI Data'!$A$1:$B$23,2)))</f>
        <v>435160</v>
      </c>
      <c r="Q1214" s="2">
        <v>41456</v>
      </c>
      <c r="R1214" s="12">
        <v>2</v>
      </c>
    </row>
    <row r="1215" spans="1:18" x14ac:dyDescent="0.25">
      <c r="A1215" t="s">
        <v>30</v>
      </c>
      <c r="B1215">
        <f>VLOOKUP(Table1[[#This Row],[LGA]],Sheet1!$H$1:$I$27,2,)</f>
        <v>2600</v>
      </c>
      <c r="C1215" t="s">
        <v>241</v>
      </c>
      <c r="D1215" t="s">
        <v>40</v>
      </c>
      <c r="E1215" s="18" t="s">
        <v>36</v>
      </c>
      <c r="F1215" s="18" t="s">
        <v>36</v>
      </c>
      <c r="H1215">
        <v>2022</v>
      </c>
      <c r="I1215" t="s">
        <v>35</v>
      </c>
      <c r="J1215" t="str">
        <f>VLOOKUP(Table1[[#This Row],[Construction]],Sheet1!$A$2:$B$16,2,)</f>
        <v>Demolish</v>
      </c>
      <c r="K1215" t="s">
        <v>30</v>
      </c>
      <c r="L1215" t="s">
        <v>211</v>
      </c>
      <c r="M1215">
        <v>1</v>
      </c>
      <c r="N1215" s="3">
        <v>740984.25109999999</v>
      </c>
      <c r="O1215" s="3">
        <f>N1215/M1215</f>
        <v>740984.25109999999</v>
      </c>
      <c r="P1215" s="3">
        <f>O1215*((VLOOKUP(H1215,'CPI Data'!$A$1:$B$23,2))/(VLOOKUP(2025,'CPI Data'!$A$1:$B$23,2)))</f>
        <v>740984.25109999999</v>
      </c>
      <c r="Q1215" s="2">
        <v>41821</v>
      </c>
      <c r="R1215" s="12">
        <v>2</v>
      </c>
    </row>
    <row r="1216" spans="1:18" x14ac:dyDescent="0.25">
      <c r="A1216" t="s">
        <v>32</v>
      </c>
      <c r="B1216">
        <f>VLOOKUP(Table1[[#This Row],[LGA]],Sheet1!$H$1:$I$27,2,)</f>
        <v>1710</v>
      </c>
      <c r="C1216" t="s">
        <v>105</v>
      </c>
      <c r="D1216" t="s">
        <v>62</v>
      </c>
      <c r="E1216" s="18" t="s">
        <v>246</v>
      </c>
      <c r="F1216" s="18" t="s">
        <v>63</v>
      </c>
      <c r="H1216">
        <v>2025</v>
      </c>
      <c r="I1216" t="s">
        <v>35</v>
      </c>
      <c r="J1216" t="str">
        <f>VLOOKUP(Table1[[#This Row],[Construction]],Sheet1!$A$2:$B$16,2,)</f>
        <v>Demolish</v>
      </c>
      <c r="K1216" t="s">
        <v>32</v>
      </c>
      <c r="L1216" t="s">
        <v>211</v>
      </c>
      <c r="M1216">
        <v>1</v>
      </c>
      <c r="N1216" s="3">
        <v>435160</v>
      </c>
      <c r="O1216" s="3">
        <f>N1216/M1216</f>
        <v>435160</v>
      </c>
      <c r="P1216" s="3">
        <f>O1216*((VLOOKUP(H1216,'CPI Data'!$A$1:$B$23,2))/(VLOOKUP(2025,'CPI Data'!$A$1:$B$23,2)))</f>
        <v>435160</v>
      </c>
      <c r="Q1216" s="2">
        <v>41821</v>
      </c>
      <c r="R1216" s="12">
        <v>2</v>
      </c>
    </row>
    <row r="1217" spans="1:21" x14ac:dyDescent="0.25">
      <c r="A1217" t="s">
        <v>32</v>
      </c>
      <c r="B1217">
        <f>VLOOKUP(Table1[[#This Row],[LGA]],Sheet1!$H$1:$I$27,2,)</f>
        <v>1710</v>
      </c>
      <c r="C1217" t="s">
        <v>105</v>
      </c>
      <c r="D1217" t="s">
        <v>62</v>
      </c>
      <c r="E1217" s="18" t="s">
        <v>246</v>
      </c>
      <c r="F1217" s="18" t="s">
        <v>63</v>
      </c>
      <c r="H1217">
        <v>2025</v>
      </c>
      <c r="I1217" t="s">
        <v>35</v>
      </c>
      <c r="J1217" t="str">
        <f>VLOOKUP(Table1[[#This Row],[Construction]],Sheet1!$A$2:$B$16,2,)</f>
        <v>Demolish</v>
      </c>
      <c r="K1217" t="s">
        <v>32</v>
      </c>
      <c r="L1217" t="s">
        <v>211</v>
      </c>
      <c r="M1217">
        <v>1</v>
      </c>
      <c r="N1217" s="3">
        <v>435160</v>
      </c>
      <c r="O1217" s="3">
        <f>N1217/M1217</f>
        <v>435160</v>
      </c>
      <c r="P1217" s="3">
        <f>O1217*((VLOOKUP(H1217,'CPI Data'!$A$1:$B$23,2))/(VLOOKUP(2025,'CPI Data'!$A$1:$B$23,2)))</f>
        <v>435160</v>
      </c>
      <c r="Q1217" s="2">
        <v>41821</v>
      </c>
      <c r="R1217" s="12">
        <v>2</v>
      </c>
    </row>
    <row r="1218" spans="1:21" x14ac:dyDescent="0.25">
      <c r="A1218" t="s">
        <v>32</v>
      </c>
      <c r="B1218">
        <f>VLOOKUP(Table1[[#This Row],[LGA]],Sheet1!$H$1:$I$27,2,)</f>
        <v>1710</v>
      </c>
      <c r="C1218" t="s">
        <v>105</v>
      </c>
      <c r="D1218" t="s">
        <v>62</v>
      </c>
      <c r="E1218" s="18" t="s">
        <v>246</v>
      </c>
      <c r="F1218" s="18" t="s">
        <v>63</v>
      </c>
      <c r="H1218">
        <v>2025</v>
      </c>
      <c r="I1218" t="s">
        <v>35</v>
      </c>
      <c r="J1218" t="str">
        <f>VLOOKUP(Table1[[#This Row],[Construction]],Sheet1!$A$2:$B$16,2,)</f>
        <v>Demolish</v>
      </c>
      <c r="K1218" t="s">
        <v>32</v>
      </c>
      <c r="L1218" t="s">
        <v>211</v>
      </c>
      <c r="M1218">
        <v>1</v>
      </c>
      <c r="N1218" s="3">
        <v>435160</v>
      </c>
      <c r="O1218" s="3">
        <f>N1218/M1218</f>
        <v>435160</v>
      </c>
      <c r="P1218" s="3">
        <f>O1218*((VLOOKUP(H1218,'CPI Data'!$A$1:$B$23,2))/(VLOOKUP(2025,'CPI Data'!$A$1:$B$23,2)))</f>
        <v>435160</v>
      </c>
      <c r="Q1218" s="2">
        <v>41821</v>
      </c>
      <c r="R1218" s="12">
        <v>2</v>
      </c>
    </row>
    <row r="1219" spans="1:21" x14ac:dyDescent="0.25">
      <c r="A1219" t="s">
        <v>32</v>
      </c>
      <c r="B1219">
        <f>VLOOKUP(Table1[[#This Row],[LGA]],Sheet1!$H$1:$I$27,2,)</f>
        <v>1710</v>
      </c>
      <c r="C1219" t="s">
        <v>105</v>
      </c>
      <c r="D1219" t="s">
        <v>62</v>
      </c>
      <c r="E1219" s="18" t="s">
        <v>246</v>
      </c>
      <c r="F1219" s="18" t="s">
        <v>63</v>
      </c>
      <c r="H1219">
        <v>2025</v>
      </c>
      <c r="I1219" t="s">
        <v>16</v>
      </c>
      <c r="J1219" t="str">
        <f>VLOOKUP(Table1[[#This Row],[Construction]],Sheet1!$A$2:$B$16,2,)</f>
        <v>Off Site</v>
      </c>
      <c r="K1219" t="s">
        <v>32</v>
      </c>
      <c r="L1219" t="s">
        <v>211</v>
      </c>
      <c r="M1219">
        <v>1</v>
      </c>
      <c r="N1219" s="3">
        <v>571148</v>
      </c>
      <c r="O1219" s="3">
        <f>N1219/M1219</f>
        <v>571148</v>
      </c>
      <c r="P1219" s="3">
        <f>O1219*((VLOOKUP(H1219,'CPI Data'!$A$1:$B$23,2))/(VLOOKUP(2025,'CPI Data'!$A$1:$B$23,2)))</f>
        <v>571148</v>
      </c>
      <c r="Q1219" s="2">
        <v>41456</v>
      </c>
      <c r="R1219" s="12">
        <v>2</v>
      </c>
    </row>
    <row r="1220" spans="1:21" x14ac:dyDescent="0.25">
      <c r="A1220" t="s">
        <v>21</v>
      </c>
      <c r="B1220" s="15">
        <f>VLOOKUP(Table1[[#This Row],[LGA]],Sheet1!$H$1:$I$27,2,)</f>
        <v>2203</v>
      </c>
      <c r="C1220" t="s">
        <v>104</v>
      </c>
      <c r="D1220" t="s">
        <v>65</v>
      </c>
      <c r="E1220" s="18" t="s">
        <v>59</v>
      </c>
      <c r="F1220" s="18" t="s">
        <v>59</v>
      </c>
      <c r="H1220">
        <v>2024</v>
      </c>
      <c r="I1220" t="s">
        <v>16</v>
      </c>
      <c r="J1220" t="str">
        <f>VLOOKUP(Table1[[#This Row],[Construction]],Sheet1!$A$2:$B$16,2,)</f>
        <v>Off Site</v>
      </c>
      <c r="K1220" t="s">
        <v>21</v>
      </c>
      <c r="L1220" t="s">
        <v>211</v>
      </c>
      <c r="M1220">
        <v>10</v>
      </c>
      <c r="N1220" s="3">
        <v>3671617.1</v>
      </c>
      <c r="O1220" s="3">
        <f>N1220/M1220</f>
        <v>367161.71</v>
      </c>
      <c r="P1220" s="3">
        <f>O1220*((VLOOKUP(2025,'CPI Data'!$A$1:$B$23,2)/(VLOOKUP(H1220,'CPI Data'!$A$1:$B$23,2))))</f>
        <v>367161.71</v>
      </c>
      <c r="Q1220" s="2">
        <v>41091</v>
      </c>
      <c r="R1220" s="12"/>
    </row>
    <row r="1221" spans="1:21" x14ac:dyDescent="0.25">
      <c r="A1221" t="s">
        <v>21</v>
      </c>
      <c r="B1221" s="15">
        <f>VLOOKUP(Table1[[#This Row],[LGA]],Sheet1!$H$1:$I$27,2,)</f>
        <v>2203</v>
      </c>
      <c r="C1221" t="s">
        <v>104</v>
      </c>
      <c r="D1221" t="s">
        <v>66</v>
      </c>
      <c r="E1221" s="18" t="s">
        <v>59</v>
      </c>
      <c r="F1221" s="18" t="s">
        <v>59</v>
      </c>
      <c r="H1221">
        <v>2025</v>
      </c>
      <c r="I1221" t="s">
        <v>16</v>
      </c>
      <c r="J1221" t="str">
        <f>VLOOKUP(Table1[[#This Row],[Construction]],Sheet1!$A$2:$B$16,2,)</f>
        <v>Off Site</v>
      </c>
      <c r="K1221" t="s">
        <v>21</v>
      </c>
      <c r="L1221" t="s">
        <v>211</v>
      </c>
      <c r="M1221">
        <v>9</v>
      </c>
      <c r="N1221" s="3">
        <v>3051953</v>
      </c>
      <c r="O1221" s="3">
        <f>N1221/M1221</f>
        <v>339105.88888888888</v>
      </c>
      <c r="P1221" s="3">
        <f>O1221*((VLOOKUP(2025,'CPI Data'!$A$1:$B$23,2)/(VLOOKUP(H1221,'CPI Data'!$A$1:$B$23,2))))</f>
        <v>339105.88888888888</v>
      </c>
      <c r="Q1221" s="2">
        <v>41456</v>
      </c>
      <c r="R1221" s="12"/>
    </row>
    <row r="1222" spans="1:21" x14ac:dyDescent="0.25">
      <c r="A1222" t="s">
        <v>21</v>
      </c>
      <c r="B1222">
        <f>VLOOKUP(Table1[[#This Row],[LGA]],Sheet1!$H$1:$I$27,2,)</f>
        <v>2203</v>
      </c>
      <c r="C1222" t="s">
        <v>104</v>
      </c>
      <c r="D1222" t="s">
        <v>114</v>
      </c>
      <c r="E1222" s="18" t="s">
        <v>13</v>
      </c>
      <c r="F1222" s="18" t="s">
        <v>13</v>
      </c>
      <c r="H1222">
        <v>2025</v>
      </c>
      <c r="I1222" t="s">
        <v>16</v>
      </c>
      <c r="J1222" t="str">
        <f>VLOOKUP(Table1[[#This Row],[Construction]],Sheet1!$A$2:$B$16,2,)</f>
        <v>Off Site</v>
      </c>
      <c r="L1222" t="s">
        <v>237</v>
      </c>
      <c r="M1222">
        <v>1</v>
      </c>
      <c r="N1222" s="3">
        <v>733312.4</v>
      </c>
      <c r="O1222" s="3">
        <f>N1222/M1222</f>
        <v>733312.4</v>
      </c>
      <c r="P1222" s="3">
        <f>O1222*((VLOOKUP(H1222,'CPI Data'!$A$1:$B$23,2))/(VLOOKUP(2025,'CPI Data'!$A$1:$B$23,2)))</f>
        <v>733312.4</v>
      </c>
      <c r="Q1222" s="2">
        <v>41456</v>
      </c>
      <c r="R1222" s="12">
        <v>4</v>
      </c>
    </row>
    <row r="1223" spans="1:21" x14ac:dyDescent="0.25">
      <c r="A1223" t="s">
        <v>32</v>
      </c>
      <c r="B1223">
        <f>VLOOKUP(Table1[[#This Row],[LGA]],Sheet1!$H$1:$I$27,2,)</f>
        <v>1710</v>
      </c>
      <c r="C1223" t="s">
        <v>105</v>
      </c>
      <c r="D1223" t="s">
        <v>114</v>
      </c>
      <c r="E1223" s="18" t="s">
        <v>13</v>
      </c>
      <c r="F1223" s="18" t="s">
        <v>13</v>
      </c>
      <c r="H1223">
        <v>2025</v>
      </c>
      <c r="I1223" t="s">
        <v>29</v>
      </c>
      <c r="J1223" t="str">
        <f>VLOOKUP(Table1[[#This Row],[Construction]],Sheet1!$A$2:$B$16,2,)</f>
        <v>On Site</v>
      </c>
      <c r="L1223" t="s">
        <v>237</v>
      </c>
      <c r="M1223">
        <v>1</v>
      </c>
      <c r="N1223" s="3">
        <v>1095050</v>
      </c>
      <c r="O1223" s="3">
        <f>N1223/M1223</f>
        <v>1095050</v>
      </c>
      <c r="P1223" s="3">
        <f>O1223*((VLOOKUP(H1223,'CPI Data'!$A$1:$B$23,2))/(VLOOKUP(2025,'CPI Data'!$A$1:$B$23,2)))</f>
        <v>1095050</v>
      </c>
      <c r="R1223" s="12">
        <v>4</v>
      </c>
    </row>
    <row r="1224" spans="1:21" x14ac:dyDescent="0.25">
      <c r="A1224" t="s">
        <v>41</v>
      </c>
      <c r="B1224">
        <f>VLOOKUP(Table1[[#This Row],[LGA]],Sheet1!$H$1:$I$27,2,)</f>
        <v>2042</v>
      </c>
      <c r="C1224" t="s">
        <v>104</v>
      </c>
      <c r="D1224" t="s">
        <v>111</v>
      </c>
      <c r="E1224" s="18" t="s">
        <v>13</v>
      </c>
      <c r="F1224" s="18" t="s">
        <v>13</v>
      </c>
      <c r="H1224">
        <v>2022</v>
      </c>
      <c r="I1224" t="s">
        <v>29</v>
      </c>
      <c r="J1224" t="str">
        <f>VLOOKUP(Table1[[#This Row],[Construction]],Sheet1!$A$2:$B$16,2,)</f>
        <v>On Site</v>
      </c>
      <c r="K1224" t="s">
        <v>41</v>
      </c>
      <c r="L1224" t="s">
        <v>211</v>
      </c>
      <c r="M1224">
        <v>1</v>
      </c>
      <c r="N1224" s="3">
        <v>418395.56</v>
      </c>
      <c r="O1224" s="3">
        <f>N1224/M1224</f>
        <v>418395.56</v>
      </c>
      <c r="P1224" s="3">
        <f>O1224*((VLOOKUP(H1224,'CPI Data'!$A$1:$B$23,2))/(VLOOKUP(2025,'CPI Data'!$A$1:$B$23,2)))</f>
        <v>418395.56</v>
      </c>
      <c r="R1224" s="12">
        <v>2</v>
      </c>
    </row>
    <row r="1225" spans="1:21" x14ac:dyDescent="0.25">
      <c r="A1225" t="s">
        <v>41</v>
      </c>
      <c r="B1225">
        <f>VLOOKUP(Table1[[#This Row],[LGA]],Sheet1!$H$1:$I$27,2,)</f>
        <v>2042</v>
      </c>
      <c r="C1225" t="s">
        <v>104</v>
      </c>
      <c r="D1225" t="s">
        <v>111</v>
      </c>
      <c r="E1225" s="18" t="s">
        <v>13</v>
      </c>
      <c r="F1225" s="18" t="s">
        <v>13</v>
      </c>
      <c r="H1225">
        <v>2022</v>
      </c>
      <c r="I1225" t="s">
        <v>29</v>
      </c>
      <c r="J1225" t="str">
        <f>VLOOKUP(Table1[[#This Row],[Construction]],Sheet1!$A$2:$B$16,2,)</f>
        <v>On Site</v>
      </c>
      <c r="K1225" t="s">
        <v>41</v>
      </c>
      <c r="L1225" t="s">
        <v>211</v>
      </c>
      <c r="M1225">
        <v>1</v>
      </c>
      <c r="N1225" s="3">
        <v>418395.56</v>
      </c>
      <c r="O1225" s="3">
        <f>N1225/M1225</f>
        <v>418395.56</v>
      </c>
      <c r="P1225" s="3">
        <f>O1225*((VLOOKUP(H1225,'CPI Data'!$A$1:$B$23,2))/(VLOOKUP(2025,'CPI Data'!$A$1:$B$23,2)))</f>
        <v>418395.56</v>
      </c>
      <c r="R1225" s="12">
        <v>2</v>
      </c>
    </row>
    <row r="1226" spans="1:21" x14ac:dyDescent="0.25">
      <c r="A1226" t="s">
        <v>41</v>
      </c>
      <c r="B1226">
        <f>VLOOKUP(Table1[[#This Row],[LGA]],Sheet1!$H$1:$I$27,2,)</f>
        <v>2042</v>
      </c>
      <c r="C1226" t="s">
        <v>104</v>
      </c>
      <c r="D1226" t="s">
        <v>112</v>
      </c>
      <c r="E1226" s="18" t="s">
        <v>13</v>
      </c>
      <c r="F1226" s="18" t="s">
        <v>13</v>
      </c>
      <c r="H1226">
        <v>2022</v>
      </c>
      <c r="I1226" t="s">
        <v>29</v>
      </c>
      <c r="J1226" t="str">
        <f>VLOOKUP(Table1[[#This Row],[Construction]],Sheet1!$A$2:$B$16,2,)</f>
        <v>On Site</v>
      </c>
      <c r="K1226" t="s">
        <v>41</v>
      </c>
      <c r="L1226" t="s">
        <v>211</v>
      </c>
      <c r="M1226">
        <v>1</v>
      </c>
      <c r="N1226" s="3">
        <v>440395.56</v>
      </c>
      <c r="O1226" s="3">
        <f>N1226/M1226</f>
        <v>440395.56</v>
      </c>
      <c r="P1226" s="3">
        <f>O1226*((VLOOKUP(H1226,'CPI Data'!$A$1:$B$23,2))/(VLOOKUP(2025,'CPI Data'!$A$1:$B$23,2)))</f>
        <v>440395.56</v>
      </c>
      <c r="R1226" s="12">
        <v>3</v>
      </c>
    </row>
    <row r="1227" spans="1:21" x14ac:dyDescent="0.25">
      <c r="A1227" t="s">
        <v>41</v>
      </c>
      <c r="B1227">
        <f>VLOOKUP(Table1[[#This Row],[LGA]],Sheet1!$H$1:$I$27,2,)</f>
        <v>2042</v>
      </c>
      <c r="C1227" t="s">
        <v>104</v>
      </c>
      <c r="D1227" t="s">
        <v>112</v>
      </c>
      <c r="E1227" s="18" t="s">
        <v>13</v>
      </c>
      <c r="F1227" s="18" t="s">
        <v>13</v>
      </c>
      <c r="H1227">
        <v>2022</v>
      </c>
      <c r="I1227" t="s">
        <v>29</v>
      </c>
      <c r="J1227" t="str">
        <f>VLOOKUP(Table1[[#This Row],[Construction]],Sheet1!$A$2:$B$16,2,)</f>
        <v>On Site</v>
      </c>
      <c r="K1227" t="s">
        <v>41</v>
      </c>
      <c r="L1227" t="s">
        <v>211</v>
      </c>
      <c r="M1227">
        <v>1</v>
      </c>
      <c r="N1227" s="3">
        <v>440395.56</v>
      </c>
      <c r="O1227" s="3">
        <f>N1227/M1227</f>
        <v>440395.56</v>
      </c>
      <c r="P1227" s="3">
        <f>O1227*((VLOOKUP(H1227,'CPI Data'!$A$1:$B$23,2))/(VLOOKUP(2025,'CPI Data'!$A$1:$B$23,2)))</f>
        <v>440395.56</v>
      </c>
      <c r="R1227" s="12">
        <v>3</v>
      </c>
    </row>
    <row r="1228" spans="1:21" x14ac:dyDescent="0.25">
      <c r="A1228" t="s">
        <v>21</v>
      </c>
      <c r="B1228">
        <f>VLOOKUP(Table1[[#This Row],[LGA]],Sheet1!$H$1:$I$27,2,)</f>
        <v>2203</v>
      </c>
      <c r="C1228" t="s">
        <v>104</v>
      </c>
      <c r="D1228" t="s">
        <v>116</v>
      </c>
      <c r="E1228" s="18" t="s">
        <v>246</v>
      </c>
      <c r="F1228" s="18" t="s">
        <v>90</v>
      </c>
      <c r="H1228">
        <v>2013</v>
      </c>
      <c r="I1228" t="s">
        <v>178</v>
      </c>
      <c r="J1228" t="str">
        <f>VLOOKUP(Table1[[#This Row],[Construction]],Sheet1!$A$2:$B$16,2,)</f>
        <v>Off Site</v>
      </c>
      <c r="K1228" t="s">
        <v>183</v>
      </c>
      <c r="L1228" t="s">
        <v>237</v>
      </c>
      <c r="M1228">
        <v>2</v>
      </c>
      <c r="N1228" s="3">
        <v>717225</v>
      </c>
      <c r="O1228" s="3">
        <f>N1228/M1228</f>
        <v>358612.5</v>
      </c>
      <c r="P1228" s="3">
        <f>O1228*((VLOOKUP(H1228,'CPI Data'!$A$1:$B$23,2))/(VLOOKUP(2025,'CPI Data'!$A$1:$B$23,2)))</f>
        <v>296782.75862068962</v>
      </c>
      <c r="Q1228" s="2">
        <v>42186</v>
      </c>
      <c r="R1228" s="12">
        <v>2</v>
      </c>
      <c r="S1228">
        <v>2</v>
      </c>
      <c r="T1228">
        <v>1</v>
      </c>
      <c r="U1228">
        <v>1</v>
      </c>
    </row>
    <row r="1229" spans="1:21" x14ac:dyDescent="0.25">
      <c r="A1229" t="s">
        <v>41</v>
      </c>
      <c r="B1229">
        <f>VLOOKUP(Table1[[#This Row],[LGA]],Sheet1!$H$1:$I$27,2,)</f>
        <v>2042</v>
      </c>
      <c r="C1229" t="s">
        <v>104</v>
      </c>
      <c r="D1229" t="s">
        <v>112</v>
      </c>
      <c r="E1229" s="18" t="s">
        <v>13</v>
      </c>
      <c r="F1229" s="18" t="s">
        <v>13</v>
      </c>
      <c r="H1229">
        <v>2022</v>
      </c>
      <c r="I1229" t="s">
        <v>29</v>
      </c>
      <c r="J1229" t="str">
        <f>VLOOKUP(Table1[[#This Row],[Construction]],Sheet1!$A$2:$B$16,2,)</f>
        <v>On Site</v>
      </c>
      <c r="K1229" t="s">
        <v>41</v>
      </c>
      <c r="L1229" t="s">
        <v>211</v>
      </c>
      <c r="M1229">
        <v>1</v>
      </c>
      <c r="N1229" s="3">
        <v>440395.56</v>
      </c>
      <c r="O1229" s="3">
        <f>N1229/M1229</f>
        <v>440395.56</v>
      </c>
      <c r="P1229" s="3">
        <f>O1229*((VLOOKUP(H1229,'CPI Data'!$A$1:$B$23,2))/(VLOOKUP(2025,'CPI Data'!$A$1:$B$23,2)))</f>
        <v>440395.56</v>
      </c>
      <c r="R1229" s="12">
        <v>3</v>
      </c>
    </row>
    <row r="1230" spans="1:21" x14ac:dyDescent="0.25">
      <c r="A1230" t="s">
        <v>30</v>
      </c>
      <c r="B1230">
        <f>VLOOKUP(Table1[[#This Row],[LGA]],Sheet1!$H$1:$I$27,2,)</f>
        <v>2600</v>
      </c>
      <c r="C1230" t="s">
        <v>241</v>
      </c>
      <c r="D1230" t="s">
        <v>69</v>
      </c>
      <c r="E1230" s="18" t="s">
        <v>36</v>
      </c>
      <c r="F1230" s="18" t="s">
        <v>36</v>
      </c>
      <c r="H1230">
        <v>2023</v>
      </c>
      <c r="I1230" t="s">
        <v>16</v>
      </c>
      <c r="J1230" t="str">
        <f>VLOOKUP(Table1[[#This Row],[Construction]],Sheet1!$A$2:$B$16,2,)</f>
        <v>Off Site</v>
      </c>
      <c r="K1230" t="s">
        <v>30</v>
      </c>
      <c r="L1230" t="s">
        <v>211</v>
      </c>
      <c r="M1230">
        <v>1</v>
      </c>
      <c r="N1230" s="3">
        <v>74940.600000000006</v>
      </c>
      <c r="O1230" s="3">
        <f>N1230/M1230</f>
        <v>74940.600000000006</v>
      </c>
      <c r="P1230" s="3">
        <f>O1230*((VLOOKUP(H1230,'CPI Data'!$A$1:$B$23,2))/(VLOOKUP(2025,'CPI Data'!$A$1:$B$23,2)))</f>
        <v>74940.600000000006</v>
      </c>
      <c r="Q1230" s="2">
        <v>41091</v>
      </c>
      <c r="R1230" s="12">
        <v>3</v>
      </c>
    </row>
    <row r="1231" spans="1:21" x14ac:dyDescent="0.25">
      <c r="A1231" t="s">
        <v>30</v>
      </c>
      <c r="B1231">
        <f>VLOOKUP(Table1[[#This Row],[LGA]],Sheet1!$H$1:$I$27,2,)</f>
        <v>2600</v>
      </c>
      <c r="C1231" t="s">
        <v>241</v>
      </c>
      <c r="D1231" t="s">
        <v>139</v>
      </c>
      <c r="E1231" s="18" t="s">
        <v>13</v>
      </c>
      <c r="F1231" s="18" t="s">
        <v>13</v>
      </c>
      <c r="H1231">
        <v>2011</v>
      </c>
      <c r="I1231" t="s">
        <v>16</v>
      </c>
      <c r="J1231" t="str">
        <f>VLOOKUP(Table1[[#This Row],[Construction]],Sheet1!$A$2:$B$16,2,)</f>
        <v>Off Site</v>
      </c>
      <c r="K1231" t="s">
        <v>30</v>
      </c>
      <c r="L1231" t="s">
        <v>211</v>
      </c>
      <c r="M1231">
        <v>2</v>
      </c>
      <c r="N1231" s="3">
        <v>791820</v>
      </c>
      <c r="O1231" s="3">
        <f>N1231/M1231</f>
        <v>395910</v>
      </c>
      <c r="P1231" s="3">
        <f>O1231*((VLOOKUP(H1231,'CPI Data'!$A$1:$B$23,2))/(VLOOKUP(2025,'CPI Data'!$A$1:$B$23,2)))</f>
        <v>450518.27586206899</v>
      </c>
      <c r="Q1231" s="2">
        <v>41456</v>
      </c>
      <c r="R1231" s="12">
        <v>2</v>
      </c>
      <c r="S1231">
        <v>2</v>
      </c>
      <c r="T1231">
        <v>1</v>
      </c>
      <c r="U1231">
        <v>1</v>
      </c>
    </row>
    <row r="1232" spans="1:21" x14ac:dyDescent="0.25">
      <c r="A1232" t="s">
        <v>30</v>
      </c>
      <c r="B1232">
        <f>VLOOKUP(Table1[[#This Row],[LGA]],Sheet1!$H$1:$I$27,2,)</f>
        <v>2600</v>
      </c>
      <c r="C1232" t="s">
        <v>241</v>
      </c>
      <c r="D1232" t="s">
        <v>139</v>
      </c>
      <c r="E1232" s="18" t="s">
        <v>13</v>
      </c>
      <c r="F1232" s="18" t="s">
        <v>13</v>
      </c>
      <c r="H1232">
        <v>2011</v>
      </c>
      <c r="I1232" t="s">
        <v>16</v>
      </c>
      <c r="J1232" t="str">
        <f>VLOOKUP(Table1[[#This Row],[Construction]],Sheet1!$A$2:$B$16,2,)</f>
        <v>Off Site</v>
      </c>
      <c r="K1232" t="s">
        <v>30</v>
      </c>
      <c r="L1232" t="s">
        <v>211</v>
      </c>
      <c r="M1232">
        <v>2</v>
      </c>
      <c r="N1232" s="3">
        <v>791820</v>
      </c>
      <c r="O1232" s="3">
        <f>N1232/M1232</f>
        <v>395910</v>
      </c>
      <c r="P1232" s="3">
        <f>O1232*((VLOOKUP(H1232,'CPI Data'!$A$1:$B$23,2))/(VLOOKUP(2025,'CPI Data'!$A$1:$B$23,2)))</f>
        <v>450518.27586206899</v>
      </c>
      <c r="Q1232" s="2">
        <v>41456</v>
      </c>
      <c r="R1232" s="12">
        <v>2</v>
      </c>
      <c r="S1232">
        <v>2</v>
      </c>
      <c r="T1232">
        <v>1</v>
      </c>
      <c r="U1232">
        <v>1</v>
      </c>
    </row>
    <row r="1233" spans="1:21" x14ac:dyDescent="0.25">
      <c r="A1233" t="s">
        <v>22</v>
      </c>
      <c r="B1233" t="str">
        <f>VLOOKUP(Table1[[#This Row],[LGA]],Sheet1!$H$1:$I$27,2,)</f>
        <v>1973 </v>
      </c>
      <c r="C1233" t="s">
        <v>104</v>
      </c>
      <c r="D1233" t="s">
        <v>71</v>
      </c>
      <c r="E1233" s="18" t="s">
        <v>101</v>
      </c>
      <c r="F1233" s="18" t="s">
        <v>240</v>
      </c>
      <c r="H1233">
        <v>2022</v>
      </c>
      <c r="I1233" t="s">
        <v>16</v>
      </c>
      <c r="J1233" t="str">
        <f>VLOOKUP(Table1[[#This Row],[Construction]],Sheet1!$A$2:$B$16,2,)</f>
        <v>Off Site</v>
      </c>
      <c r="K1233" t="s">
        <v>187</v>
      </c>
      <c r="L1233" t="s">
        <v>237</v>
      </c>
      <c r="M1233">
        <v>1</v>
      </c>
      <c r="N1233" s="3">
        <v>548687.9</v>
      </c>
      <c r="O1233" s="3">
        <f>N1233/M1233</f>
        <v>548687.9</v>
      </c>
      <c r="P1233" s="3">
        <f>O1233*((VLOOKUP(H1233,'CPI Data'!$A$1:$B$23,2))/(VLOOKUP(2025,'CPI Data'!$A$1:$B$23,2)))</f>
        <v>548687.9</v>
      </c>
      <c r="Q1233" s="2">
        <v>41091</v>
      </c>
      <c r="R1233" s="12">
        <v>2</v>
      </c>
    </row>
    <row r="1234" spans="1:21" x14ac:dyDescent="0.25">
      <c r="A1234" t="s">
        <v>22</v>
      </c>
      <c r="B1234" t="str">
        <f>VLOOKUP(Table1[[#This Row],[LGA]],Sheet1!$H$1:$I$27,2,)</f>
        <v>1973 </v>
      </c>
      <c r="C1234" t="s">
        <v>104</v>
      </c>
      <c r="D1234" t="s">
        <v>71</v>
      </c>
      <c r="E1234" s="18" t="s">
        <v>101</v>
      </c>
      <c r="F1234" s="18" t="s">
        <v>240</v>
      </c>
      <c r="H1234">
        <v>2022</v>
      </c>
      <c r="I1234" t="s">
        <v>16</v>
      </c>
      <c r="J1234" t="str">
        <f>VLOOKUP(Table1[[#This Row],[Construction]],Sheet1!$A$2:$B$16,2,)</f>
        <v>Off Site</v>
      </c>
      <c r="K1234" t="s">
        <v>187</v>
      </c>
      <c r="L1234" t="s">
        <v>237</v>
      </c>
      <c r="M1234">
        <v>1</v>
      </c>
      <c r="N1234" s="3">
        <v>548687.9</v>
      </c>
      <c r="O1234" s="3">
        <f>N1234/M1234</f>
        <v>548687.9</v>
      </c>
      <c r="P1234" s="3">
        <f>O1234*((VLOOKUP(H1234,'CPI Data'!$A$1:$B$23,2))/(VLOOKUP(2025,'CPI Data'!$A$1:$B$23,2)))</f>
        <v>548687.9</v>
      </c>
      <c r="Q1234" s="2">
        <v>41091</v>
      </c>
      <c r="R1234" s="12">
        <v>2</v>
      </c>
    </row>
    <row r="1235" spans="1:21" x14ac:dyDescent="0.25">
      <c r="A1235" t="s">
        <v>20</v>
      </c>
      <c r="B1235">
        <f>VLOOKUP(Table1[[#This Row],[LGA]],Sheet1!$H$1:$I$27,2,)</f>
        <v>2669</v>
      </c>
      <c r="C1235" t="s">
        <v>104</v>
      </c>
      <c r="D1235" t="s">
        <v>113</v>
      </c>
      <c r="E1235" s="18" t="s">
        <v>13</v>
      </c>
      <c r="F1235" s="18" t="s">
        <v>13</v>
      </c>
      <c r="H1235">
        <v>2013</v>
      </c>
      <c r="I1235" t="s">
        <v>16</v>
      </c>
      <c r="J1235" t="str">
        <f>VLOOKUP(Table1[[#This Row],[Construction]],Sheet1!$A$2:$B$16,2,)</f>
        <v>Off Site</v>
      </c>
      <c r="K1235" t="s">
        <v>183</v>
      </c>
      <c r="L1235" t="s">
        <v>237</v>
      </c>
      <c r="M1235">
        <v>1</v>
      </c>
      <c r="N1235" s="3">
        <v>891070.26</v>
      </c>
      <c r="O1235" s="3">
        <f>N1235/M1235</f>
        <v>891070.26</v>
      </c>
      <c r="P1235" s="3">
        <f>O1235*((VLOOKUP(H1235,'CPI Data'!$A$1:$B$23,2))/(VLOOKUP(2025,'CPI Data'!$A$1:$B$23,2)))</f>
        <v>737437.45655172411</v>
      </c>
      <c r="Q1235" s="2">
        <v>41091</v>
      </c>
      <c r="R1235" s="12">
        <v>3</v>
      </c>
      <c r="S1235">
        <v>1</v>
      </c>
      <c r="T1235">
        <v>1</v>
      </c>
      <c r="U1235">
        <v>1</v>
      </c>
    </row>
    <row r="1236" spans="1:21" x14ac:dyDescent="0.25">
      <c r="A1236" t="s">
        <v>24</v>
      </c>
      <c r="B1236">
        <f>VLOOKUP(Table1[[#This Row],[LGA]],Sheet1!$H$1:$I$27,2,)</f>
        <v>1531</v>
      </c>
      <c r="C1236" t="s">
        <v>241</v>
      </c>
      <c r="D1236" t="s">
        <v>112</v>
      </c>
      <c r="E1236" s="18" t="s">
        <v>13</v>
      </c>
      <c r="F1236" s="18" t="s">
        <v>13</v>
      </c>
      <c r="H1236">
        <v>2013</v>
      </c>
      <c r="I1236" t="s">
        <v>16</v>
      </c>
      <c r="J1236" t="str">
        <f>VLOOKUP(Table1[[#This Row],[Construction]],Sheet1!$A$2:$B$16,2,)</f>
        <v>Off Site</v>
      </c>
      <c r="K1236" t="s">
        <v>209</v>
      </c>
      <c r="L1236" t="s">
        <v>237</v>
      </c>
      <c r="M1236">
        <v>1</v>
      </c>
      <c r="N1236" s="3">
        <v>608362.44444444403</v>
      </c>
      <c r="O1236" s="3">
        <f>N1236/M1236</f>
        <v>608362.44444444403</v>
      </c>
      <c r="P1236" s="3">
        <f>O1236*((VLOOKUP(H1236,'CPI Data'!$A$1:$B$23,2))/(VLOOKUP(2025,'CPI Data'!$A$1:$B$23,2)))</f>
        <v>503472.36781609163</v>
      </c>
      <c r="Q1236" s="2">
        <v>41091</v>
      </c>
      <c r="R1236" s="12">
        <v>3</v>
      </c>
      <c r="S1236">
        <v>1</v>
      </c>
      <c r="T1236">
        <v>1</v>
      </c>
      <c r="U1236">
        <v>1</v>
      </c>
    </row>
    <row r="1237" spans="1:21" x14ac:dyDescent="0.25">
      <c r="A1237" t="s">
        <v>28</v>
      </c>
      <c r="B1237">
        <f>VLOOKUP(Table1[[#This Row],[LGA]],Sheet1!$H$1:$I$27,2,)</f>
        <v>2335</v>
      </c>
      <c r="C1237" t="s">
        <v>104</v>
      </c>
      <c r="D1237" t="s">
        <v>114</v>
      </c>
      <c r="E1237" s="18" t="s">
        <v>13</v>
      </c>
      <c r="F1237" s="18" t="s">
        <v>13</v>
      </c>
      <c r="H1237">
        <v>2013</v>
      </c>
      <c r="I1237" t="s">
        <v>16</v>
      </c>
      <c r="J1237" t="str">
        <f>VLOOKUP(Table1[[#This Row],[Construction]],Sheet1!$A$2:$B$16,2,)</f>
        <v>Off Site</v>
      </c>
      <c r="K1237" t="s">
        <v>183</v>
      </c>
      <c r="L1237" t="s">
        <v>237</v>
      </c>
      <c r="M1237">
        <v>1</v>
      </c>
      <c r="N1237" s="3">
        <v>589134</v>
      </c>
      <c r="O1237" s="3">
        <f>N1237/M1237</f>
        <v>589134</v>
      </c>
      <c r="P1237" s="3">
        <f>O1237*((VLOOKUP(H1237,'CPI Data'!$A$1:$B$23,2))/(VLOOKUP(2025,'CPI Data'!$A$1:$B$23,2)))</f>
        <v>487559.1724137931</v>
      </c>
      <c r="Q1237" s="2">
        <v>41091</v>
      </c>
      <c r="R1237" s="12">
        <v>4</v>
      </c>
      <c r="S1237">
        <v>2</v>
      </c>
      <c r="T1237">
        <v>1</v>
      </c>
      <c r="U1237">
        <v>1</v>
      </c>
    </row>
    <row r="1238" spans="1:21" x14ac:dyDescent="0.25">
      <c r="A1238" t="s">
        <v>22</v>
      </c>
      <c r="B1238" t="str">
        <f>VLOOKUP(Table1[[#This Row],[LGA]],Sheet1!$H$1:$I$27,2,)</f>
        <v>1973 </v>
      </c>
      <c r="C1238" t="s">
        <v>104</v>
      </c>
      <c r="D1238" t="s">
        <v>114</v>
      </c>
      <c r="E1238" s="18" t="s">
        <v>13</v>
      </c>
      <c r="F1238" s="18" t="s">
        <v>13</v>
      </c>
      <c r="H1238">
        <v>2013</v>
      </c>
      <c r="I1238" t="s">
        <v>29</v>
      </c>
      <c r="J1238" t="str">
        <f>VLOOKUP(Table1[[#This Row],[Construction]],Sheet1!$A$2:$B$16,2,)</f>
        <v>On Site</v>
      </c>
      <c r="K1238" t="s">
        <v>183</v>
      </c>
      <c r="L1238" t="s">
        <v>237</v>
      </c>
      <c r="M1238">
        <v>1</v>
      </c>
      <c r="N1238" s="3">
        <v>462918</v>
      </c>
      <c r="O1238" s="3">
        <f>N1238/M1238</f>
        <v>462918</v>
      </c>
      <c r="P1238" s="3">
        <f>O1238*((VLOOKUP(H1238,'CPI Data'!$A$1:$B$23,2))/(VLOOKUP(2025,'CPI Data'!$A$1:$B$23,2)))</f>
        <v>383104.55172413791</v>
      </c>
      <c r="Q1238" s="2">
        <v>42186</v>
      </c>
      <c r="R1238" s="12">
        <v>4</v>
      </c>
      <c r="S1238">
        <v>2</v>
      </c>
      <c r="T1238">
        <v>1</v>
      </c>
      <c r="U1238">
        <v>1</v>
      </c>
    </row>
    <row r="1239" spans="1:21" x14ac:dyDescent="0.25">
      <c r="A1239" t="s">
        <v>22</v>
      </c>
      <c r="B1239" t="str">
        <f>VLOOKUP(Table1[[#This Row],[LGA]],Sheet1!$H$1:$I$27,2,)</f>
        <v>1973 </v>
      </c>
      <c r="C1239" t="s">
        <v>104</v>
      </c>
      <c r="D1239" t="s">
        <v>114</v>
      </c>
      <c r="E1239" s="18" t="s">
        <v>13</v>
      </c>
      <c r="F1239" s="18" t="s">
        <v>13</v>
      </c>
      <c r="H1239">
        <v>2013</v>
      </c>
      <c r="I1239" t="s">
        <v>29</v>
      </c>
      <c r="J1239" t="str">
        <f>VLOOKUP(Table1[[#This Row],[Construction]],Sheet1!$A$2:$B$16,2,)</f>
        <v>On Site</v>
      </c>
      <c r="K1239" t="s">
        <v>183</v>
      </c>
      <c r="L1239" t="s">
        <v>237</v>
      </c>
      <c r="M1239">
        <v>1</v>
      </c>
      <c r="N1239" s="3">
        <v>561776</v>
      </c>
      <c r="O1239" s="3">
        <f>N1239/M1239</f>
        <v>561776</v>
      </c>
      <c r="P1239" s="3">
        <f>O1239*((VLOOKUP(H1239,'CPI Data'!$A$1:$B$23,2))/(VLOOKUP(2025,'CPI Data'!$A$1:$B$23,2)))</f>
        <v>464918.06896551722</v>
      </c>
      <c r="Q1239" s="2">
        <v>41456</v>
      </c>
      <c r="R1239" s="12">
        <v>4</v>
      </c>
      <c r="S1239">
        <v>2</v>
      </c>
      <c r="T1239">
        <v>1</v>
      </c>
      <c r="U1239">
        <v>1</v>
      </c>
    </row>
    <row r="1240" spans="1:21" x14ac:dyDescent="0.25">
      <c r="A1240" t="s">
        <v>24</v>
      </c>
      <c r="B1240">
        <f>VLOOKUP(Table1[[#This Row],[LGA]],Sheet1!$H$1:$I$27,2,)</f>
        <v>1531</v>
      </c>
      <c r="C1240" t="s">
        <v>241</v>
      </c>
      <c r="D1240" t="s">
        <v>111</v>
      </c>
      <c r="E1240" s="18" t="s">
        <v>13</v>
      </c>
      <c r="F1240" s="18" t="s">
        <v>13</v>
      </c>
      <c r="H1240">
        <v>2013</v>
      </c>
      <c r="I1240" t="s">
        <v>29</v>
      </c>
      <c r="J1240" t="str">
        <f>VLOOKUP(Table1[[#This Row],[Construction]],Sheet1!$A$2:$B$16,2,)</f>
        <v>On Site</v>
      </c>
      <c r="K1240" t="s">
        <v>186</v>
      </c>
      <c r="L1240" t="s">
        <v>237</v>
      </c>
      <c r="M1240">
        <v>1</v>
      </c>
      <c r="N1240" s="3">
        <v>363308.65</v>
      </c>
      <c r="O1240" s="3">
        <f>N1240/M1240</f>
        <v>363308.65</v>
      </c>
      <c r="P1240" s="3">
        <f>O1240*((VLOOKUP(H1240,'CPI Data'!$A$1:$B$23,2))/(VLOOKUP(2025,'CPI Data'!$A$1:$B$23,2)))</f>
        <v>300669.22758620692</v>
      </c>
      <c r="Q1240" s="2">
        <v>41456</v>
      </c>
      <c r="R1240" s="12">
        <v>2</v>
      </c>
      <c r="S1240">
        <v>1</v>
      </c>
      <c r="T1240">
        <v>1</v>
      </c>
      <c r="U1240">
        <v>1</v>
      </c>
    </row>
    <row r="1241" spans="1:21" x14ac:dyDescent="0.25">
      <c r="A1241" t="s">
        <v>24</v>
      </c>
      <c r="B1241">
        <f>VLOOKUP(Table1[[#This Row],[LGA]],Sheet1!$H$1:$I$27,2,)</f>
        <v>1531</v>
      </c>
      <c r="C1241" t="s">
        <v>241</v>
      </c>
      <c r="D1241" t="s">
        <v>111</v>
      </c>
      <c r="E1241" s="18" t="s">
        <v>13</v>
      </c>
      <c r="F1241" s="18" t="s">
        <v>13</v>
      </c>
      <c r="H1241">
        <v>2013</v>
      </c>
      <c r="I1241" t="s">
        <v>29</v>
      </c>
      <c r="J1241" t="str">
        <f>VLOOKUP(Table1[[#This Row],[Construction]],Sheet1!$A$2:$B$16,2,)</f>
        <v>On Site</v>
      </c>
      <c r="K1241" t="s">
        <v>186</v>
      </c>
      <c r="L1241" t="s">
        <v>237</v>
      </c>
      <c r="M1241">
        <v>1</v>
      </c>
      <c r="N1241" s="3">
        <v>362810.26</v>
      </c>
      <c r="O1241" s="3">
        <f>N1241/M1241</f>
        <v>362810.26</v>
      </c>
      <c r="P1241" s="3">
        <f>O1241*((VLOOKUP(H1241,'CPI Data'!$A$1:$B$23,2))/(VLOOKUP(2025,'CPI Data'!$A$1:$B$23,2)))</f>
        <v>300256.76689655171</v>
      </c>
      <c r="Q1241" s="2">
        <v>41456</v>
      </c>
      <c r="R1241" s="12">
        <v>2</v>
      </c>
      <c r="S1241">
        <v>1</v>
      </c>
      <c r="T1241">
        <v>1</v>
      </c>
      <c r="U1241">
        <v>1</v>
      </c>
    </row>
    <row r="1242" spans="1:21" x14ac:dyDescent="0.25">
      <c r="A1242" t="s">
        <v>31</v>
      </c>
      <c r="B1242">
        <f>VLOOKUP(Table1[[#This Row],[LGA]],Sheet1!$H$1:$I$27,2,)</f>
        <v>1855</v>
      </c>
      <c r="C1242" t="s">
        <v>241</v>
      </c>
      <c r="D1242" t="s">
        <v>139</v>
      </c>
      <c r="E1242" s="18" t="s">
        <v>13</v>
      </c>
      <c r="F1242" s="18" t="s">
        <v>13</v>
      </c>
      <c r="H1242">
        <v>2010</v>
      </c>
      <c r="I1242" t="s">
        <v>29</v>
      </c>
      <c r="J1242" t="str">
        <f>VLOOKUP(Table1[[#This Row],[Construction]],Sheet1!$A$2:$B$16,2,)</f>
        <v>On Site</v>
      </c>
      <c r="K1242" t="s">
        <v>213</v>
      </c>
      <c r="L1242" t="s">
        <v>237</v>
      </c>
      <c r="M1242">
        <v>2</v>
      </c>
      <c r="N1242" s="3">
        <v>637583.76103480405</v>
      </c>
      <c r="O1242" s="3">
        <f>N1242/M1242</f>
        <v>318791.88051740202</v>
      </c>
      <c r="P1242" s="3">
        <f>O1242*((VLOOKUP(H1242,'CPI Data'!$A$1:$B$23,2))/(VLOOKUP(2025,'CPI Data'!$A$1:$B$23,2)))</f>
        <v>318791.88051740202</v>
      </c>
      <c r="Q1242" s="2">
        <v>42186</v>
      </c>
      <c r="R1242" s="12">
        <v>2</v>
      </c>
      <c r="S1242">
        <v>2</v>
      </c>
      <c r="T1242">
        <v>1</v>
      </c>
      <c r="U1242">
        <v>1</v>
      </c>
    </row>
    <row r="1243" spans="1:21" x14ac:dyDescent="0.25">
      <c r="A1243" t="s">
        <v>31</v>
      </c>
      <c r="B1243">
        <f>VLOOKUP(Table1[[#This Row],[LGA]],Sheet1!$H$1:$I$27,2,)</f>
        <v>1855</v>
      </c>
      <c r="C1243" t="s">
        <v>241</v>
      </c>
      <c r="D1243" t="s">
        <v>139</v>
      </c>
      <c r="E1243" s="18" t="s">
        <v>13</v>
      </c>
      <c r="F1243" s="18" t="s">
        <v>13</v>
      </c>
      <c r="H1243">
        <v>2010</v>
      </c>
      <c r="I1243" t="s">
        <v>29</v>
      </c>
      <c r="J1243" t="str">
        <f>VLOOKUP(Table1[[#This Row],[Construction]],Sheet1!$A$2:$B$16,2,)</f>
        <v>On Site</v>
      </c>
      <c r="K1243" t="s">
        <v>213</v>
      </c>
      <c r="L1243" t="s">
        <v>237</v>
      </c>
      <c r="M1243">
        <v>2</v>
      </c>
      <c r="N1243" s="3">
        <v>637583.76103480405</v>
      </c>
      <c r="O1243" s="3">
        <f>N1243/M1243</f>
        <v>318791.88051740202</v>
      </c>
      <c r="P1243" s="3">
        <f>O1243*((VLOOKUP(H1243,'CPI Data'!$A$1:$B$23,2))/(VLOOKUP(2025,'CPI Data'!$A$1:$B$23,2)))</f>
        <v>318791.88051740202</v>
      </c>
      <c r="Q1243" s="2">
        <v>42186</v>
      </c>
      <c r="R1243" s="12">
        <v>2</v>
      </c>
      <c r="S1243">
        <v>2</v>
      </c>
      <c r="T1243">
        <v>1</v>
      </c>
      <c r="U1243">
        <v>1</v>
      </c>
    </row>
    <row r="1244" spans="1:21" x14ac:dyDescent="0.25">
      <c r="A1244" t="s">
        <v>19</v>
      </c>
      <c r="B1244">
        <f>VLOOKUP(Table1[[#This Row],[LGA]],Sheet1!$H$1:$I$27,2,)</f>
        <v>1816</v>
      </c>
      <c r="C1244" t="s">
        <v>105</v>
      </c>
      <c r="D1244" t="s">
        <v>141</v>
      </c>
      <c r="E1244" s="18" t="s">
        <v>13</v>
      </c>
      <c r="F1244" s="18" t="s">
        <v>13</v>
      </c>
      <c r="H1244">
        <v>2011</v>
      </c>
      <c r="I1244" t="s">
        <v>29</v>
      </c>
      <c r="J1244" t="str">
        <f>VLOOKUP(Table1[[#This Row],[Construction]],Sheet1!$A$2:$B$16,2,)</f>
        <v>On Site</v>
      </c>
      <c r="K1244" t="s">
        <v>184</v>
      </c>
      <c r="L1244" t="s">
        <v>237</v>
      </c>
      <c r="M1244">
        <v>2</v>
      </c>
      <c r="N1244" s="3">
        <v>605617.02</v>
      </c>
      <c r="O1244" s="3">
        <f>N1244/M1244</f>
        <v>302808.51</v>
      </c>
      <c r="P1244" s="3">
        <f>O1244*((VLOOKUP(H1244,'CPI Data'!$A$1:$B$23,2))/(VLOOKUP(2025,'CPI Data'!$A$1:$B$23,2)))</f>
        <v>344575.2010344828</v>
      </c>
      <c r="Q1244" s="2">
        <v>43282</v>
      </c>
      <c r="R1244" s="12">
        <v>2</v>
      </c>
      <c r="S1244">
        <v>2</v>
      </c>
      <c r="T1244">
        <v>1</v>
      </c>
      <c r="U1244">
        <v>1</v>
      </c>
    </row>
    <row r="1245" spans="1:21" x14ac:dyDescent="0.25">
      <c r="A1245" t="s">
        <v>21</v>
      </c>
      <c r="B1245">
        <f>VLOOKUP(Table1[[#This Row],[LGA]],Sheet1!$H$1:$I$27,2,)</f>
        <v>2203</v>
      </c>
      <c r="C1245" t="s">
        <v>104</v>
      </c>
      <c r="D1245" t="s">
        <v>111</v>
      </c>
      <c r="E1245" s="18" t="s">
        <v>13</v>
      </c>
      <c r="F1245" s="18" t="s">
        <v>13</v>
      </c>
      <c r="H1245">
        <v>2013</v>
      </c>
      <c r="I1245" t="s">
        <v>29</v>
      </c>
      <c r="J1245" t="str">
        <f>VLOOKUP(Table1[[#This Row],[Construction]],Sheet1!$A$2:$B$16,2,)</f>
        <v>On Site</v>
      </c>
      <c r="K1245" t="s">
        <v>183</v>
      </c>
      <c r="L1245" t="s">
        <v>237</v>
      </c>
      <c r="M1245">
        <v>1</v>
      </c>
      <c r="N1245" s="3">
        <v>354723</v>
      </c>
      <c r="O1245" s="3">
        <f>N1245/M1245</f>
        <v>354723</v>
      </c>
      <c r="P1245" s="3">
        <f>O1245*((VLOOKUP(H1245,'CPI Data'!$A$1:$B$23,2))/(VLOOKUP(2025,'CPI Data'!$A$1:$B$23,2)))</f>
        <v>293563.86206896551</v>
      </c>
      <c r="Q1245" s="2">
        <v>41821</v>
      </c>
      <c r="R1245" s="12">
        <v>2</v>
      </c>
      <c r="S1245">
        <v>1</v>
      </c>
      <c r="T1245">
        <v>1</v>
      </c>
      <c r="U1245">
        <v>1</v>
      </c>
    </row>
    <row r="1246" spans="1:21" x14ac:dyDescent="0.25">
      <c r="A1246" t="s">
        <v>32</v>
      </c>
      <c r="B1246">
        <f>VLOOKUP(Table1[[#This Row],[LGA]],Sheet1!$H$1:$I$27,2,)</f>
        <v>1710</v>
      </c>
      <c r="C1246" t="s">
        <v>105</v>
      </c>
      <c r="D1246" t="s">
        <v>112</v>
      </c>
      <c r="E1246" s="18" t="s">
        <v>13</v>
      </c>
      <c r="F1246" s="18" t="s">
        <v>13</v>
      </c>
      <c r="H1246">
        <v>2013</v>
      </c>
      <c r="I1246" t="s">
        <v>29</v>
      </c>
      <c r="J1246" t="str">
        <f>VLOOKUP(Table1[[#This Row],[Construction]],Sheet1!$A$2:$B$16,2,)</f>
        <v>On Site</v>
      </c>
      <c r="K1246" t="s">
        <v>194</v>
      </c>
      <c r="L1246" t="s">
        <v>237</v>
      </c>
      <c r="M1246">
        <v>1</v>
      </c>
      <c r="N1246" s="3">
        <v>330688.28999999998</v>
      </c>
      <c r="O1246" s="3">
        <f>N1246/M1246</f>
        <v>330688.28999999998</v>
      </c>
      <c r="P1246" s="3">
        <f>O1246*((VLOOKUP(H1246,'CPI Data'!$A$1:$B$23,2))/(VLOOKUP(2025,'CPI Data'!$A$1:$B$23,2)))</f>
        <v>273673.06758620689</v>
      </c>
      <c r="Q1246" s="2">
        <v>41821</v>
      </c>
      <c r="R1246" s="12">
        <v>3</v>
      </c>
      <c r="S1246">
        <v>1</v>
      </c>
      <c r="T1246">
        <v>1</v>
      </c>
      <c r="U1246">
        <v>1</v>
      </c>
    </row>
    <row r="1247" spans="1:21" x14ac:dyDescent="0.25">
      <c r="A1247" t="s">
        <v>32</v>
      </c>
      <c r="B1247">
        <f>VLOOKUP(Table1[[#This Row],[LGA]],Sheet1!$H$1:$I$27,2,)</f>
        <v>1710</v>
      </c>
      <c r="C1247" t="s">
        <v>105</v>
      </c>
      <c r="D1247" t="s">
        <v>112</v>
      </c>
      <c r="E1247" s="18" t="s">
        <v>13</v>
      </c>
      <c r="F1247" s="18" t="s">
        <v>13</v>
      </c>
      <c r="H1247">
        <v>2013</v>
      </c>
      <c r="I1247" t="s">
        <v>29</v>
      </c>
      <c r="J1247" t="str">
        <f>VLOOKUP(Table1[[#This Row],[Construction]],Sheet1!$A$2:$B$16,2,)</f>
        <v>On Site</v>
      </c>
      <c r="K1247" t="s">
        <v>194</v>
      </c>
      <c r="L1247" t="s">
        <v>237</v>
      </c>
      <c r="M1247">
        <v>1</v>
      </c>
      <c r="N1247" s="3">
        <v>342991.29</v>
      </c>
      <c r="O1247" s="3">
        <f>N1247/M1247</f>
        <v>342991.29</v>
      </c>
      <c r="P1247" s="3">
        <f>O1247*((VLOOKUP(H1247,'CPI Data'!$A$1:$B$23,2))/(VLOOKUP(2025,'CPI Data'!$A$1:$B$23,2)))</f>
        <v>283854.86068965518</v>
      </c>
      <c r="Q1247" s="2">
        <v>41821</v>
      </c>
      <c r="R1247" s="12">
        <v>3</v>
      </c>
      <c r="S1247">
        <v>1</v>
      </c>
      <c r="T1247">
        <v>1</v>
      </c>
      <c r="U1247">
        <v>1</v>
      </c>
    </row>
    <row r="1248" spans="1:21" x14ac:dyDescent="0.25">
      <c r="A1248" t="s">
        <v>32</v>
      </c>
      <c r="B1248">
        <f>VLOOKUP(Table1[[#This Row],[LGA]],Sheet1!$H$1:$I$27,2,)</f>
        <v>1710</v>
      </c>
      <c r="C1248" t="s">
        <v>105</v>
      </c>
      <c r="D1248" t="s">
        <v>112</v>
      </c>
      <c r="E1248" s="18" t="s">
        <v>13</v>
      </c>
      <c r="F1248" s="18" t="s">
        <v>13</v>
      </c>
      <c r="H1248">
        <v>2013</v>
      </c>
      <c r="I1248" t="s">
        <v>29</v>
      </c>
      <c r="J1248" t="str">
        <f>VLOOKUP(Table1[[#This Row],[Construction]],Sheet1!$A$2:$B$16,2,)</f>
        <v>On Site</v>
      </c>
      <c r="K1248" t="s">
        <v>194</v>
      </c>
      <c r="L1248" t="s">
        <v>237</v>
      </c>
      <c r="M1248">
        <v>1</v>
      </c>
      <c r="N1248" s="3">
        <v>340070.29</v>
      </c>
      <c r="O1248" s="3">
        <f>N1248/M1248</f>
        <v>340070.29</v>
      </c>
      <c r="P1248" s="3">
        <f>O1248*((VLOOKUP(H1248,'CPI Data'!$A$1:$B$23,2))/(VLOOKUP(2025,'CPI Data'!$A$1:$B$23,2)))</f>
        <v>281437.48137931031</v>
      </c>
      <c r="Q1248" s="2">
        <v>42186</v>
      </c>
      <c r="R1248" s="12">
        <v>3</v>
      </c>
      <c r="S1248">
        <v>1</v>
      </c>
      <c r="T1248">
        <v>1</v>
      </c>
      <c r="U1248">
        <v>1</v>
      </c>
    </row>
    <row r="1249" spans="1:21" x14ac:dyDescent="0.25">
      <c r="A1249" t="s">
        <v>32</v>
      </c>
      <c r="B1249">
        <f>VLOOKUP(Table1[[#This Row],[LGA]],Sheet1!$H$1:$I$27,2,)</f>
        <v>1710</v>
      </c>
      <c r="C1249" t="s">
        <v>105</v>
      </c>
      <c r="D1249" t="s">
        <v>112</v>
      </c>
      <c r="E1249" s="18" t="s">
        <v>13</v>
      </c>
      <c r="F1249" s="18" t="s">
        <v>13</v>
      </c>
      <c r="H1249">
        <v>2013</v>
      </c>
      <c r="I1249" t="s">
        <v>29</v>
      </c>
      <c r="J1249" t="str">
        <f>VLOOKUP(Table1[[#This Row],[Construction]],Sheet1!$A$2:$B$16,2,)</f>
        <v>On Site</v>
      </c>
      <c r="K1249" t="s">
        <v>194</v>
      </c>
      <c r="L1249" t="s">
        <v>237</v>
      </c>
      <c r="M1249">
        <v>1</v>
      </c>
      <c r="N1249" s="3">
        <v>367134.29</v>
      </c>
      <c r="O1249" s="3">
        <f>N1249/M1249</f>
        <v>367134.29</v>
      </c>
      <c r="P1249" s="3">
        <f>O1249*((VLOOKUP(H1249,'CPI Data'!$A$1:$B$23,2))/(VLOOKUP(2025,'CPI Data'!$A$1:$B$23,2)))</f>
        <v>303835.2744827586</v>
      </c>
      <c r="Q1249" s="2">
        <v>42186</v>
      </c>
      <c r="R1249" s="12">
        <v>3</v>
      </c>
      <c r="S1249">
        <v>1</v>
      </c>
      <c r="T1249">
        <v>1</v>
      </c>
      <c r="U1249">
        <v>1</v>
      </c>
    </row>
    <row r="1250" spans="1:21" x14ac:dyDescent="0.25">
      <c r="A1250" t="s">
        <v>32</v>
      </c>
      <c r="B1250">
        <f>VLOOKUP(Table1[[#This Row],[LGA]],Sheet1!$H$1:$I$27,2,)</f>
        <v>1710</v>
      </c>
      <c r="C1250" t="s">
        <v>105</v>
      </c>
      <c r="D1250" t="s">
        <v>110</v>
      </c>
      <c r="E1250" s="18" t="s">
        <v>13</v>
      </c>
      <c r="F1250" s="18" t="s">
        <v>13</v>
      </c>
      <c r="H1250">
        <v>2013</v>
      </c>
      <c r="I1250" t="s">
        <v>29</v>
      </c>
      <c r="J1250" t="str">
        <f>VLOOKUP(Table1[[#This Row],[Construction]],Sheet1!$A$2:$B$16,2,)</f>
        <v>On Site</v>
      </c>
      <c r="K1250" t="s">
        <v>194</v>
      </c>
      <c r="L1250" t="s">
        <v>237</v>
      </c>
      <c r="M1250">
        <v>1</v>
      </c>
      <c r="N1250" s="3">
        <v>461157.39</v>
      </c>
      <c r="O1250" s="3">
        <f>N1250/M1250</f>
        <v>461157.39</v>
      </c>
      <c r="P1250" s="3">
        <f>O1250*((VLOOKUP(H1250,'CPI Data'!$A$1:$B$23,2))/(VLOOKUP(2025,'CPI Data'!$A$1:$B$23,2)))</f>
        <v>381647.49517241382</v>
      </c>
      <c r="Q1250" s="2">
        <v>42186</v>
      </c>
      <c r="R1250" s="12">
        <v>5</v>
      </c>
      <c r="S1250">
        <v>2</v>
      </c>
      <c r="T1250">
        <v>1</v>
      </c>
      <c r="U1250">
        <v>1</v>
      </c>
    </row>
    <row r="1251" spans="1:21" x14ac:dyDescent="0.25">
      <c r="A1251" t="s">
        <v>24</v>
      </c>
      <c r="B1251">
        <f>VLOOKUP(Table1[[#This Row],[LGA]],Sheet1!$H$1:$I$27,2,)</f>
        <v>1531</v>
      </c>
      <c r="C1251" t="s">
        <v>241</v>
      </c>
      <c r="D1251" t="s">
        <v>141</v>
      </c>
      <c r="E1251" s="18" t="s">
        <v>13</v>
      </c>
      <c r="F1251" s="18" t="s">
        <v>13</v>
      </c>
      <c r="G1251" t="s">
        <v>244</v>
      </c>
      <c r="H1251">
        <v>2010</v>
      </c>
      <c r="I1251" t="s">
        <v>29</v>
      </c>
      <c r="J1251" t="str">
        <f>VLOOKUP(Table1[[#This Row],[Construction]],Sheet1!$A$2:$B$16,2,)</f>
        <v>On Site</v>
      </c>
      <c r="K1251" t="s">
        <v>184</v>
      </c>
      <c r="L1251" t="s">
        <v>237</v>
      </c>
      <c r="M1251">
        <v>2</v>
      </c>
      <c r="N1251" s="3">
        <v>597368.25837808405</v>
      </c>
      <c r="O1251" s="3">
        <f>N1251/M1251</f>
        <v>298684.12918904203</v>
      </c>
      <c r="P1251" s="3">
        <f>O1251*((VLOOKUP(H1251,'CPI Data'!$A$1:$B$23,2))/(VLOOKUP(2025,'CPI Data'!$A$1:$B$23,2)))</f>
        <v>298684.12918904203</v>
      </c>
      <c r="Q1251" s="2">
        <v>42186</v>
      </c>
      <c r="R1251" s="12">
        <v>2</v>
      </c>
      <c r="S1251">
        <v>2</v>
      </c>
      <c r="T1251">
        <v>1</v>
      </c>
      <c r="U1251">
        <v>1</v>
      </c>
    </row>
    <row r="1252" spans="1:21" x14ac:dyDescent="0.25">
      <c r="A1252" t="s">
        <v>28</v>
      </c>
      <c r="B1252">
        <f>VLOOKUP(Table1[[#This Row],[LGA]],Sheet1!$H$1:$I$27,2,)</f>
        <v>2335</v>
      </c>
      <c r="C1252" t="s">
        <v>104</v>
      </c>
      <c r="D1252" t="s">
        <v>112</v>
      </c>
      <c r="E1252" s="18" t="s">
        <v>13</v>
      </c>
      <c r="F1252" s="18" t="s">
        <v>13</v>
      </c>
      <c r="H1252">
        <v>2014</v>
      </c>
      <c r="I1252" t="s">
        <v>29</v>
      </c>
      <c r="J1252" t="str">
        <f>VLOOKUP(Table1[[#This Row],[Construction]],Sheet1!$A$2:$B$16,2,)</f>
        <v>On Site</v>
      </c>
      <c r="K1252" t="s">
        <v>28</v>
      </c>
      <c r="L1252" t="s">
        <v>211</v>
      </c>
      <c r="M1252">
        <v>1</v>
      </c>
      <c r="N1252" s="3">
        <v>409166.29</v>
      </c>
      <c r="O1252" s="3">
        <f>N1252/M1252</f>
        <v>409166.29</v>
      </c>
      <c r="P1252" s="3">
        <f>O1252*((VLOOKUP(H1252,'CPI Data'!$A$1:$B$23,2))/(VLOOKUP(2025,'CPI Data'!$A$1:$B$23,2)))</f>
        <v>352729.56034482759</v>
      </c>
      <c r="Q1252" s="2">
        <v>41456</v>
      </c>
      <c r="R1252" s="12">
        <v>3</v>
      </c>
      <c r="S1252">
        <v>1</v>
      </c>
      <c r="T1252">
        <v>1</v>
      </c>
      <c r="U1252">
        <v>1</v>
      </c>
    </row>
    <row r="1253" spans="1:21" x14ac:dyDescent="0.25">
      <c r="A1253" t="s">
        <v>28</v>
      </c>
      <c r="B1253">
        <f>VLOOKUP(Table1[[#This Row],[LGA]],Sheet1!$H$1:$I$27,2,)</f>
        <v>2335</v>
      </c>
      <c r="C1253" t="s">
        <v>104</v>
      </c>
      <c r="D1253" t="s">
        <v>111</v>
      </c>
      <c r="E1253" s="18" t="s">
        <v>13</v>
      </c>
      <c r="F1253" s="18" t="s">
        <v>13</v>
      </c>
      <c r="H1253">
        <v>2014</v>
      </c>
      <c r="I1253" t="s">
        <v>29</v>
      </c>
      <c r="J1253" t="str">
        <f>VLOOKUP(Table1[[#This Row],[Construction]],Sheet1!$A$2:$B$16,2,)</f>
        <v>On Site</v>
      </c>
      <c r="K1253" t="s">
        <v>28</v>
      </c>
      <c r="L1253" t="s">
        <v>211</v>
      </c>
      <c r="M1253">
        <v>1</v>
      </c>
      <c r="N1253" s="3">
        <v>354411.52000000002</v>
      </c>
      <c r="O1253" s="3">
        <f>N1253/M1253</f>
        <v>354411.52000000002</v>
      </c>
      <c r="P1253" s="3">
        <f>O1253*((VLOOKUP(H1253,'CPI Data'!$A$1:$B$23,2))/(VLOOKUP(2025,'CPI Data'!$A$1:$B$23,2)))</f>
        <v>305527.17241379316</v>
      </c>
      <c r="Q1253" s="2">
        <v>42186</v>
      </c>
      <c r="R1253" s="12">
        <v>2</v>
      </c>
      <c r="S1253">
        <v>1</v>
      </c>
      <c r="T1253">
        <v>1</v>
      </c>
      <c r="U1253">
        <v>1</v>
      </c>
    </row>
    <row r="1254" spans="1:21" x14ac:dyDescent="0.25">
      <c r="A1254" t="s">
        <v>30</v>
      </c>
      <c r="B1254">
        <f>VLOOKUP(Table1[[#This Row],[LGA]],Sheet1!$H$1:$I$27,2,)</f>
        <v>2600</v>
      </c>
      <c r="C1254" t="s">
        <v>241</v>
      </c>
      <c r="D1254" t="s">
        <v>68</v>
      </c>
      <c r="E1254" s="18" t="s">
        <v>36</v>
      </c>
      <c r="F1254" s="18" t="s">
        <v>36</v>
      </c>
      <c r="H1254">
        <v>2025</v>
      </c>
      <c r="I1254" t="s">
        <v>29</v>
      </c>
      <c r="J1254" t="str">
        <f>VLOOKUP(Table1[[#This Row],[Construction]],Sheet1!$A$2:$B$16,2,)</f>
        <v>On Site</v>
      </c>
      <c r="K1254" t="s">
        <v>30</v>
      </c>
      <c r="L1254" t="s">
        <v>211</v>
      </c>
      <c r="M1254">
        <v>1</v>
      </c>
      <c r="N1254" s="3">
        <v>998701.35419999994</v>
      </c>
      <c r="O1254" s="3">
        <f>N1254/M1254</f>
        <v>998701.35419999994</v>
      </c>
      <c r="P1254" s="3">
        <f>O1254*((VLOOKUP(H1254,'CPI Data'!$A$1:$B$23,2))/(VLOOKUP(2025,'CPI Data'!$A$1:$B$23,2)))</f>
        <v>998701.35419999994</v>
      </c>
      <c r="Q1254" s="2">
        <v>40725</v>
      </c>
      <c r="R1254" s="12">
        <v>2</v>
      </c>
    </row>
    <row r="1255" spans="1:21" x14ac:dyDescent="0.25">
      <c r="A1255" t="s">
        <v>30</v>
      </c>
      <c r="B1255">
        <f>VLOOKUP(Table1[[#This Row],[LGA]],Sheet1!$H$1:$I$27,2,)</f>
        <v>2600</v>
      </c>
      <c r="C1255" t="s">
        <v>241</v>
      </c>
      <c r="D1255" t="s">
        <v>68</v>
      </c>
      <c r="E1255" s="18" t="s">
        <v>36</v>
      </c>
      <c r="F1255" s="18" t="s">
        <v>36</v>
      </c>
      <c r="H1255">
        <v>2025</v>
      </c>
      <c r="I1255" t="s">
        <v>35</v>
      </c>
      <c r="J1255" t="str">
        <f>VLOOKUP(Table1[[#This Row],[Construction]],Sheet1!$A$2:$B$16,2,)</f>
        <v>Demolish</v>
      </c>
      <c r="K1255" t="s">
        <v>30</v>
      </c>
      <c r="L1255" t="s">
        <v>211</v>
      </c>
      <c r="M1255">
        <v>1</v>
      </c>
      <c r="N1255" s="3">
        <v>998701.35419999994</v>
      </c>
      <c r="O1255" s="3">
        <f>N1255/M1255</f>
        <v>998701.35419999994</v>
      </c>
      <c r="P1255" s="3">
        <f>O1255*((VLOOKUP(H1255,'CPI Data'!$A$1:$B$23,2))/(VLOOKUP(2025,'CPI Data'!$A$1:$B$23,2)))</f>
        <v>998701.35419999994</v>
      </c>
      <c r="Q1255" s="2">
        <v>40360</v>
      </c>
      <c r="R1255" s="12">
        <v>2</v>
      </c>
    </row>
    <row r="1256" spans="1:21" x14ac:dyDescent="0.25">
      <c r="A1256" t="s">
        <v>30</v>
      </c>
      <c r="B1256">
        <f>VLOOKUP(Table1[[#This Row],[LGA]],Sheet1!$H$1:$I$27,2,)</f>
        <v>2600</v>
      </c>
      <c r="C1256" t="s">
        <v>241</v>
      </c>
      <c r="D1256" t="s">
        <v>68</v>
      </c>
      <c r="E1256" s="18" t="s">
        <v>36</v>
      </c>
      <c r="F1256" s="18" t="s">
        <v>36</v>
      </c>
      <c r="H1256">
        <v>2025</v>
      </c>
      <c r="I1256" t="s">
        <v>29</v>
      </c>
      <c r="J1256" t="str">
        <f>VLOOKUP(Table1[[#This Row],[Construction]],Sheet1!$A$2:$B$16,2,)</f>
        <v>On Site</v>
      </c>
      <c r="K1256" t="s">
        <v>30</v>
      </c>
      <c r="L1256" t="s">
        <v>211</v>
      </c>
      <c r="M1256">
        <v>1</v>
      </c>
      <c r="N1256" s="3">
        <v>998701.35419999994</v>
      </c>
      <c r="O1256" s="3">
        <f>N1256/M1256</f>
        <v>998701.35419999994</v>
      </c>
      <c r="P1256" s="3">
        <f>O1256*((VLOOKUP(H1256,'CPI Data'!$A$1:$B$23,2))/(VLOOKUP(2025,'CPI Data'!$A$1:$B$23,2)))</f>
        <v>998701.35419999994</v>
      </c>
      <c r="Q1256" s="2">
        <v>39995</v>
      </c>
      <c r="R1256" s="12">
        <v>2</v>
      </c>
    </row>
    <row r="1257" spans="1:21" x14ac:dyDescent="0.25">
      <c r="A1257" t="s">
        <v>21</v>
      </c>
      <c r="B1257">
        <f>VLOOKUP(Table1[[#This Row],[LGA]],Sheet1!$H$1:$I$27,2,)</f>
        <v>2203</v>
      </c>
      <c r="C1257" t="s">
        <v>104</v>
      </c>
      <c r="D1257" t="s">
        <v>72</v>
      </c>
      <c r="E1257" s="18" t="s">
        <v>101</v>
      </c>
      <c r="F1257" s="18" t="s">
        <v>101</v>
      </c>
      <c r="H1257">
        <v>2010</v>
      </c>
      <c r="I1257" t="s">
        <v>29</v>
      </c>
      <c r="J1257" t="str">
        <f>VLOOKUP(Table1[[#This Row],[Construction]],Sheet1!$A$2:$B$16,2,)</f>
        <v>On Site</v>
      </c>
      <c r="K1257" t="s">
        <v>184</v>
      </c>
      <c r="L1257" t="s">
        <v>237</v>
      </c>
      <c r="M1257">
        <v>1</v>
      </c>
      <c r="N1257" s="3">
        <v>286744</v>
      </c>
      <c r="O1257" s="3">
        <f>N1257/M1257</f>
        <v>286744</v>
      </c>
      <c r="P1257" s="3">
        <f>O1257*((VLOOKUP(H1257,'CPI Data'!$A$1:$B$23,2))/(VLOOKUP(2025,'CPI Data'!$A$1:$B$23,2)))</f>
        <v>286744</v>
      </c>
      <c r="Q1257" s="2">
        <v>39995</v>
      </c>
      <c r="R1257" s="12">
        <v>2</v>
      </c>
      <c r="S1257">
        <v>1</v>
      </c>
    </row>
    <row r="1258" spans="1:21" x14ac:dyDescent="0.25">
      <c r="A1258" t="s">
        <v>17</v>
      </c>
      <c r="B1258">
        <f>VLOOKUP(Table1[[#This Row],[LGA]],Sheet1!$H$1:$I$27,2,)</f>
        <v>2437</v>
      </c>
      <c r="C1258" t="s">
        <v>104</v>
      </c>
      <c r="D1258" t="s">
        <v>72</v>
      </c>
      <c r="E1258" s="18" t="s">
        <v>101</v>
      </c>
      <c r="F1258" s="18" t="s">
        <v>101</v>
      </c>
      <c r="H1258">
        <v>2010</v>
      </c>
      <c r="I1258" t="s">
        <v>29</v>
      </c>
      <c r="J1258" t="str">
        <f>VLOOKUP(Table1[[#This Row],[Construction]],Sheet1!$A$2:$B$16,2,)</f>
        <v>On Site</v>
      </c>
      <c r="K1258" t="s">
        <v>184</v>
      </c>
      <c r="L1258" t="s">
        <v>237</v>
      </c>
      <c r="M1258">
        <v>1</v>
      </c>
      <c r="N1258" s="3">
        <v>190544</v>
      </c>
      <c r="O1258" s="3">
        <f>N1258/M1258</f>
        <v>190544</v>
      </c>
      <c r="P1258" s="3">
        <f>O1258*((VLOOKUP(H1258,'CPI Data'!$A$1:$B$23,2))/(VLOOKUP(2025,'CPI Data'!$A$1:$B$23,2)))</f>
        <v>190544</v>
      </c>
      <c r="Q1258" s="2">
        <v>39995</v>
      </c>
      <c r="R1258" s="12">
        <v>2</v>
      </c>
      <c r="S1258">
        <v>1</v>
      </c>
    </row>
    <row r="1259" spans="1:21" x14ac:dyDescent="0.25">
      <c r="A1259" t="s">
        <v>31</v>
      </c>
      <c r="B1259">
        <f>VLOOKUP(Table1[[#This Row],[LGA]],Sheet1!$H$1:$I$27,2,)</f>
        <v>1855</v>
      </c>
      <c r="C1259" t="s">
        <v>241</v>
      </c>
      <c r="D1259" t="s">
        <v>131</v>
      </c>
      <c r="E1259" s="18" t="s">
        <v>36</v>
      </c>
      <c r="F1259" s="18" t="s">
        <v>36</v>
      </c>
      <c r="H1259">
        <v>2024</v>
      </c>
      <c r="I1259" t="s">
        <v>29</v>
      </c>
      <c r="J1259" t="str">
        <f>VLOOKUP(Table1[[#This Row],[Construction]],Sheet1!$A$2:$B$16,2,)</f>
        <v>On Site</v>
      </c>
      <c r="K1259" t="s">
        <v>31</v>
      </c>
      <c r="L1259" t="s">
        <v>211</v>
      </c>
      <c r="M1259">
        <v>1</v>
      </c>
      <c r="N1259" s="3">
        <v>392157</v>
      </c>
      <c r="O1259" s="3">
        <f>N1259/M1259</f>
        <v>392157</v>
      </c>
      <c r="P1259" s="3">
        <f>O1259*((VLOOKUP(H1259,'CPI Data'!$A$1:$B$23,2))/(VLOOKUP(2025,'CPI Data'!$A$1:$B$23,2)))</f>
        <v>392157</v>
      </c>
      <c r="Q1259" s="2">
        <v>39995</v>
      </c>
      <c r="R1259" s="12">
        <v>2</v>
      </c>
    </row>
    <row r="1260" spans="1:21" x14ac:dyDescent="0.25">
      <c r="A1260" t="s">
        <v>26</v>
      </c>
      <c r="B1260">
        <f>VLOOKUP(Table1[[#This Row],[LGA]],Sheet1!$H$1:$I$27,2,)</f>
        <v>2465</v>
      </c>
      <c r="C1260" t="s">
        <v>104</v>
      </c>
      <c r="D1260" t="s">
        <v>111</v>
      </c>
      <c r="E1260" s="18" t="s">
        <v>13</v>
      </c>
      <c r="F1260" s="18" t="s">
        <v>13</v>
      </c>
      <c r="H1260">
        <v>2025</v>
      </c>
      <c r="I1260" t="s">
        <v>29</v>
      </c>
      <c r="J1260" t="str">
        <f>VLOOKUP(Table1[[#This Row],[Construction]],Sheet1!$A$2:$B$16,2,)</f>
        <v>On Site</v>
      </c>
      <c r="K1260" t="s">
        <v>26</v>
      </c>
      <c r="L1260" t="s">
        <v>211</v>
      </c>
      <c r="M1260">
        <v>1</v>
      </c>
      <c r="N1260" s="3">
        <v>1113054</v>
      </c>
      <c r="O1260" s="3">
        <f>N1260/M1260</f>
        <v>1113054</v>
      </c>
      <c r="P1260" s="3">
        <f>O1260*((VLOOKUP(H1260,'CPI Data'!$A$1:$B$23,2))/(VLOOKUP(2025,'CPI Data'!$A$1:$B$23,2)))</f>
        <v>1113054</v>
      </c>
      <c r="Q1260" s="2">
        <v>39995</v>
      </c>
      <c r="R1260" s="12">
        <v>2</v>
      </c>
    </row>
    <row r="1261" spans="1:21" x14ac:dyDescent="0.25">
      <c r="A1261" t="s">
        <v>21</v>
      </c>
      <c r="B1261">
        <f>VLOOKUP(Table1[[#This Row],[LGA]],Sheet1!$H$1:$I$27,2,)</f>
        <v>2203</v>
      </c>
      <c r="C1261" t="s">
        <v>104</v>
      </c>
      <c r="D1261" t="s">
        <v>112</v>
      </c>
      <c r="E1261" s="18" t="s">
        <v>13</v>
      </c>
      <c r="F1261" s="18" t="s">
        <v>13</v>
      </c>
      <c r="H1261">
        <v>2024</v>
      </c>
      <c r="I1261" t="s">
        <v>29</v>
      </c>
      <c r="J1261" t="str">
        <f>VLOOKUP(Table1[[#This Row],[Construction]],Sheet1!$A$2:$B$16,2,)</f>
        <v>On Site</v>
      </c>
      <c r="K1261" t="s">
        <v>21</v>
      </c>
      <c r="L1261" t="s">
        <v>211</v>
      </c>
      <c r="M1261">
        <v>1</v>
      </c>
      <c r="N1261" s="3">
        <v>844061.9</v>
      </c>
      <c r="O1261" s="3">
        <f>N1261/M1261</f>
        <v>844061.9</v>
      </c>
      <c r="P1261" s="3">
        <f>O1261*((VLOOKUP(H1261,'CPI Data'!$A$1:$B$23,2))/(VLOOKUP(2025,'CPI Data'!$A$1:$B$23,2)))</f>
        <v>844061.9</v>
      </c>
      <c r="Q1261" s="2">
        <v>39995</v>
      </c>
      <c r="R1261" s="12">
        <v>3</v>
      </c>
    </row>
    <row r="1262" spans="1:21" x14ac:dyDescent="0.25">
      <c r="A1262" t="s">
        <v>26</v>
      </c>
      <c r="B1262">
        <f>VLOOKUP(Table1[[#This Row],[LGA]],Sheet1!$H$1:$I$27,2,)</f>
        <v>2465</v>
      </c>
      <c r="C1262" t="s">
        <v>104</v>
      </c>
      <c r="D1262" t="s">
        <v>114</v>
      </c>
      <c r="E1262" s="18" t="s">
        <v>13</v>
      </c>
      <c r="F1262" s="18" t="s">
        <v>13</v>
      </c>
      <c r="H1262">
        <v>2025</v>
      </c>
      <c r="I1262" t="s">
        <v>29</v>
      </c>
      <c r="J1262" t="str">
        <f>VLOOKUP(Table1[[#This Row],[Construction]],Sheet1!$A$2:$B$16,2,)</f>
        <v>On Site</v>
      </c>
      <c r="K1262" t="s">
        <v>26</v>
      </c>
      <c r="L1262" t="s">
        <v>211</v>
      </c>
      <c r="M1262">
        <v>1</v>
      </c>
      <c r="N1262" s="3">
        <v>1314121</v>
      </c>
      <c r="O1262" s="3">
        <f>N1262/M1262</f>
        <v>1314121</v>
      </c>
      <c r="P1262" s="3">
        <f>O1262*((VLOOKUP(H1262,'CPI Data'!$A$1:$B$23,2))/(VLOOKUP(2025,'CPI Data'!$A$1:$B$23,2)))</f>
        <v>1314121</v>
      </c>
      <c r="Q1262" s="2">
        <v>39995</v>
      </c>
      <c r="R1262" s="12">
        <v>4</v>
      </c>
    </row>
    <row r="1263" spans="1:21" x14ac:dyDescent="0.25">
      <c r="A1263" t="s">
        <v>26</v>
      </c>
      <c r="B1263">
        <f>VLOOKUP(Table1[[#This Row],[LGA]],Sheet1!$H$1:$I$27,2,)</f>
        <v>2465</v>
      </c>
      <c r="C1263" t="s">
        <v>104</v>
      </c>
      <c r="D1263" t="s">
        <v>114</v>
      </c>
      <c r="E1263" s="18" t="s">
        <v>13</v>
      </c>
      <c r="F1263" s="18" t="s">
        <v>13</v>
      </c>
      <c r="H1263">
        <v>2025</v>
      </c>
      <c r="I1263" t="s">
        <v>29</v>
      </c>
      <c r="J1263" t="str">
        <f>VLOOKUP(Table1[[#This Row],[Construction]],Sheet1!$A$2:$B$16,2,)</f>
        <v>On Site</v>
      </c>
      <c r="K1263" t="s">
        <v>26</v>
      </c>
      <c r="L1263" t="s">
        <v>211</v>
      </c>
      <c r="M1263">
        <v>1</v>
      </c>
      <c r="N1263" s="3">
        <v>1314121</v>
      </c>
      <c r="O1263" s="3">
        <f>N1263/M1263</f>
        <v>1314121</v>
      </c>
      <c r="P1263" s="3">
        <f>O1263*((VLOOKUP(H1263,'CPI Data'!$A$1:$B$23,2))/(VLOOKUP(2025,'CPI Data'!$A$1:$B$23,2)))</f>
        <v>1314121</v>
      </c>
      <c r="Q1263" s="2">
        <v>45231</v>
      </c>
      <c r="R1263" s="12">
        <v>4</v>
      </c>
    </row>
    <row r="1264" spans="1:21" x14ac:dyDescent="0.25">
      <c r="A1264" t="s">
        <v>20</v>
      </c>
      <c r="B1264">
        <f>VLOOKUP(Table1[[#This Row],[LGA]],Sheet1!$H$1:$I$27,2,)</f>
        <v>2669</v>
      </c>
      <c r="C1264" t="s">
        <v>104</v>
      </c>
      <c r="D1264" t="s">
        <v>112</v>
      </c>
      <c r="E1264" s="18" t="s">
        <v>13</v>
      </c>
      <c r="F1264" s="18" t="s">
        <v>13</v>
      </c>
      <c r="H1264">
        <v>2025</v>
      </c>
      <c r="I1264" t="s">
        <v>29</v>
      </c>
      <c r="J1264" t="str">
        <f>VLOOKUP(Table1[[#This Row],[Construction]],Sheet1!$A$2:$B$16,2,)</f>
        <v>On Site</v>
      </c>
      <c r="K1264" t="s">
        <v>20</v>
      </c>
      <c r="L1264" t="s">
        <v>211</v>
      </c>
      <c r="M1264">
        <v>1</v>
      </c>
      <c r="N1264" s="3">
        <v>931734.11111111101</v>
      </c>
      <c r="O1264" s="3">
        <f>N1264/M1264</f>
        <v>931734.11111111101</v>
      </c>
      <c r="P1264" s="3">
        <f>O1264*((VLOOKUP(H1264,'CPI Data'!$A$1:$B$23,2))/(VLOOKUP(2025,'CPI Data'!$A$1:$B$23,2)))</f>
        <v>931734.11111111101</v>
      </c>
      <c r="Q1264" s="2">
        <v>45232</v>
      </c>
      <c r="R1264" s="12">
        <v>3</v>
      </c>
    </row>
    <row r="1265" spans="1:21" x14ac:dyDescent="0.25">
      <c r="A1265" t="s">
        <v>20</v>
      </c>
      <c r="B1265">
        <f>VLOOKUP(Table1[[#This Row],[LGA]],Sheet1!$H$1:$I$27,2,)</f>
        <v>2669</v>
      </c>
      <c r="C1265" t="s">
        <v>104</v>
      </c>
      <c r="D1265" t="s">
        <v>112</v>
      </c>
      <c r="E1265" s="18" t="s">
        <v>13</v>
      </c>
      <c r="F1265" s="18" t="s">
        <v>13</v>
      </c>
      <c r="H1265">
        <v>2025</v>
      </c>
      <c r="I1265" t="s">
        <v>29</v>
      </c>
      <c r="J1265" t="str">
        <f>VLOOKUP(Table1[[#This Row],[Construction]],Sheet1!$A$2:$B$16,2,)</f>
        <v>On Site</v>
      </c>
      <c r="K1265" t="s">
        <v>20</v>
      </c>
      <c r="L1265" t="s">
        <v>211</v>
      </c>
      <c r="M1265">
        <v>1</v>
      </c>
      <c r="N1265" s="3">
        <v>931734.11111111101</v>
      </c>
      <c r="O1265" s="3">
        <f>N1265/M1265</f>
        <v>931734.11111111101</v>
      </c>
      <c r="P1265" s="3">
        <f>O1265*((VLOOKUP(H1265,'CPI Data'!$A$1:$B$23,2))/(VLOOKUP(2025,'CPI Data'!$A$1:$B$23,2)))</f>
        <v>931734.11111111101</v>
      </c>
      <c r="Q1265" s="2">
        <v>45236</v>
      </c>
      <c r="R1265" s="12">
        <v>3</v>
      </c>
    </row>
    <row r="1266" spans="1:21" x14ac:dyDescent="0.25">
      <c r="A1266" t="s">
        <v>24</v>
      </c>
      <c r="B1266">
        <f>VLOOKUP(Table1[[#This Row],[LGA]],Sheet1!$H$1:$I$27,2,)</f>
        <v>1531</v>
      </c>
      <c r="C1266" t="s">
        <v>241</v>
      </c>
      <c r="D1266" t="s">
        <v>147</v>
      </c>
      <c r="E1266" s="18" t="s">
        <v>36</v>
      </c>
      <c r="F1266" s="18" t="s">
        <v>36</v>
      </c>
      <c r="H1266">
        <v>2024</v>
      </c>
      <c r="I1266" t="s">
        <v>29</v>
      </c>
      <c r="J1266" t="str">
        <f>VLOOKUP(Table1[[#This Row],[Construction]],Sheet1!$A$2:$B$16,2,)</f>
        <v>On Site</v>
      </c>
      <c r="K1266" t="s">
        <v>24</v>
      </c>
      <c r="L1266" t="s">
        <v>211</v>
      </c>
      <c r="M1266">
        <v>1</v>
      </c>
      <c r="N1266" s="3">
        <v>354319.9</v>
      </c>
      <c r="O1266" s="3">
        <f>N1266/M1266</f>
        <v>354319.9</v>
      </c>
      <c r="P1266" s="3">
        <f>O1266*((VLOOKUP(H1266,'CPI Data'!$A$1:$B$23,2))/(VLOOKUP(2025,'CPI Data'!$A$1:$B$23,2)))</f>
        <v>354319.9</v>
      </c>
      <c r="Q1266" s="2">
        <v>45237</v>
      </c>
      <c r="R1266" s="12">
        <v>2</v>
      </c>
    </row>
    <row r="1267" spans="1:21" x14ac:dyDescent="0.25">
      <c r="A1267" t="s">
        <v>24</v>
      </c>
      <c r="B1267">
        <f>VLOOKUP(Table1[[#This Row],[LGA]],Sheet1!$H$1:$I$27,2,)</f>
        <v>1531</v>
      </c>
      <c r="C1267" t="s">
        <v>241</v>
      </c>
      <c r="D1267" t="s">
        <v>147</v>
      </c>
      <c r="E1267" s="18" t="s">
        <v>36</v>
      </c>
      <c r="F1267" s="18" t="s">
        <v>36</v>
      </c>
      <c r="H1267">
        <v>2024</v>
      </c>
      <c r="I1267" t="s">
        <v>29</v>
      </c>
      <c r="J1267" t="str">
        <f>VLOOKUP(Table1[[#This Row],[Construction]],Sheet1!$A$2:$B$16,2,)</f>
        <v>On Site</v>
      </c>
      <c r="K1267" t="s">
        <v>24</v>
      </c>
      <c r="L1267" t="s">
        <v>211</v>
      </c>
      <c r="M1267">
        <v>1</v>
      </c>
      <c r="N1267" s="3">
        <v>311861</v>
      </c>
      <c r="O1267" s="3">
        <f>N1267/M1267</f>
        <v>311861</v>
      </c>
      <c r="P1267" s="3">
        <f>O1267*((VLOOKUP(H1267,'CPI Data'!$A$1:$B$23,2))/(VLOOKUP(2025,'CPI Data'!$A$1:$B$23,2)))</f>
        <v>311861</v>
      </c>
      <c r="Q1267" s="2">
        <v>45238</v>
      </c>
      <c r="R1267" s="12">
        <v>2</v>
      </c>
    </row>
    <row r="1268" spans="1:21" x14ac:dyDescent="0.25">
      <c r="A1268" t="s">
        <v>24</v>
      </c>
      <c r="B1268">
        <f>VLOOKUP(Table1[[#This Row],[LGA]],Sheet1!$H$1:$I$27,2,)</f>
        <v>1531</v>
      </c>
      <c r="C1268" t="s">
        <v>241</v>
      </c>
      <c r="D1268" t="s">
        <v>147</v>
      </c>
      <c r="E1268" s="18" t="s">
        <v>36</v>
      </c>
      <c r="F1268" s="18" t="s">
        <v>36</v>
      </c>
      <c r="H1268">
        <v>2024</v>
      </c>
      <c r="I1268" t="s">
        <v>29</v>
      </c>
      <c r="J1268" t="str">
        <f>VLOOKUP(Table1[[#This Row],[Construction]],Sheet1!$A$2:$B$16,2,)</f>
        <v>On Site</v>
      </c>
      <c r="K1268" t="s">
        <v>24</v>
      </c>
      <c r="L1268" t="s">
        <v>211</v>
      </c>
      <c r="M1268">
        <v>1</v>
      </c>
      <c r="N1268" s="3">
        <v>379482.4</v>
      </c>
      <c r="O1268" s="3">
        <f>N1268/M1268</f>
        <v>379482.4</v>
      </c>
      <c r="P1268" s="3">
        <f>O1268*((VLOOKUP(H1268,'CPI Data'!$A$1:$B$23,2))/(VLOOKUP(2025,'CPI Data'!$A$1:$B$23,2)))</f>
        <v>379482.4</v>
      </c>
      <c r="Q1268" s="2">
        <v>45230</v>
      </c>
      <c r="R1268" s="12">
        <v>2</v>
      </c>
    </row>
    <row r="1269" spans="1:21" x14ac:dyDescent="0.25">
      <c r="A1269" t="s">
        <v>24</v>
      </c>
      <c r="B1269">
        <f>VLOOKUP(Table1[[#This Row],[LGA]],Sheet1!$H$1:$I$27,2,)</f>
        <v>1531</v>
      </c>
      <c r="C1269" t="s">
        <v>241</v>
      </c>
      <c r="D1269" t="s">
        <v>147</v>
      </c>
      <c r="E1269" s="18" t="s">
        <v>36</v>
      </c>
      <c r="F1269" s="18" t="s">
        <v>36</v>
      </c>
      <c r="H1269">
        <v>2024</v>
      </c>
      <c r="I1269" t="s">
        <v>29</v>
      </c>
      <c r="J1269" t="str">
        <f>VLOOKUP(Table1[[#This Row],[Construction]],Sheet1!$A$2:$B$16,2,)</f>
        <v>On Site</v>
      </c>
      <c r="K1269" t="s">
        <v>24</v>
      </c>
      <c r="L1269" t="s">
        <v>211</v>
      </c>
      <c r="M1269">
        <v>1</v>
      </c>
      <c r="N1269" s="3">
        <v>307832.8</v>
      </c>
      <c r="O1269" s="3">
        <f>N1269/M1269</f>
        <v>307832.8</v>
      </c>
      <c r="P1269" s="3">
        <f>O1269*((VLOOKUP(H1269,'CPI Data'!$A$1:$B$23,2))/(VLOOKUP(2025,'CPI Data'!$A$1:$B$23,2)))</f>
        <v>307832.8</v>
      </c>
      <c r="Q1269" s="2">
        <v>45233</v>
      </c>
      <c r="R1269" s="12">
        <v>2</v>
      </c>
    </row>
    <row r="1270" spans="1:21" x14ac:dyDescent="0.25">
      <c r="A1270" t="s">
        <v>24</v>
      </c>
      <c r="B1270">
        <f>VLOOKUP(Table1[[#This Row],[LGA]],Sheet1!$H$1:$I$27,2,)</f>
        <v>1531</v>
      </c>
      <c r="C1270" t="s">
        <v>241</v>
      </c>
      <c r="D1270" t="s">
        <v>147</v>
      </c>
      <c r="E1270" s="18" t="s">
        <v>36</v>
      </c>
      <c r="F1270" s="18" t="s">
        <v>36</v>
      </c>
      <c r="H1270">
        <v>2024</v>
      </c>
      <c r="I1270" t="s">
        <v>29</v>
      </c>
      <c r="J1270" t="str">
        <f>VLOOKUP(Table1[[#This Row],[Construction]],Sheet1!$A$2:$B$16,2,)</f>
        <v>On Site</v>
      </c>
      <c r="K1270" t="s">
        <v>24</v>
      </c>
      <c r="L1270" t="s">
        <v>211</v>
      </c>
      <c r="M1270">
        <v>1</v>
      </c>
      <c r="N1270" s="3">
        <v>312908.2</v>
      </c>
      <c r="O1270" s="3">
        <f>N1270/M1270</f>
        <v>312908.2</v>
      </c>
      <c r="P1270" s="3">
        <f>O1270*((VLOOKUP(H1270,'CPI Data'!$A$1:$B$23,2))/(VLOOKUP(2025,'CPI Data'!$A$1:$B$23,2)))</f>
        <v>312908.2</v>
      </c>
      <c r="Q1270" s="2">
        <v>45234</v>
      </c>
      <c r="R1270" s="12">
        <v>2</v>
      </c>
    </row>
    <row r="1271" spans="1:21" x14ac:dyDescent="0.25">
      <c r="A1271" t="s">
        <v>20</v>
      </c>
      <c r="B1271">
        <f>VLOOKUP(Table1[[#This Row],[LGA]],Sheet1!$H$1:$I$27,2,)</f>
        <v>2669</v>
      </c>
      <c r="C1271" t="s">
        <v>104</v>
      </c>
      <c r="D1271" t="s">
        <v>112</v>
      </c>
      <c r="E1271" s="18" t="s">
        <v>13</v>
      </c>
      <c r="F1271" s="18" t="s">
        <v>13</v>
      </c>
      <c r="H1271">
        <v>2025</v>
      </c>
      <c r="I1271" t="s">
        <v>29</v>
      </c>
      <c r="J1271" t="str">
        <f>VLOOKUP(Table1[[#This Row],[Construction]],Sheet1!$A$2:$B$16,2,)</f>
        <v>On Site</v>
      </c>
      <c r="K1271" t="s">
        <v>20</v>
      </c>
      <c r="L1271" t="s">
        <v>211</v>
      </c>
      <c r="M1271">
        <v>1</v>
      </c>
      <c r="N1271" s="3">
        <v>931734.11111111101</v>
      </c>
      <c r="O1271" s="3">
        <f>N1271/M1271</f>
        <v>931734.11111111101</v>
      </c>
      <c r="P1271" s="3">
        <f>O1271*((VLOOKUP(H1271,'CPI Data'!$A$1:$B$23,2))/(VLOOKUP(2025,'CPI Data'!$A$1:$B$23,2)))</f>
        <v>931734.11111111101</v>
      </c>
      <c r="Q1271" s="2">
        <v>45235</v>
      </c>
      <c r="R1271" s="12">
        <v>3</v>
      </c>
    </row>
    <row r="1272" spans="1:21" x14ac:dyDescent="0.25">
      <c r="A1272" t="s">
        <v>20</v>
      </c>
      <c r="B1272">
        <f>VLOOKUP(Table1[[#This Row],[LGA]],Sheet1!$H$1:$I$27,2,)</f>
        <v>2669</v>
      </c>
      <c r="C1272" t="s">
        <v>104</v>
      </c>
      <c r="D1272" t="s">
        <v>112</v>
      </c>
      <c r="E1272" s="18" t="s">
        <v>13</v>
      </c>
      <c r="F1272" s="18" t="s">
        <v>13</v>
      </c>
      <c r="H1272">
        <v>2025</v>
      </c>
      <c r="I1272" t="s">
        <v>29</v>
      </c>
      <c r="J1272" t="str">
        <f>VLOOKUP(Table1[[#This Row],[Construction]],Sheet1!$A$2:$B$16,2,)</f>
        <v>On Site</v>
      </c>
      <c r="K1272" t="s">
        <v>20</v>
      </c>
      <c r="L1272" t="s">
        <v>211</v>
      </c>
      <c r="M1272">
        <v>1</v>
      </c>
      <c r="N1272" s="3">
        <v>931734.11111111101</v>
      </c>
      <c r="O1272" s="3">
        <f>N1272/M1272</f>
        <v>931734.11111111101</v>
      </c>
      <c r="P1272" s="3">
        <f>O1272*((VLOOKUP(H1272,'CPI Data'!$A$1:$B$23,2))/(VLOOKUP(2025,'CPI Data'!$A$1:$B$23,2)))</f>
        <v>931734.11111111101</v>
      </c>
      <c r="Q1272" s="2">
        <v>39995</v>
      </c>
      <c r="R1272" s="12">
        <v>3</v>
      </c>
    </row>
    <row r="1273" spans="1:21" x14ac:dyDescent="0.25">
      <c r="A1273" t="s">
        <v>12</v>
      </c>
      <c r="B1273">
        <f>VLOOKUP(Table1[[#This Row],[LGA]],Sheet1!$H$1:$I$27,2,)</f>
        <v>700</v>
      </c>
      <c r="C1273" t="s">
        <v>103</v>
      </c>
      <c r="D1273" t="s">
        <v>111</v>
      </c>
      <c r="E1273" s="18" t="s">
        <v>13</v>
      </c>
      <c r="F1273" s="18" t="s">
        <v>13</v>
      </c>
      <c r="H1273">
        <v>2014</v>
      </c>
      <c r="I1273" t="s">
        <v>29</v>
      </c>
      <c r="J1273" t="str">
        <f>VLOOKUP(Table1[[#This Row],[Construction]],Sheet1!$A$2:$B$16,2,)</f>
        <v>On Site</v>
      </c>
      <c r="K1273" t="s">
        <v>182</v>
      </c>
      <c r="L1273" t="s">
        <v>237</v>
      </c>
      <c r="M1273">
        <v>1</v>
      </c>
      <c r="N1273" s="3">
        <v>414331</v>
      </c>
      <c r="O1273" s="3">
        <f>N1273/M1273</f>
        <v>414331</v>
      </c>
      <c r="P1273" s="3">
        <f>O1273*((VLOOKUP(H1273,'CPI Data'!$A$1:$B$23,2))/(VLOOKUP(2025,'CPI Data'!$A$1:$B$23,2)))</f>
        <v>357181.89655172417</v>
      </c>
      <c r="Q1273" s="2">
        <v>39995</v>
      </c>
      <c r="R1273" s="12">
        <v>2</v>
      </c>
      <c r="S1273">
        <v>1</v>
      </c>
      <c r="T1273">
        <v>1</v>
      </c>
      <c r="U1273">
        <v>1</v>
      </c>
    </row>
    <row r="1274" spans="1:21" x14ac:dyDescent="0.25">
      <c r="A1274" t="s">
        <v>19</v>
      </c>
      <c r="B1274">
        <f>VLOOKUP(Table1[[#This Row],[LGA]],Sheet1!$H$1:$I$27,2,)</f>
        <v>1816</v>
      </c>
      <c r="C1274" t="s">
        <v>105</v>
      </c>
      <c r="D1274" t="s">
        <v>112</v>
      </c>
      <c r="E1274" s="18" t="s">
        <v>13</v>
      </c>
      <c r="F1274" s="18" t="s">
        <v>13</v>
      </c>
      <c r="H1274">
        <v>2012</v>
      </c>
      <c r="I1274" t="s">
        <v>29</v>
      </c>
      <c r="J1274" t="str">
        <f>VLOOKUP(Table1[[#This Row],[Construction]],Sheet1!$A$2:$B$16,2,)</f>
        <v>On Site</v>
      </c>
      <c r="K1274" t="s">
        <v>184</v>
      </c>
      <c r="L1274" t="s">
        <v>237</v>
      </c>
      <c r="M1274">
        <v>1</v>
      </c>
      <c r="N1274" s="3">
        <v>433431.58</v>
      </c>
      <c r="O1274" s="3">
        <f>N1274/M1274</f>
        <v>433431.58</v>
      </c>
      <c r="P1274" s="3">
        <f>O1274*((VLOOKUP(H1274,'CPI Data'!$A$1:$B$23,2))/(VLOOKUP(2025,'CPI Data'!$A$1:$B$23,2)))</f>
        <v>269026.49793103448</v>
      </c>
      <c r="Q1274" s="2">
        <v>39995</v>
      </c>
      <c r="R1274" s="12">
        <v>3</v>
      </c>
      <c r="S1274">
        <v>1</v>
      </c>
      <c r="T1274">
        <v>1</v>
      </c>
      <c r="U1274">
        <v>1</v>
      </c>
    </row>
    <row r="1275" spans="1:21" x14ac:dyDescent="0.25">
      <c r="A1275" t="s">
        <v>12</v>
      </c>
      <c r="B1275">
        <f>VLOOKUP(Table1[[#This Row],[LGA]],Sheet1!$H$1:$I$27,2,)</f>
        <v>700</v>
      </c>
      <c r="C1275" t="s">
        <v>103</v>
      </c>
      <c r="D1275" t="s">
        <v>111</v>
      </c>
      <c r="E1275" s="18" t="s">
        <v>13</v>
      </c>
      <c r="F1275" s="18" t="s">
        <v>13</v>
      </c>
      <c r="H1275">
        <v>2014</v>
      </c>
      <c r="I1275" t="s">
        <v>29</v>
      </c>
      <c r="J1275" t="str">
        <f>VLOOKUP(Table1[[#This Row],[Construction]],Sheet1!$A$2:$B$16,2,)</f>
        <v>On Site</v>
      </c>
      <c r="K1275" t="s">
        <v>182</v>
      </c>
      <c r="L1275" t="s">
        <v>237</v>
      </c>
      <c r="M1275">
        <v>1</v>
      </c>
      <c r="N1275" s="3">
        <v>421560</v>
      </c>
      <c r="O1275" s="3">
        <f>N1275/M1275</f>
        <v>421560</v>
      </c>
      <c r="P1275" s="3">
        <f>O1275*((VLOOKUP(H1275,'CPI Data'!$A$1:$B$23,2))/(VLOOKUP(2025,'CPI Data'!$A$1:$B$23,2)))</f>
        <v>363413.79310344829</v>
      </c>
      <c r="Q1275" s="2">
        <v>40360</v>
      </c>
      <c r="R1275" s="12">
        <v>2</v>
      </c>
      <c r="S1275">
        <v>1</v>
      </c>
      <c r="T1275">
        <v>1</v>
      </c>
      <c r="U1275">
        <v>1</v>
      </c>
    </row>
    <row r="1276" spans="1:21" x14ac:dyDescent="0.25">
      <c r="A1276" t="s">
        <v>41</v>
      </c>
      <c r="B1276">
        <f>VLOOKUP(Table1[[#This Row],[LGA]],Sheet1!$H$1:$I$27,2,)</f>
        <v>2042</v>
      </c>
      <c r="C1276" t="s">
        <v>104</v>
      </c>
      <c r="D1276" t="s">
        <v>111</v>
      </c>
      <c r="E1276" s="18" t="s">
        <v>13</v>
      </c>
      <c r="F1276" s="18" t="s">
        <v>13</v>
      </c>
      <c r="H1276">
        <v>2012</v>
      </c>
      <c r="I1276" t="s">
        <v>29</v>
      </c>
      <c r="J1276" t="str">
        <f>VLOOKUP(Table1[[#This Row],[Construction]],Sheet1!$A$2:$B$16,2,)</f>
        <v>On Site</v>
      </c>
      <c r="K1276" t="s">
        <v>41</v>
      </c>
      <c r="L1276" t="s">
        <v>211</v>
      </c>
      <c r="M1276">
        <v>1</v>
      </c>
      <c r="N1276" s="3">
        <v>307167.65000000002</v>
      </c>
      <c r="O1276" s="3">
        <f>N1276/M1276</f>
        <v>307167.65000000002</v>
      </c>
      <c r="P1276" s="3">
        <f>O1276*((VLOOKUP(H1276,'CPI Data'!$A$1:$B$23,2))/(VLOOKUP(2025,'CPI Data'!$A$1:$B$23,2)))</f>
        <v>190655.78275862071</v>
      </c>
      <c r="Q1276" s="2">
        <v>40360</v>
      </c>
      <c r="R1276" s="12">
        <v>2</v>
      </c>
      <c r="S1276">
        <v>1</v>
      </c>
      <c r="T1276">
        <v>1</v>
      </c>
      <c r="U1276">
        <v>1</v>
      </c>
    </row>
    <row r="1277" spans="1:21" x14ac:dyDescent="0.25">
      <c r="A1277" t="s">
        <v>12</v>
      </c>
      <c r="B1277">
        <f>VLOOKUP(Table1[[#This Row],[LGA]],Sheet1!$H$1:$I$27,2,)</f>
        <v>700</v>
      </c>
      <c r="C1277" t="s">
        <v>103</v>
      </c>
      <c r="D1277" t="s">
        <v>127</v>
      </c>
      <c r="E1277" s="18" t="s">
        <v>13</v>
      </c>
      <c r="F1277" s="18" t="s">
        <v>13</v>
      </c>
      <c r="H1277">
        <v>2014</v>
      </c>
      <c r="I1277" t="s">
        <v>60</v>
      </c>
      <c r="J1277" t="str">
        <f>VLOOKUP(Table1[[#This Row],[Construction]],Sheet1!$A$2:$B$16,2,)</f>
        <v>Lot Development</v>
      </c>
      <c r="K1277" t="s">
        <v>182</v>
      </c>
      <c r="L1277" t="s">
        <v>237</v>
      </c>
      <c r="M1277">
        <v>1</v>
      </c>
      <c r="N1277" s="3">
        <v>400138</v>
      </c>
      <c r="O1277" s="3">
        <f>N1277/M1277</f>
        <v>400138</v>
      </c>
      <c r="P1277" s="3">
        <f>O1277*((VLOOKUP(H1277,'CPI Data'!$A$1:$B$23,2))/(VLOOKUP(2025,'CPI Data'!$A$1:$B$23,2)))</f>
        <v>344946.55172413797</v>
      </c>
      <c r="Q1277" s="2">
        <v>44378</v>
      </c>
      <c r="R1277" s="12">
        <v>2</v>
      </c>
      <c r="S1277">
        <v>1</v>
      </c>
      <c r="T1277">
        <v>1</v>
      </c>
      <c r="U1277">
        <v>1</v>
      </c>
    </row>
    <row r="1278" spans="1:21" x14ac:dyDescent="0.25">
      <c r="A1278" t="s">
        <v>20</v>
      </c>
      <c r="B1278">
        <f>VLOOKUP(Table1[[#This Row],[LGA]],Sheet1!$H$1:$I$27,2,)</f>
        <v>2669</v>
      </c>
      <c r="C1278" t="s">
        <v>104</v>
      </c>
      <c r="D1278" t="s">
        <v>114</v>
      </c>
      <c r="E1278" s="18" t="s">
        <v>13</v>
      </c>
      <c r="F1278" s="18" t="s">
        <v>13</v>
      </c>
      <c r="H1278">
        <v>2012</v>
      </c>
      <c r="I1278" t="s">
        <v>60</v>
      </c>
      <c r="J1278" t="str">
        <f>VLOOKUP(Table1[[#This Row],[Construction]],Sheet1!$A$2:$B$16,2,)</f>
        <v>Lot Development</v>
      </c>
      <c r="K1278" t="s">
        <v>184</v>
      </c>
      <c r="L1278" t="s">
        <v>237</v>
      </c>
      <c r="M1278">
        <v>1</v>
      </c>
      <c r="N1278" s="3">
        <v>694951.86</v>
      </c>
      <c r="O1278" s="3">
        <f>N1278/M1278</f>
        <v>694951.86</v>
      </c>
      <c r="P1278" s="3">
        <f>O1278*((VLOOKUP(H1278,'CPI Data'!$A$1:$B$23,2))/(VLOOKUP(2025,'CPI Data'!$A$1:$B$23,2)))</f>
        <v>431349.43034482759</v>
      </c>
      <c r="Q1278" s="2">
        <v>44378</v>
      </c>
      <c r="R1278" s="12">
        <v>4</v>
      </c>
      <c r="S1278">
        <v>2</v>
      </c>
      <c r="T1278">
        <v>1</v>
      </c>
      <c r="U1278">
        <v>1</v>
      </c>
    </row>
    <row r="1279" spans="1:21" x14ac:dyDescent="0.25">
      <c r="A1279" t="s">
        <v>12</v>
      </c>
      <c r="B1279">
        <f>VLOOKUP(Table1[[#This Row],[LGA]],Sheet1!$H$1:$I$27,2,)</f>
        <v>700</v>
      </c>
      <c r="C1279" t="s">
        <v>103</v>
      </c>
      <c r="D1279" t="s">
        <v>111</v>
      </c>
      <c r="E1279" s="18" t="s">
        <v>13</v>
      </c>
      <c r="F1279" s="18" t="s">
        <v>13</v>
      </c>
      <c r="H1279">
        <v>2014</v>
      </c>
      <c r="I1279" t="s">
        <v>60</v>
      </c>
      <c r="J1279" t="str">
        <f>VLOOKUP(Table1[[#This Row],[Construction]],Sheet1!$A$2:$B$16,2,)</f>
        <v>Lot Development</v>
      </c>
      <c r="K1279" t="s">
        <v>182</v>
      </c>
      <c r="L1279" t="s">
        <v>237</v>
      </c>
      <c r="M1279">
        <v>1</v>
      </c>
      <c r="N1279" s="3">
        <v>422114</v>
      </c>
      <c r="O1279" s="3">
        <f>N1279/M1279</f>
        <v>422114</v>
      </c>
      <c r="P1279" s="3">
        <f>O1279*((VLOOKUP(H1279,'CPI Data'!$A$1:$B$23,2))/(VLOOKUP(2025,'CPI Data'!$A$1:$B$23,2)))</f>
        <v>363891.37931034487</v>
      </c>
      <c r="Q1279" s="2">
        <v>44378</v>
      </c>
      <c r="R1279" s="12">
        <v>2</v>
      </c>
      <c r="S1279">
        <v>1</v>
      </c>
      <c r="T1279">
        <v>1</v>
      </c>
      <c r="U1279">
        <v>1</v>
      </c>
    </row>
    <row r="1280" spans="1:21" x14ac:dyDescent="0.25">
      <c r="A1280" t="s">
        <v>20</v>
      </c>
      <c r="B1280">
        <f>VLOOKUP(Table1[[#This Row],[LGA]],Sheet1!$H$1:$I$27,2,)</f>
        <v>2669</v>
      </c>
      <c r="C1280" t="s">
        <v>104</v>
      </c>
      <c r="D1280" t="s">
        <v>112</v>
      </c>
      <c r="E1280" s="18" t="s">
        <v>13</v>
      </c>
      <c r="F1280" s="18" t="s">
        <v>13</v>
      </c>
      <c r="H1280">
        <v>2012</v>
      </c>
      <c r="I1280" t="s">
        <v>60</v>
      </c>
      <c r="J1280" t="str">
        <f>VLOOKUP(Table1[[#This Row],[Construction]],Sheet1!$A$2:$B$16,2,)</f>
        <v>Lot Development</v>
      </c>
      <c r="K1280" t="s">
        <v>184</v>
      </c>
      <c r="L1280" t="s">
        <v>237</v>
      </c>
      <c r="M1280">
        <v>1</v>
      </c>
      <c r="N1280" s="3">
        <v>478538.04</v>
      </c>
      <c r="O1280" s="3">
        <f>N1280/M1280</f>
        <v>478538.04</v>
      </c>
      <c r="P1280" s="3">
        <f>O1280*((VLOOKUP(H1280,'CPI Data'!$A$1:$B$23,2))/(VLOOKUP(2025,'CPI Data'!$A$1:$B$23,2)))</f>
        <v>297023.61103448278</v>
      </c>
      <c r="Q1280" s="2">
        <v>44378</v>
      </c>
      <c r="R1280" s="12">
        <v>3</v>
      </c>
      <c r="S1280">
        <v>1</v>
      </c>
      <c r="T1280">
        <v>1</v>
      </c>
      <c r="U1280">
        <v>1</v>
      </c>
    </row>
    <row r="1281" spans="1:21" x14ac:dyDescent="0.25">
      <c r="A1281" t="s">
        <v>12</v>
      </c>
      <c r="B1281">
        <f>VLOOKUP(Table1[[#This Row],[LGA]],Sheet1!$H$1:$I$27,2,)</f>
        <v>700</v>
      </c>
      <c r="C1281" t="s">
        <v>103</v>
      </c>
      <c r="D1281" t="s">
        <v>127</v>
      </c>
      <c r="E1281" s="18" t="s">
        <v>13</v>
      </c>
      <c r="F1281" s="18" t="s">
        <v>13</v>
      </c>
      <c r="H1281">
        <v>2014</v>
      </c>
      <c r="I1281" t="s">
        <v>60</v>
      </c>
      <c r="J1281" t="str">
        <f>VLOOKUP(Table1[[#This Row],[Construction]],Sheet1!$A$2:$B$16,2,)</f>
        <v>Lot Development</v>
      </c>
      <c r="K1281" t="s">
        <v>182</v>
      </c>
      <c r="L1281" t="s">
        <v>237</v>
      </c>
      <c r="M1281">
        <v>1</v>
      </c>
      <c r="N1281" s="3">
        <v>293570</v>
      </c>
      <c r="O1281" s="3">
        <f>N1281/M1281</f>
        <v>293570</v>
      </c>
      <c r="P1281" s="3">
        <f>O1281*((VLOOKUP(H1281,'CPI Data'!$A$1:$B$23,2))/(VLOOKUP(2025,'CPI Data'!$A$1:$B$23,2)))</f>
        <v>253077.58620689658</v>
      </c>
      <c r="Q1281" s="2">
        <v>44378</v>
      </c>
      <c r="R1281" s="12">
        <v>2</v>
      </c>
      <c r="S1281">
        <v>1</v>
      </c>
      <c r="T1281">
        <v>1</v>
      </c>
      <c r="U1281">
        <v>1</v>
      </c>
    </row>
    <row r="1282" spans="1:21" x14ac:dyDescent="0.25">
      <c r="A1282" t="s">
        <v>20</v>
      </c>
      <c r="B1282">
        <f>VLOOKUP(Table1[[#This Row],[LGA]],Sheet1!$H$1:$I$27,2,)</f>
        <v>2669</v>
      </c>
      <c r="C1282" t="s">
        <v>104</v>
      </c>
      <c r="D1282" t="s">
        <v>112</v>
      </c>
      <c r="E1282" s="18" t="s">
        <v>13</v>
      </c>
      <c r="F1282" s="18" t="s">
        <v>13</v>
      </c>
      <c r="H1282">
        <v>2012</v>
      </c>
      <c r="I1282" t="s">
        <v>60</v>
      </c>
      <c r="J1282" t="str">
        <f>VLOOKUP(Table1[[#This Row],[Construction]],Sheet1!$A$2:$B$16,2,)</f>
        <v>Lot Development</v>
      </c>
      <c r="K1282" t="s">
        <v>184</v>
      </c>
      <c r="L1282" t="s">
        <v>237</v>
      </c>
      <c r="M1282">
        <v>1</v>
      </c>
      <c r="N1282" s="3">
        <v>441615.71</v>
      </c>
      <c r="O1282" s="3">
        <f>N1282/M1282</f>
        <v>441615.71</v>
      </c>
      <c r="P1282" s="3">
        <f>O1282*((VLOOKUP(H1282,'CPI Data'!$A$1:$B$23,2))/(VLOOKUP(2025,'CPI Data'!$A$1:$B$23,2)))</f>
        <v>274106.3027586207</v>
      </c>
      <c r="Q1282" s="2">
        <v>44378</v>
      </c>
      <c r="R1282" s="12">
        <v>3</v>
      </c>
      <c r="S1282">
        <v>1</v>
      </c>
      <c r="T1282">
        <v>1</v>
      </c>
      <c r="U1282">
        <v>1</v>
      </c>
    </row>
    <row r="1283" spans="1:21" x14ac:dyDescent="0.25">
      <c r="A1283" t="s">
        <v>73</v>
      </c>
      <c r="B1283">
        <f>VLOOKUP(Table1[[#This Row],[LGA]],Sheet1!$H$1:$I$27,2,)</f>
        <v>2000</v>
      </c>
      <c r="C1283" t="s">
        <v>104</v>
      </c>
      <c r="D1283" t="s">
        <v>112</v>
      </c>
      <c r="E1283" s="18" t="s">
        <v>13</v>
      </c>
      <c r="F1283" s="18" t="s">
        <v>13</v>
      </c>
      <c r="H1283">
        <v>2012</v>
      </c>
      <c r="I1283" t="s">
        <v>60</v>
      </c>
      <c r="J1283" t="str">
        <f>VLOOKUP(Table1[[#This Row],[Construction]],Sheet1!$A$2:$B$16,2,)</f>
        <v>Lot Development</v>
      </c>
      <c r="K1283" t="s">
        <v>200</v>
      </c>
      <c r="L1283" t="s">
        <v>237</v>
      </c>
      <c r="M1283">
        <v>1</v>
      </c>
      <c r="N1283" s="3">
        <v>664893.27333333297</v>
      </c>
      <c r="O1283" s="3">
        <f>N1283/M1283</f>
        <v>664893.27333333297</v>
      </c>
      <c r="P1283" s="3">
        <f>O1283*((VLOOKUP(H1283,'CPI Data'!$A$1:$B$23,2))/(VLOOKUP(2025,'CPI Data'!$A$1:$B$23,2)))</f>
        <v>412692.37655172392</v>
      </c>
      <c r="Q1283" s="2">
        <v>44378</v>
      </c>
      <c r="R1283" s="12">
        <v>3</v>
      </c>
      <c r="S1283">
        <v>1</v>
      </c>
      <c r="T1283">
        <v>1</v>
      </c>
      <c r="U1283">
        <v>1</v>
      </c>
    </row>
    <row r="1284" spans="1:21" x14ac:dyDescent="0.25">
      <c r="A1284" t="s">
        <v>41</v>
      </c>
      <c r="B1284">
        <f>VLOOKUP(Table1[[#This Row],[LGA]],Sheet1!$H$1:$I$27,2,)</f>
        <v>2042</v>
      </c>
      <c r="C1284" t="s">
        <v>104</v>
      </c>
      <c r="D1284" t="s">
        <v>114</v>
      </c>
      <c r="E1284" s="18" t="s">
        <v>13</v>
      </c>
      <c r="F1284" s="18" t="s">
        <v>13</v>
      </c>
      <c r="H1284">
        <v>2013</v>
      </c>
      <c r="I1284" t="s">
        <v>60</v>
      </c>
      <c r="J1284" t="str">
        <f>VLOOKUP(Table1[[#This Row],[Construction]],Sheet1!$A$2:$B$16,2,)</f>
        <v>Lot Development</v>
      </c>
      <c r="K1284" t="s">
        <v>41</v>
      </c>
      <c r="L1284" t="s">
        <v>211</v>
      </c>
      <c r="M1284">
        <v>1</v>
      </c>
      <c r="N1284" s="3">
        <v>609784.05000000005</v>
      </c>
      <c r="O1284" s="3">
        <f>N1284/M1284</f>
        <v>609784.05000000005</v>
      </c>
      <c r="P1284" s="3">
        <f>O1284*((VLOOKUP(H1284,'CPI Data'!$A$1:$B$23,2))/(VLOOKUP(2025,'CPI Data'!$A$1:$B$23,2)))</f>
        <v>504648.86896551726</v>
      </c>
      <c r="Q1284" s="2">
        <v>44378</v>
      </c>
      <c r="R1284" s="12">
        <v>4</v>
      </c>
      <c r="S1284">
        <v>2</v>
      </c>
      <c r="T1284">
        <v>1</v>
      </c>
      <c r="U1284">
        <v>1</v>
      </c>
    </row>
    <row r="1285" spans="1:21" x14ac:dyDescent="0.25">
      <c r="A1285" t="s">
        <v>20</v>
      </c>
      <c r="B1285">
        <f>VLOOKUP(Table1[[#This Row],[LGA]],Sheet1!$H$1:$I$27,2,)</f>
        <v>2669</v>
      </c>
      <c r="C1285" t="s">
        <v>104</v>
      </c>
      <c r="D1285" t="s">
        <v>111</v>
      </c>
      <c r="E1285" s="18" t="s">
        <v>13</v>
      </c>
      <c r="F1285" s="18" t="s">
        <v>13</v>
      </c>
      <c r="H1285">
        <v>2013</v>
      </c>
      <c r="I1285" t="s">
        <v>60</v>
      </c>
      <c r="J1285" t="str">
        <f>VLOOKUP(Table1[[#This Row],[Construction]],Sheet1!$A$2:$B$16,2,)</f>
        <v>Lot Development</v>
      </c>
      <c r="K1285" t="s">
        <v>183</v>
      </c>
      <c r="L1285" t="s">
        <v>237</v>
      </c>
      <c r="M1285">
        <v>1</v>
      </c>
      <c r="N1285" s="3">
        <v>671534</v>
      </c>
      <c r="O1285" s="3">
        <f>N1285/M1285</f>
        <v>671534</v>
      </c>
      <c r="P1285" s="3">
        <f>O1285*((VLOOKUP(H1285,'CPI Data'!$A$1:$B$23,2))/(VLOOKUP(2025,'CPI Data'!$A$1:$B$23,2)))</f>
        <v>555752.27586206899</v>
      </c>
      <c r="Q1285" s="2">
        <v>44378</v>
      </c>
      <c r="R1285" s="12">
        <v>2</v>
      </c>
      <c r="S1285">
        <v>1</v>
      </c>
      <c r="T1285">
        <v>1</v>
      </c>
      <c r="U1285">
        <v>1</v>
      </c>
    </row>
    <row r="1286" spans="1:21" x14ac:dyDescent="0.25">
      <c r="A1286" t="s">
        <v>12</v>
      </c>
      <c r="B1286">
        <f>VLOOKUP(Table1[[#This Row],[LGA]],Sheet1!$H$1:$I$27,2,)</f>
        <v>700</v>
      </c>
      <c r="C1286" t="s">
        <v>103</v>
      </c>
      <c r="D1286" s="1" t="s">
        <v>127</v>
      </c>
      <c r="E1286" s="18" t="s">
        <v>13</v>
      </c>
      <c r="F1286" s="18" t="s">
        <v>13</v>
      </c>
      <c r="H1286">
        <v>2014</v>
      </c>
      <c r="I1286" t="s">
        <v>29</v>
      </c>
      <c r="J1286" t="str">
        <f>VLOOKUP(Table1[[#This Row],[Construction]],Sheet1!$A$2:$B$16,2,)</f>
        <v>On Site</v>
      </c>
      <c r="K1286" t="s">
        <v>182</v>
      </c>
      <c r="L1286" t="s">
        <v>237</v>
      </c>
      <c r="M1286">
        <v>1</v>
      </c>
      <c r="N1286" s="3">
        <v>399724</v>
      </c>
      <c r="O1286" s="3">
        <f>N1286/M1286</f>
        <v>399724</v>
      </c>
      <c r="P1286" s="3">
        <f>O1286*((VLOOKUP(H1286,'CPI Data'!$A$1:$B$23,2))/(VLOOKUP(2025,'CPI Data'!$A$1:$B$23,2)))</f>
        <v>344589.6551724138</v>
      </c>
      <c r="Q1286" s="2">
        <v>41091</v>
      </c>
      <c r="R1286" s="12">
        <v>2</v>
      </c>
      <c r="S1286">
        <v>1</v>
      </c>
      <c r="T1286">
        <v>1</v>
      </c>
      <c r="U1286">
        <v>1</v>
      </c>
    </row>
    <row r="1287" spans="1:21" x14ac:dyDescent="0.25">
      <c r="A1287" t="s">
        <v>20</v>
      </c>
      <c r="B1287">
        <f>VLOOKUP(Table1[[#This Row],[LGA]],Sheet1!$H$1:$I$27,2,)</f>
        <v>2669</v>
      </c>
      <c r="C1287" t="s">
        <v>104</v>
      </c>
      <c r="D1287" t="s">
        <v>112</v>
      </c>
      <c r="E1287" s="18" t="s">
        <v>13</v>
      </c>
      <c r="F1287" s="18" t="s">
        <v>13</v>
      </c>
      <c r="H1287">
        <v>2012</v>
      </c>
      <c r="I1287" t="s">
        <v>29</v>
      </c>
      <c r="J1287" t="str">
        <f>VLOOKUP(Table1[[#This Row],[Construction]],Sheet1!$A$2:$B$16,2,)</f>
        <v>On Site</v>
      </c>
      <c r="K1287" t="s">
        <v>184</v>
      </c>
      <c r="L1287" t="s">
        <v>237</v>
      </c>
      <c r="M1287">
        <v>1</v>
      </c>
      <c r="N1287" s="3">
        <v>520229.16</v>
      </c>
      <c r="O1287" s="3">
        <f>N1287/M1287</f>
        <v>520229.16</v>
      </c>
      <c r="P1287" s="3">
        <f>O1287*((VLOOKUP(H1287,'CPI Data'!$A$1:$B$23,2))/(VLOOKUP(2025,'CPI Data'!$A$1:$B$23,2)))</f>
        <v>322900.85793103446</v>
      </c>
      <c r="Q1287" s="2">
        <v>39630</v>
      </c>
      <c r="R1287" s="12">
        <v>3</v>
      </c>
      <c r="S1287">
        <v>1</v>
      </c>
      <c r="T1287">
        <v>1</v>
      </c>
      <c r="U1287">
        <v>1</v>
      </c>
    </row>
    <row r="1288" spans="1:21" x14ac:dyDescent="0.25">
      <c r="A1288" t="s">
        <v>12</v>
      </c>
      <c r="B1288">
        <f>VLOOKUP(Table1[[#This Row],[LGA]],Sheet1!$H$1:$I$27,2,)</f>
        <v>700</v>
      </c>
      <c r="C1288" t="s">
        <v>103</v>
      </c>
      <c r="D1288" t="s">
        <v>111</v>
      </c>
      <c r="E1288" s="18" t="s">
        <v>13</v>
      </c>
      <c r="F1288" s="18" t="s">
        <v>13</v>
      </c>
      <c r="H1288">
        <v>2014</v>
      </c>
      <c r="I1288" t="s">
        <v>29</v>
      </c>
      <c r="J1288" t="str">
        <f>VLOOKUP(Table1[[#This Row],[Construction]],Sheet1!$A$2:$B$16,2,)</f>
        <v>On Site</v>
      </c>
      <c r="K1288" t="s">
        <v>182</v>
      </c>
      <c r="L1288" t="s">
        <v>237</v>
      </c>
      <c r="M1288">
        <v>1</v>
      </c>
      <c r="N1288" s="3">
        <v>421488</v>
      </c>
      <c r="O1288" s="3">
        <f>N1288/M1288</f>
        <v>421488</v>
      </c>
      <c r="P1288" s="3">
        <f>O1288*((VLOOKUP(H1288,'CPI Data'!$A$1:$B$23,2))/(VLOOKUP(2025,'CPI Data'!$A$1:$B$23,2)))</f>
        <v>363351.72413793107</v>
      </c>
      <c r="Q1288" s="2">
        <v>42552</v>
      </c>
      <c r="R1288" s="12">
        <v>2</v>
      </c>
      <c r="S1288">
        <v>1</v>
      </c>
      <c r="T1288">
        <v>1</v>
      </c>
      <c r="U1288">
        <v>1</v>
      </c>
    </row>
    <row r="1289" spans="1:21" x14ac:dyDescent="0.25">
      <c r="A1289" t="s">
        <v>20</v>
      </c>
      <c r="B1289">
        <f>VLOOKUP(Table1[[#This Row],[LGA]],Sheet1!$H$1:$I$27,2,)</f>
        <v>2669</v>
      </c>
      <c r="C1289" t="s">
        <v>104</v>
      </c>
      <c r="D1289" t="s">
        <v>111</v>
      </c>
      <c r="E1289" s="18" t="s">
        <v>13</v>
      </c>
      <c r="F1289" s="18" t="s">
        <v>13</v>
      </c>
      <c r="H1289">
        <v>2012</v>
      </c>
      <c r="I1289" t="s">
        <v>29</v>
      </c>
      <c r="J1289" t="str">
        <f>VLOOKUP(Table1[[#This Row],[Construction]],Sheet1!$A$2:$B$16,2,)</f>
        <v>On Site</v>
      </c>
      <c r="K1289" t="s">
        <v>184</v>
      </c>
      <c r="L1289" t="s">
        <v>237</v>
      </c>
      <c r="M1289">
        <v>1</v>
      </c>
      <c r="N1289" s="3">
        <v>341400.07</v>
      </c>
      <c r="O1289" s="3">
        <f>N1289/M1289</f>
        <v>341400.07</v>
      </c>
      <c r="P1289" s="3">
        <f>O1289*((VLOOKUP(H1289,'CPI Data'!$A$1:$B$23,2))/(VLOOKUP(2025,'CPI Data'!$A$1:$B$23,2)))</f>
        <v>211903.49172413794</v>
      </c>
      <c r="Q1289" s="2">
        <v>42186</v>
      </c>
      <c r="R1289" s="12">
        <v>2</v>
      </c>
      <c r="S1289">
        <v>1</v>
      </c>
      <c r="T1289">
        <v>1</v>
      </c>
      <c r="U1289">
        <v>1</v>
      </c>
    </row>
    <row r="1290" spans="1:21" x14ac:dyDescent="0.25">
      <c r="A1290" t="s">
        <v>24</v>
      </c>
      <c r="B1290">
        <f>VLOOKUP(Table1[[#This Row],[LGA]],Sheet1!$H$1:$I$27,2,)</f>
        <v>1531</v>
      </c>
      <c r="C1290" t="s">
        <v>241</v>
      </c>
      <c r="D1290" t="s">
        <v>112</v>
      </c>
      <c r="E1290" s="18" t="s">
        <v>13</v>
      </c>
      <c r="F1290" s="18" t="s">
        <v>13</v>
      </c>
      <c r="H1290">
        <v>2013</v>
      </c>
      <c r="I1290" t="s">
        <v>29</v>
      </c>
      <c r="J1290" t="str">
        <f>VLOOKUP(Table1[[#This Row],[Construction]],Sheet1!$A$2:$B$16,2,)</f>
        <v>On Site</v>
      </c>
      <c r="K1290" t="s">
        <v>209</v>
      </c>
      <c r="L1290" t="s">
        <v>237</v>
      </c>
      <c r="M1290">
        <v>1</v>
      </c>
      <c r="N1290" s="3">
        <v>635763.44444444403</v>
      </c>
      <c r="O1290" s="3">
        <f>N1290/M1290</f>
        <v>635763.44444444403</v>
      </c>
      <c r="P1290" s="3">
        <f>O1290*((VLOOKUP(H1290,'CPI Data'!$A$1:$B$23,2))/(VLOOKUP(2025,'CPI Data'!$A$1:$B$23,2)))</f>
        <v>526149.05747126404</v>
      </c>
      <c r="Q1290" s="2">
        <v>42186</v>
      </c>
      <c r="R1290" s="12">
        <v>3</v>
      </c>
      <c r="S1290">
        <v>1</v>
      </c>
      <c r="T1290">
        <v>1</v>
      </c>
      <c r="U1290">
        <v>1</v>
      </c>
    </row>
    <row r="1291" spans="1:21" x14ac:dyDescent="0.25">
      <c r="A1291" t="s">
        <v>73</v>
      </c>
      <c r="B1291">
        <f>VLOOKUP(Table1[[#This Row],[LGA]],Sheet1!$H$1:$I$27,2,)</f>
        <v>2000</v>
      </c>
      <c r="C1291" t="s">
        <v>104</v>
      </c>
      <c r="D1291" t="s">
        <v>111</v>
      </c>
      <c r="E1291" s="18" t="s">
        <v>13</v>
      </c>
      <c r="F1291" s="18" t="s">
        <v>13</v>
      </c>
      <c r="H1291">
        <v>2012</v>
      </c>
      <c r="I1291" t="s">
        <v>29</v>
      </c>
      <c r="J1291" t="str">
        <f>VLOOKUP(Table1[[#This Row],[Construction]],Sheet1!$A$2:$B$16,2,)</f>
        <v>On Site</v>
      </c>
      <c r="K1291" t="s">
        <v>200</v>
      </c>
      <c r="L1291" t="s">
        <v>237</v>
      </c>
      <c r="M1291">
        <v>1</v>
      </c>
      <c r="N1291" s="3">
        <v>664291.281333333</v>
      </c>
      <c r="O1291" s="3">
        <f>N1291/M1291</f>
        <v>664291.281333333</v>
      </c>
      <c r="P1291" s="3">
        <f>O1291*((VLOOKUP(H1291,'CPI Data'!$A$1:$B$23,2))/(VLOOKUP(2025,'CPI Data'!$A$1:$B$23,2)))</f>
        <v>412318.72634482739</v>
      </c>
      <c r="Q1291" s="2">
        <v>42186</v>
      </c>
      <c r="R1291" s="12">
        <v>2</v>
      </c>
      <c r="S1291">
        <v>1</v>
      </c>
      <c r="T1291">
        <v>1</v>
      </c>
      <c r="U1291">
        <v>1</v>
      </c>
    </row>
    <row r="1292" spans="1:21" x14ac:dyDescent="0.25">
      <c r="A1292" t="s">
        <v>73</v>
      </c>
      <c r="B1292">
        <f>VLOOKUP(Table1[[#This Row],[LGA]],Sheet1!$H$1:$I$27,2,)</f>
        <v>2000</v>
      </c>
      <c r="C1292" t="s">
        <v>104</v>
      </c>
      <c r="D1292" t="s">
        <v>114</v>
      </c>
      <c r="E1292" s="18" t="s">
        <v>13</v>
      </c>
      <c r="F1292" s="18" t="s">
        <v>13</v>
      </c>
      <c r="H1292">
        <v>2012</v>
      </c>
      <c r="I1292" t="s">
        <v>29</v>
      </c>
      <c r="J1292" t="str">
        <f>VLOOKUP(Table1[[#This Row],[Construction]],Sheet1!$A$2:$B$16,2,)</f>
        <v>On Site</v>
      </c>
      <c r="K1292" t="s">
        <v>200</v>
      </c>
      <c r="L1292" t="s">
        <v>237</v>
      </c>
      <c r="M1292">
        <v>1</v>
      </c>
      <c r="N1292" s="3">
        <v>508609.688333333</v>
      </c>
      <c r="O1292" s="3">
        <f>N1292/M1292</f>
        <v>508609.688333333</v>
      </c>
      <c r="P1292" s="3">
        <f>O1292*((VLOOKUP(H1292,'CPI Data'!$A$1:$B$23,2))/(VLOOKUP(2025,'CPI Data'!$A$1:$B$23,2)))</f>
        <v>315688.77206896531</v>
      </c>
      <c r="Q1292" s="2">
        <v>42186</v>
      </c>
      <c r="R1292" s="12">
        <v>4</v>
      </c>
      <c r="S1292">
        <v>2</v>
      </c>
      <c r="T1292">
        <v>1</v>
      </c>
      <c r="U1292">
        <v>1</v>
      </c>
    </row>
    <row r="1293" spans="1:21" x14ac:dyDescent="0.25">
      <c r="A1293" t="s">
        <v>26</v>
      </c>
      <c r="B1293">
        <f>VLOOKUP(Table1[[#This Row],[LGA]],Sheet1!$H$1:$I$27,2,)</f>
        <v>2465</v>
      </c>
      <c r="C1293" t="s">
        <v>104</v>
      </c>
      <c r="D1293" t="s">
        <v>111</v>
      </c>
      <c r="E1293" s="18" t="s">
        <v>13</v>
      </c>
      <c r="F1293" s="18" t="s">
        <v>13</v>
      </c>
      <c r="H1293">
        <v>2013</v>
      </c>
      <c r="I1293" t="s">
        <v>29</v>
      </c>
      <c r="J1293" t="str">
        <f>VLOOKUP(Table1[[#This Row],[Construction]],Sheet1!$A$2:$B$16,2,)</f>
        <v>On Site</v>
      </c>
      <c r="K1293" t="s">
        <v>183</v>
      </c>
      <c r="L1293" t="s">
        <v>237</v>
      </c>
      <c r="M1293">
        <v>1</v>
      </c>
      <c r="N1293" s="3">
        <v>418857</v>
      </c>
      <c r="O1293" s="3">
        <f>N1293/M1293</f>
        <v>418857</v>
      </c>
      <c r="P1293" s="3">
        <f>O1293*((VLOOKUP(H1293,'CPI Data'!$A$1:$B$23,2))/(VLOOKUP(2025,'CPI Data'!$A$1:$B$23,2)))</f>
        <v>346640.27586206899</v>
      </c>
      <c r="Q1293" s="2">
        <v>42186</v>
      </c>
      <c r="R1293" s="12">
        <v>2</v>
      </c>
      <c r="S1293">
        <v>1</v>
      </c>
      <c r="T1293">
        <v>1</v>
      </c>
      <c r="U1293">
        <v>1</v>
      </c>
    </row>
    <row r="1294" spans="1:21" x14ac:dyDescent="0.25">
      <c r="A1294" t="s">
        <v>42</v>
      </c>
      <c r="B1294">
        <f>VLOOKUP(Table1[[#This Row],[LGA]],Sheet1!$H$1:$I$27,2,)</f>
        <v>362</v>
      </c>
      <c r="C1294" t="s">
        <v>107</v>
      </c>
      <c r="D1294" t="s">
        <v>111</v>
      </c>
      <c r="E1294" s="18" t="s">
        <v>13</v>
      </c>
      <c r="F1294" s="18" t="s">
        <v>13</v>
      </c>
      <c r="H1294">
        <v>2013</v>
      </c>
      <c r="I1294" t="s">
        <v>29</v>
      </c>
      <c r="J1294" t="str">
        <f>VLOOKUP(Table1[[#This Row],[Construction]],Sheet1!$A$2:$B$16,2,)</f>
        <v>On Site</v>
      </c>
      <c r="K1294" t="s">
        <v>42</v>
      </c>
      <c r="L1294" t="s">
        <v>211</v>
      </c>
      <c r="M1294">
        <v>1</v>
      </c>
      <c r="N1294" s="3">
        <v>401969</v>
      </c>
      <c r="O1294" s="3">
        <f>N1294/M1294</f>
        <v>401969</v>
      </c>
      <c r="P1294" s="3">
        <f>O1294*((VLOOKUP(H1294,'CPI Data'!$A$1:$B$23,2))/(VLOOKUP(2025,'CPI Data'!$A$1:$B$23,2)))</f>
        <v>332664</v>
      </c>
      <c r="Q1294" s="2">
        <v>43282</v>
      </c>
      <c r="R1294" s="12">
        <v>2</v>
      </c>
      <c r="S1294">
        <v>1</v>
      </c>
      <c r="T1294">
        <v>1</v>
      </c>
      <c r="U1294">
        <v>1</v>
      </c>
    </row>
    <row r="1295" spans="1:21" x14ac:dyDescent="0.25">
      <c r="A1295" t="s">
        <v>20</v>
      </c>
      <c r="B1295">
        <f>VLOOKUP(Table1[[#This Row],[LGA]],Sheet1!$H$1:$I$27,2,)</f>
        <v>2669</v>
      </c>
      <c r="C1295" t="s">
        <v>104</v>
      </c>
      <c r="D1295" t="s">
        <v>112</v>
      </c>
      <c r="E1295" s="18" t="s">
        <v>13</v>
      </c>
      <c r="F1295" s="18" t="s">
        <v>13</v>
      </c>
      <c r="H1295">
        <v>2013</v>
      </c>
      <c r="I1295" t="s">
        <v>29</v>
      </c>
      <c r="J1295" t="str">
        <f>VLOOKUP(Table1[[#This Row],[Construction]],Sheet1!$A$2:$B$16,2,)</f>
        <v>On Site</v>
      </c>
      <c r="K1295" t="s">
        <v>183</v>
      </c>
      <c r="L1295" t="s">
        <v>237</v>
      </c>
      <c r="M1295">
        <v>1</v>
      </c>
      <c r="N1295" s="3">
        <v>679942</v>
      </c>
      <c r="O1295" s="3">
        <f>N1295/M1295</f>
        <v>679942</v>
      </c>
      <c r="P1295" s="3">
        <f>O1295*((VLOOKUP(H1295,'CPI Data'!$A$1:$B$23,2))/(VLOOKUP(2025,'CPI Data'!$A$1:$B$23,2)))</f>
        <v>562710.62068965519</v>
      </c>
      <c r="Q1295" s="2">
        <v>42917</v>
      </c>
      <c r="R1295" s="12">
        <v>3</v>
      </c>
      <c r="S1295">
        <v>1</v>
      </c>
      <c r="T1295">
        <v>1</v>
      </c>
      <c r="U1295">
        <v>1</v>
      </c>
    </row>
    <row r="1296" spans="1:21" x14ac:dyDescent="0.25">
      <c r="A1296" t="s">
        <v>22</v>
      </c>
      <c r="B1296" t="str">
        <f>VLOOKUP(Table1[[#This Row],[LGA]],Sheet1!$H$1:$I$27,2,)</f>
        <v>1973 </v>
      </c>
      <c r="C1296" t="s">
        <v>104</v>
      </c>
      <c r="D1296" t="s">
        <v>112</v>
      </c>
      <c r="E1296" s="18" t="s">
        <v>13</v>
      </c>
      <c r="F1296" s="18" t="s">
        <v>13</v>
      </c>
      <c r="H1296">
        <v>2013</v>
      </c>
      <c r="I1296" t="s">
        <v>29</v>
      </c>
      <c r="J1296" t="str">
        <f>VLOOKUP(Table1[[#This Row],[Construction]],Sheet1!$A$2:$B$16,2,)</f>
        <v>On Site</v>
      </c>
      <c r="K1296" t="s">
        <v>183</v>
      </c>
      <c r="L1296" t="s">
        <v>237</v>
      </c>
      <c r="M1296">
        <v>1</v>
      </c>
      <c r="N1296" s="3">
        <v>459964</v>
      </c>
      <c r="O1296" s="3">
        <f>N1296/M1296</f>
        <v>459964</v>
      </c>
      <c r="P1296" s="3">
        <f>O1296*((VLOOKUP(H1296,'CPI Data'!$A$1:$B$23,2))/(VLOOKUP(2025,'CPI Data'!$A$1:$B$23,2)))</f>
        <v>380659.86206896551</v>
      </c>
      <c r="Q1296" s="2">
        <v>42552</v>
      </c>
      <c r="R1296" s="12">
        <v>3</v>
      </c>
      <c r="S1296">
        <v>1</v>
      </c>
      <c r="T1296">
        <v>1</v>
      </c>
      <c r="U1296">
        <v>1</v>
      </c>
    </row>
    <row r="1297" spans="1:21" x14ac:dyDescent="0.25">
      <c r="A1297" t="s">
        <v>24</v>
      </c>
      <c r="B1297">
        <f>VLOOKUP(Table1[[#This Row],[LGA]],Sheet1!$H$1:$I$27,2,)</f>
        <v>1531</v>
      </c>
      <c r="C1297" t="s">
        <v>241</v>
      </c>
      <c r="D1297" t="s">
        <v>111</v>
      </c>
      <c r="E1297" s="18" t="s">
        <v>13</v>
      </c>
      <c r="F1297" s="18" t="s">
        <v>13</v>
      </c>
      <c r="H1297">
        <v>2013</v>
      </c>
      <c r="I1297" t="s">
        <v>29</v>
      </c>
      <c r="J1297" t="str">
        <f>VLOOKUP(Table1[[#This Row],[Construction]],Sheet1!$A$2:$B$16,2,)</f>
        <v>On Site</v>
      </c>
      <c r="K1297" t="s">
        <v>186</v>
      </c>
      <c r="L1297" t="s">
        <v>237</v>
      </c>
      <c r="M1297">
        <v>1</v>
      </c>
      <c r="N1297" s="3">
        <v>405866.69</v>
      </c>
      <c r="O1297" s="3">
        <f>N1297/M1297</f>
        <v>405866.69</v>
      </c>
      <c r="P1297" s="3">
        <f>O1297*((VLOOKUP(H1297,'CPI Data'!$A$1:$B$23,2))/(VLOOKUP(2025,'CPI Data'!$A$1:$B$23,2)))</f>
        <v>335889.67448275862</v>
      </c>
      <c r="Q1297" s="2">
        <v>43282</v>
      </c>
      <c r="R1297" s="12">
        <v>2</v>
      </c>
      <c r="S1297">
        <v>1</v>
      </c>
      <c r="T1297">
        <v>1</v>
      </c>
      <c r="U1297">
        <v>1</v>
      </c>
    </row>
    <row r="1298" spans="1:21" x14ac:dyDescent="0.25">
      <c r="A1298" t="s">
        <v>42</v>
      </c>
      <c r="B1298">
        <f>VLOOKUP(Table1[[#This Row],[LGA]],Sheet1!$H$1:$I$27,2,)</f>
        <v>362</v>
      </c>
      <c r="C1298" t="s">
        <v>107</v>
      </c>
      <c r="D1298" t="s">
        <v>124</v>
      </c>
      <c r="E1298" s="18" t="s">
        <v>13</v>
      </c>
      <c r="F1298" s="18" t="s">
        <v>13</v>
      </c>
      <c r="H1298">
        <v>2013</v>
      </c>
      <c r="I1298" t="s">
        <v>29</v>
      </c>
      <c r="J1298" t="str">
        <f>VLOOKUP(Table1[[#This Row],[Construction]],Sheet1!$A$2:$B$16,2,)</f>
        <v>On Site</v>
      </c>
      <c r="K1298" t="s">
        <v>42</v>
      </c>
      <c r="L1298" t="s">
        <v>211</v>
      </c>
      <c r="M1298">
        <v>1</v>
      </c>
      <c r="N1298" s="3">
        <v>433056.52</v>
      </c>
      <c r="O1298" s="3">
        <f>N1298/M1298</f>
        <v>433056.52</v>
      </c>
      <c r="P1298" s="3">
        <f>O1298*((VLOOKUP(H1298,'CPI Data'!$A$1:$B$23,2))/(VLOOKUP(2025,'CPI Data'!$A$1:$B$23,2)))</f>
        <v>358391.60275862069</v>
      </c>
      <c r="Q1298" s="2">
        <v>42552</v>
      </c>
      <c r="R1298" s="12">
        <v>6</v>
      </c>
      <c r="S1298">
        <v>2</v>
      </c>
      <c r="T1298">
        <v>1</v>
      </c>
      <c r="U1298">
        <v>1</v>
      </c>
    </row>
    <row r="1299" spans="1:21" x14ac:dyDescent="0.25">
      <c r="A1299" t="s">
        <v>22</v>
      </c>
      <c r="B1299" t="str">
        <f>VLOOKUP(Table1[[#This Row],[LGA]],Sheet1!$H$1:$I$27,2,)</f>
        <v>1973 </v>
      </c>
      <c r="C1299" t="s">
        <v>104</v>
      </c>
      <c r="D1299" t="s">
        <v>110</v>
      </c>
      <c r="E1299" s="18" t="s">
        <v>13</v>
      </c>
      <c r="F1299" s="18" t="s">
        <v>13</v>
      </c>
      <c r="H1299">
        <v>2012</v>
      </c>
      <c r="I1299" t="s">
        <v>35</v>
      </c>
      <c r="J1299" t="str">
        <f>VLOOKUP(Table1[[#This Row],[Construction]],Sheet1!$A$2:$B$16,2,)</f>
        <v>Demolish</v>
      </c>
      <c r="K1299" t="s">
        <v>184</v>
      </c>
      <c r="L1299" t="s">
        <v>237</v>
      </c>
      <c r="M1299">
        <v>1</v>
      </c>
      <c r="N1299" s="3">
        <v>436762.13</v>
      </c>
      <c r="O1299" s="3">
        <f>N1299/M1299</f>
        <v>436762.13</v>
      </c>
      <c r="P1299" s="3">
        <f>O1299*((VLOOKUP(H1299,'CPI Data'!$A$1:$B$23,2))/(VLOOKUP(2025,'CPI Data'!$A$1:$B$23,2)))</f>
        <v>271093.73586206895</v>
      </c>
      <c r="Q1299" s="2">
        <v>42917</v>
      </c>
      <c r="R1299" s="12">
        <v>5</v>
      </c>
      <c r="S1299">
        <v>2</v>
      </c>
      <c r="T1299">
        <v>1</v>
      </c>
      <c r="U1299">
        <v>1</v>
      </c>
    </row>
    <row r="1300" spans="1:21" x14ac:dyDescent="0.25">
      <c r="A1300" t="s">
        <v>22</v>
      </c>
      <c r="B1300" t="str">
        <f>VLOOKUP(Table1[[#This Row],[LGA]],Sheet1!$H$1:$I$27,2,)</f>
        <v>1973 </v>
      </c>
      <c r="C1300" t="s">
        <v>104</v>
      </c>
      <c r="D1300" t="s">
        <v>114</v>
      </c>
      <c r="E1300" s="18" t="s">
        <v>13</v>
      </c>
      <c r="F1300" s="18" t="s">
        <v>13</v>
      </c>
      <c r="H1300">
        <v>2013</v>
      </c>
      <c r="I1300" t="s">
        <v>35</v>
      </c>
      <c r="J1300" t="str">
        <f>VLOOKUP(Table1[[#This Row],[Construction]],Sheet1!$A$2:$B$16,2,)</f>
        <v>Demolish</v>
      </c>
      <c r="K1300" t="s">
        <v>185</v>
      </c>
      <c r="L1300" t="s">
        <v>237</v>
      </c>
      <c r="M1300">
        <v>1</v>
      </c>
      <c r="N1300" s="3">
        <v>658169.19999999995</v>
      </c>
      <c r="O1300" s="3">
        <f>N1300/M1300</f>
        <v>658169.19999999995</v>
      </c>
      <c r="P1300" s="3">
        <f>O1300*((VLOOKUP(H1300,'CPI Data'!$A$1:$B$23,2))/(VLOOKUP(2025,'CPI Data'!$A$1:$B$23,2)))</f>
        <v>544691.75172413792</v>
      </c>
      <c r="Q1300" s="2">
        <v>42917</v>
      </c>
      <c r="R1300" s="12">
        <v>4</v>
      </c>
      <c r="S1300">
        <v>2</v>
      </c>
      <c r="T1300">
        <v>1</v>
      </c>
      <c r="U1300">
        <v>1</v>
      </c>
    </row>
    <row r="1301" spans="1:21" x14ac:dyDescent="0.25">
      <c r="A1301" t="s">
        <v>24</v>
      </c>
      <c r="B1301">
        <f>VLOOKUP(Table1[[#This Row],[LGA]],Sheet1!$H$1:$I$27,2,)</f>
        <v>1531</v>
      </c>
      <c r="C1301" t="s">
        <v>241</v>
      </c>
      <c r="D1301" t="s">
        <v>111</v>
      </c>
      <c r="E1301" s="18" t="s">
        <v>13</v>
      </c>
      <c r="F1301" s="18" t="s">
        <v>13</v>
      </c>
      <c r="H1301">
        <v>2013</v>
      </c>
      <c r="I1301" t="s">
        <v>35</v>
      </c>
      <c r="J1301" t="str">
        <f>VLOOKUP(Table1[[#This Row],[Construction]],Sheet1!$A$2:$B$16,2,)</f>
        <v>Demolish</v>
      </c>
      <c r="K1301" t="s">
        <v>209</v>
      </c>
      <c r="L1301" t="s">
        <v>237</v>
      </c>
      <c r="M1301">
        <v>1</v>
      </c>
      <c r="N1301" s="3">
        <v>479213.44444444397</v>
      </c>
      <c r="O1301" s="3">
        <f>N1301/M1301</f>
        <v>479213.44444444397</v>
      </c>
      <c r="P1301" s="3">
        <f>O1301*((VLOOKUP(H1301,'CPI Data'!$A$1:$B$23,2))/(VLOOKUP(2025,'CPI Data'!$A$1:$B$23,2)))</f>
        <v>396590.43678160879</v>
      </c>
      <c r="Q1301" s="2">
        <v>42917</v>
      </c>
      <c r="R1301" s="12">
        <v>2</v>
      </c>
      <c r="S1301">
        <v>1</v>
      </c>
      <c r="T1301">
        <v>1</v>
      </c>
      <c r="U1301">
        <v>1</v>
      </c>
    </row>
    <row r="1302" spans="1:21" x14ac:dyDescent="0.25">
      <c r="A1302" t="s">
        <v>24</v>
      </c>
      <c r="B1302">
        <f>VLOOKUP(Table1[[#This Row],[LGA]],Sheet1!$H$1:$I$27,2,)</f>
        <v>1531</v>
      </c>
      <c r="C1302" t="s">
        <v>241</v>
      </c>
      <c r="D1302" t="s">
        <v>111</v>
      </c>
      <c r="E1302" s="18" t="s">
        <v>13</v>
      </c>
      <c r="F1302" s="18" t="s">
        <v>13</v>
      </c>
      <c r="H1302">
        <v>2013</v>
      </c>
      <c r="I1302" t="s">
        <v>35</v>
      </c>
      <c r="J1302" t="str">
        <f>VLOOKUP(Table1[[#This Row],[Construction]],Sheet1!$A$2:$B$16,2,)</f>
        <v>Demolish</v>
      </c>
      <c r="K1302" t="s">
        <v>209</v>
      </c>
      <c r="L1302" t="s">
        <v>237</v>
      </c>
      <c r="M1302">
        <v>1</v>
      </c>
      <c r="N1302" s="3">
        <v>475273.44444444397</v>
      </c>
      <c r="O1302" s="3">
        <f>N1302/M1302</f>
        <v>475273.44444444397</v>
      </c>
      <c r="P1302" s="3">
        <f>O1302*((VLOOKUP(H1302,'CPI Data'!$A$1:$B$23,2))/(VLOOKUP(2025,'CPI Data'!$A$1:$B$23,2)))</f>
        <v>393329.74712643638</v>
      </c>
      <c r="Q1302" s="2">
        <v>42917</v>
      </c>
      <c r="R1302" s="12">
        <v>2</v>
      </c>
      <c r="S1302">
        <v>1</v>
      </c>
      <c r="T1302">
        <v>1</v>
      </c>
      <c r="U1302">
        <v>1</v>
      </c>
    </row>
    <row r="1303" spans="1:21" x14ac:dyDescent="0.25">
      <c r="A1303" t="s">
        <v>19</v>
      </c>
      <c r="B1303">
        <f>VLOOKUP(Table1[[#This Row],[LGA]],Sheet1!$H$1:$I$27,2,)</f>
        <v>1816</v>
      </c>
      <c r="C1303" t="s">
        <v>105</v>
      </c>
      <c r="D1303" t="s">
        <v>112</v>
      </c>
      <c r="E1303" s="18" t="s">
        <v>13</v>
      </c>
      <c r="F1303" s="18" t="s">
        <v>13</v>
      </c>
      <c r="H1303">
        <v>2013</v>
      </c>
      <c r="I1303" t="s">
        <v>35</v>
      </c>
      <c r="J1303" t="str">
        <f>VLOOKUP(Table1[[#This Row],[Construction]],Sheet1!$A$2:$B$16,2,)</f>
        <v>Demolish</v>
      </c>
      <c r="K1303" t="s">
        <v>184</v>
      </c>
      <c r="L1303" t="s">
        <v>237</v>
      </c>
      <c r="M1303">
        <v>1</v>
      </c>
      <c r="N1303" s="3">
        <v>399252.69</v>
      </c>
      <c r="O1303" s="3">
        <f>N1303/M1303</f>
        <v>399252.69</v>
      </c>
      <c r="P1303" s="3">
        <f>O1303*((VLOOKUP(H1303,'CPI Data'!$A$1:$B$23,2))/(VLOOKUP(2025,'CPI Data'!$A$1:$B$23,2)))</f>
        <v>330416.01931034483</v>
      </c>
      <c r="Q1303" s="2">
        <v>42917</v>
      </c>
      <c r="R1303" s="12">
        <v>3</v>
      </c>
      <c r="S1303">
        <v>1</v>
      </c>
      <c r="T1303">
        <v>1</v>
      </c>
      <c r="U1303">
        <v>1</v>
      </c>
    </row>
    <row r="1304" spans="1:21" x14ac:dyDescent="0.25">
      <c r="A1304" t="s">
        <v>27</v>
      </c>
      <c r="B1304">
        <f>VLOOKUP(Table1[[#This Row],[LGA]],Sheet1!$H$1:$I$27,2,)</f>
        <v>2000</v>
      </c>
      <c r="C1304" t="s">
        <v>104</v>
      </c>
      <c r="D1304" t="s">
        <v>131</v>
      </c>
      <c r="E1304" s="18" t="s">
        <v>36</v>
      </c>
      <c r="F1304" s="18" t="s">
        <v>36</v>
      </c>
      <c r="H1304">
        <v>2022</v>
      </c>
      <c r="I1304" t="s">
        <v>35</v>
      </c>
      <c r="J1304" t="str">
        <f>VLOOKUP(Table1[[#This Row],[Construction]],Sheet1!$A$2:$B$16,2,)</f>
        <v>Demolish</v>
      </c>
      <c r="K1304" t="s">
        <v>27</v>
      </c>
      <c r="L1304" t="s">
        <v>211</v>
      </c>
      <c r="M1304">
        <v>1</v>
      </c>
      <c r="N1304" s="3">
        <v>219630.67</v>
      </c>
      <c r="O1304" s="3">
        <f>N1304/M1304</f>
        <v>219630.67</v>
      </c>
      <c r="P1304" s="3">
        <f>O1304*((VLOOKUP(H1304,'CPI Data'!$A$1:$B$23,2))/(VLOOKUP(2025,'CPI Data'!$A$1:$B$23,2)))</f>
        <v>219630.67</v>
      </c>
      <c r="Q1304" s="2">
        <v>42552</v>
      </c>
      <c r="R1304" s="12">
        <v>2</v>
      </c>
    </row>
    <row r="1305" spans="1:21" x14ac:dyDescent="0.25">
      <c r="A1305" t="s">
        <v>20</v>
      </c>
      <c r="B1305">
        <f>VLOOKUP(Table1[[#This Row],[LGA]],Sheet1!$H$1:$I$27,2,)</f>
        <v>2669</v>
      </c>
      <c r="C1305" t="s">
        <v>104</v>
      </c>
      <c r="D1305" t="s">
        <v>112</v>
      </c>
      <c r="E1305" s="18" t="s">
        <v>13</v>
      </c>
      <c r="F1305" s="18" t="s">
        <v>13</v>
      </c>
      <c r="H1305">
        <v>2025</v>
      </c>
      <c r="I1305" t="s">
        <v>35</v>
      </c>
      <c r="J1305" t="str">
        <f>VLOOKUP(Table1[[#This Row],[Construction]],Sheet1!$A$2:$B$16,2,)</f>
        <v>Demolish</v>
      </c>
      <c r="K1305" t="s">
        <v>20</v>
      </c>
      <c r="L1305" t="s">
        <v>211</v>
      </c>
      <c r="M1305">
        <v>1</v>
      </c>
      <c r="N1305" s="3">
        <v>931734.11111111101</v>
      </c>
      <c r="O1305" s="3">
        <f>N1305/M1305</f>
        <v>931734.11111111101</v>
      </c>
      <c r="P1305" s="3">
        <f>O1305*((VLOOKUP(H1305,'CPI Data'!$A$1:$B$23,2))/(VLOOKUP(2025,'CPI Data'!$A$1:$B$23,2)))</f>
        <v>931734.11111111101</v>
      </c>
      <c r="Q1305" s="2">
        <v>42552</v>
      </c>
      <c r="R1305" s="12">
        <v>3</v>
      </c>
    </row>
    <row r="1306" spans="1:21" x14ac:dyDescent="0.25">
      <c r="A1306" t="s">
        <v>20</v>
      </c>
      <c r="B1306">
        <f>VLOOKUP(Table1[[#This Row],[LGA]],Sheet1!$H$1:$I$27,2,)</f>
        <v>2669</v>
      </c>
      <c r="C1306" t="s">
        <v>104</v>
      </c>
      <c r="D1306" t="s">
        <v>112</v>
      </c>
      <c r="E1306" s="18" t="s">
        <v>13</v>
      </c>
      <c r="F1306" s="18" t="s">
        <v>13</v>
      </c>
      <c r="H1306">
        <v>2025</v>
      </c>
      <c r="I1306" t="s">
        <v>29</v>
      </c>
      <c r="J1306" t="str">
        <f>VLOOKUP(Table1[[#This Row],[Construction]],Sheet1!$A$2:$B$16,2,)</f>
        <v>On Site</v>
      </c>
      <c r="K1306" t="s">
        <v>20</v>
      </c>
      <c r="L1306" t="s">
        <v>211</v>
      </c>
      <c r="M1306">
        <v>1</v>
      </c>
      <c r="N1306" s="3">
        <v>931734.11111111101</v>
      </c>
      <c r="O1306" s="3">
        <f>N1306/M1306</f>
        <v>931734.11111111101</v>
      </c>
      <c r="P1306" s="3">
        <f>O1306*((VLOOKUP(H1306,'CPI Data'!$A$1:$B$23,2))/(VLOOKUP(2025,'CPI Data'!$A$1:$B$23,2)))</f>
        <v>931734.11111111101</v>
      </c>
      <c r="Q1306" s="2">
        <v>43282</v>
      </c>
      <c r="R1306" s="12">
        <v>3</v>
      </c>
    </row>
    <row r="1307" spans="1:21" x14ac:dyDescent="0.25">
      <c r="A1307" t="s">
        <v>20</v>
      </c>
      <c r="B1307">
        <f>VLOOKUP(Table1[[#This Row],[LGA]],Sheet1!$H$1:$I$27,2,)</f>
        <v>2669</v>
      </c>
      <c r="C1307" t="s">
        <v>104</v>
      </c>
      <c r="D1307" t="s">
        <v>112</v>
      </c>
      <c r="E1307" s="18" t="s">
        <v>13</v>
      </c>
      <c r="F1307" s="18" t="s">
        <v>13</v>
      </c>
      <c r="H1307">
        <v>2025</v>
      </c>
      <c r="I1307" t="s">
        <v>29</v>
      </c>
      <c r="J1307" t="str">
        <f>VLOOKUP(Table1[[#This Row],[Construction]],Sheet1!$A$2:$B$16,2,)</f>
        <v>On Site</v>
      </c>
      <c r="K1307" t="s">
        <v>20</v>
      </c>
      <c r="L1307" t="s">
        <v>211</v>
      </c>
      <c r="M1307">
        <v>1</v>
      </c>
      <c r="N1307" s="3">
        <v>931734.11111111101</v>
      </c>
      <c r="O1307" s="3">
        <f>N1307/M1307</f>
        <v>931734.11111111101</v>
      </c>
      <c r="P1307" s="3">
        <f>O1307*((VLOOKUP(H1307,'CPI Data'!$A$1:$B$23,2))/(VLOOKUP(2025,'CPI Data'!$A$1:$B$23,2)))</f>
        <v>931734.11111111101</v>
      </c>
      <c r="Q1307" s="2">
        <v>42552</v>
      </c>
      <c r="R1307" s="12">
        <v>3</v>
      </c>
    </row>
    <row r="1308" spans="1:21" x14ac:dyDescent="0.25">
      <c r="A1308" t="s">
        <v>20</v>
      </c>
      <c r="B1308">
        <f>VLOOKUP(Table1[[#This Row],[LGA]],Sheet1!$H$1:$I$27,2,)</f>
        <v>2669</v>
      </c>
      <c r="C1308" t="s">
        <v>104</v>
      </c>
      <c r="D1308" t="s">
        <v>112</v>
      </c>
      <c r="E1308" s="18" t="s">
        <v>13</v>
      </c>
      <c r="F1308" s="18" t="s">
        <v>13</v>
      </c>
      <c r="H1308">
        <v>2025</v>
      </c>
      <c r="I1308" t="s">
        <v>29</v>
      </c>
      <c r="J1308" t="str">
        <f>VLOOKUP(Table1[[#This Row],[Construction]],Sheet1!$A$2:$B$16,2,)</f>
        <v>On Site</v>
      </c>
      <c r="K1308" t="s">
        <v>20</v>
      </c>
      <c r="L1308" t="s">
        <v>211</v>
      </c>
      <c r="M1308">
        <v>1</v>
      </c>
      <c r="N1308" s="3">
        <v>931734.11111111101</v>
      </c>
      <c r="O1308" s="3">
        <f>N1308/M1308</f>
        <v>931734.11111111101</v>
      </c>
      <c r="P1308" s="3">
        <f>O1308*((VLOOKUP(H1308,'CPI Data'!$A$1:$B$23,2))/(VLOOKUP(2025,'CPI Data'!$A$1:$B$23,2)))</f>
        <v>931734.11111111101</v>
      </c>
      <c r="Q1308" s="2">
        <v>43282</v>
      </c>
      <c r="R1308" s="12">
        <v>3</v>
      </c>
    </row>
    <row r="1309" spans="1:21" x14ac:dyDescent="0.25">
      <c r="A1309" t="s">
        <v>20</v>
      </c>
      <c r="B1309">
        <f>VLOOKUP(Table1[[#This Row],[LGA]],Sheet1!$H$1:$I$27,2,)</f>
        <v>2669</v>
      </c>
      <c r="C1309" t="s">
        <v>104</v>
      </c>
      <c r="D1309" t="s">
        <v>112</v>
      </c>
      <c r="E1309" s="18" t="s">
        <v>13</v>
      </c>
      <c r="F1309" s="18" t="s">
        <v>13</v>
      </c>
      <c r="H1309">
        <v>2025</v>
      </c>
      <c r="I1309" t="s">
        <v>35</v>
      </c>
      <c r="J1309" t="str">
        <f>VLOOKUP(Table1[[#This Row],[Construction]],Sheet1!$A$2:$B$16,2,)</f>
        <v>Demolish</v>
      </c>
      <c r="K1309" t="s">
        <v>20</v>
      </c>
      <c r="L1309" t="s">
        <v>211</v>
      </c>
      <c r="M1309">
        <v>1</v>
      </c>
      <c r="N1309" s="3">
        <v>931734.11111111101</v>
      </c>
      <c r="O1309" s="3">
        <f>N1309/M1309</f>
        <v>931734.11111111101</v>
      </c>
      <c r="P1309" s="3">
        <f>O1309*((VLOOKUP(H1309,'CPI Data'!$A$1:$B$23,2))/(VLOOKUP(2025,'CPI Data'!$A$1:$B$23,2)))</f>
        <v>931734.11111111101</v>
      </c>
      <c r="Q1309" s="2">
        <v>41821</v>
      </c>
      <c r="R1309" s="12">
        <v>3</v>
      </c>
    </row>
    <row r="1310" spans="1:21" x14ac:dyDescent="0.25">
      <c r="A1310" t="s">
        <v>33</v>
      </c>
      <c r="B1310">
        <f>VLOOKUP(Table1[[#This Row],[LGA]],Sheet1!$H$1:$I$27,2,)</f>
        <v>2572</v>
      </c>
      <c r="C1310" t="s">
        <v>104</v>
      </c>
      <c r="D1310" t="s">
        <v>114</v>
      </c>
      <c r="E1310" s="18" t="s">
        <v>13</v>
      </c>
      <c r="F1310" s="18" t="s">
        <v>13</v>
      </c>
      <c r="H1310">
        <v>2025</v>
      </c>
      <c r="I1310" t="s">
        <v>35</v>
      </c>
      <c r="J1310" t="str">
        <f>VLOOKUP(Table1[[#This Row],[Construction]],Sheet1!$A$2:$B$16,2,)</f>
        <v>Demolish</v>
      </c>
      <c r="K1310" t="s">
        <v>33</v>
      </c>
      <c r="L1310" t="s">
        <v>211</v>
      </c>
      <c r="M1310">
        <v>1</v>
      </c>
      <c r="N1310" s="3">
        <v>588235.25</v>
      </c>
      <c r="O1310" s="3">
        <f>N1310/M1310</f>
        <v>588235.25</v>
      </c>
      <c r="P1310" s="3">
        <f>O1310*((VLOOKUP(H1310,'CPI Data'!$A$1:$B$23,2))/(VLOOKUP(2025,'CPI Data'!$A$1:$B$23,2)))</f>
        <v>588235.25</v>
      </c>
      <c r="Q1310" s="2">
        <v>41821</v>
      </c>
      <c r="R1310" s="12">
        <v>4</v>
      </c>
    </row>
    <row r="1311" spans="1:21" x14ac:dyDescent="0.25">
      <c r="A1311" t="s">
        <v>33</v>
      </c>
      <c r="B1311">
        <f>VLOOKUP(Table1[[#This Row],[LGA]],Sheet1!$H$1:$I$27,2,)</f>
        <v>2572</v>
      </c>
      <c r="C1311" t="s">
        <v>104</v>
      </c>
      <c r="D1311" t="s">
        <v>112</v>
      </c>
      <c r="E1311" s="18" t="s">
        <v>13</v>
      </c>
      <c r="F1311" s="18" t="s">
        <v>13</v>
      </c>
      <c r="H1311">
        <v>2025</v>
      </c>
      <c r="I1311" t="s">
        <v>35</v>
      </c>
      <c r="J1311" t="str">
        <f>VLOOKUP(Table1[[#This Row],[Construction]],Sheet1!$A$2:$B$16,2,)</f>
        <v>Demolish</v>
      </c>
      <c r="K1311" t="s">
        <v>33</v>
      </c>
      <c r="L1311" t="s">
        <v>211</v>
      </c>
      <c r="M1311">
        <v>1</v>
      </c>
      <c r="N1311" s="3">
        <v>588235.25</v>
      </c>
      <c r="O1311" s="3">
        <f>N1311/M1311</f>
        <v>588235.25</v>
      </c>
      <c r="P1311" s="3">
        <f>O1311*((VLOOKUP(H1311,'CPI Data'!$A$1:$B$23,2))/(VLOOKUP(2025,'CPI Data'!$A$1:$B$23,2)))</f>
        <v>588235.25</v>
      </c>
      <c r="Q1311" s="2">
        <v>41821</v>
      </c>
      <c r="R1311" s="12">
        <v>3</v>
      </c>
    </row>
    <row r="1312" spans="1:21" x14ac:dyDescent="0.25">
      <c r="A1312" t="s">
        <v>33</v>
      </c>
      <c r="B1312">
        <f>VLOOKUP(Table1[[#This Row],[LGA]],Sheet1!$H$1:$I$27,2,)</f>
        <v>2572</v>
      </c>
      <c r="C1312" t="s">
        <v>104</v>
      </c>
      <c r="D1312" t="s">
        <v>114</v>
      </c>
      <c r="E1312" s="18" t="s">
        <v>13</v>
      </c>
      <c r="F1312" s="18" t="s">
        <v>13</v>
      </c>
      <c r="H1312">
        <v>2025</v>
      </c>
      <c r="I1312" t="s">
        <v>35</v>
      </c>
      <c r="J1312" t="str">
        <f>VLOOKUP(Table1[[#This Row],[Construction]],Sheet1!$A$2:$B$16,2,)</f>
        <v>Demolish</v>
      </c>
      <c r="K1312" t="s">
        <v>33</v>
      </c>
      <c r="L1312" t="s">
        <v>211</v>
      </c>
      <c r="M1312">
        <v>1</v>
      </c>
      <c r="N1312" s="3">
        <v>588235.25</v>
      </c>
      <c r="O1312" s="3">
        <f>N1312/M1312</f>
        <v>588235.25</v>
      </c>
      <c r="P1312" s="3">
        <f>O1312*((VLOOKUP(H1312,'CPI Data'!$A$1:$B$23,2))/(VLOOKUP(2025,'CPI Data'!$A$1:$B$23,2)))</f>
        <v>588235.25</v>
      </c>
      <c r="Q1312" s="2">
        <v>41821</v>
      </c>
      <c r="R1312" s="12">
        <v>4</v>
      </c>
    </row>
    <row r="1313" spans="1:21" x14ac:dyDescent="0.25">
      <c r="A1313" t="s">
        <v>24</v>
      </c>
      <c r="B1313">
        <f>VLOOKUP(Table1[[#This Row],[LGA]],Sheet1!$H$1:$I$27,2,)</f>
        <v>1531</v>
      </c>
      <c r="C1313" t="s">
        <v>241</v>
      </c>
      <c r="D1313" t="s">
        <v>114</v>
      </c>
      <c r="E1313" s="18" t="s">
        <v>13</v>
      </c>
      <c r="F1313" s="18" t="s">
        <v>13</v>
      </c>
      <c r="H1313">
        <v>2022</v>
      </c>
      <c r="I1313" t="s">
        <v>35</v>
      </c>
      <c r="J1313" t="str">
        <f>VLOOKUP(Table1[[#This Row],[Construction]],Sheet1!$A$2:$B$16,2,)</f>
        <v>Demolish</v>
      </c>
      <c r="L1313" t="s">
        <v>237</v>
      </c>
      <c r="M1313">
        <v>1</v>
      </c>
      <c r="N1313" s="3">
        <v>1200121.79</v>
      </c>
      <c r="O1313" s="3">
        <f>N1313/M1313</f>
        <v>1200121.79</v>
      </c>
      <c r="P1313" s="3">
        <f>O1313*((VLOOKUP(H1313,'CPI Data'!$A$1:$B$23,2))/(VLOOKUP(2025,'CPI Data'!$A$1:$B$23,2)))</f>
        <v>1200121.79</v>
      </c>
      <c r="Q1313" s="2">
        <v>41821</v>
      </c>
      <c r="R1313" s="12">
        <v>4</v>
      </c>
    </row>
    <row r="1314" spans="1:21" x14ac:dyDescent="0.25">
      <c r="A1314" t="s">
        <v>24</v>
      </c>
      <c r="B1314">
        <f>VLOOKUP(Table1[[#This Row],[LGA]],Sheet1!$H$1:$I$27,2,)</f>
        <v>1531</v>
      </c>
      <c r="C1314" t="s">
        <v>241</v>
      </c>
      <c r="D1314" t="s">
        <v>119</v>
      </c>
      <c r="E1314" s="18" t="s">
        <v>13</v>
      </c>
      <c r="F1314" s="18" t="s">
        <v>13</v>
      </c>
      <c r="H1314">
        <v>2022</v>
      </c>
      <c r="I1314" t="s">
        <v>29</v>
      </c>
      <c r="J1314" t="str">
        <f>VLOOKUP(Table1[[#This Row],[Construction]],Sheet1!$A$2:$B$16,2,)</f>
        <v>On Site</v>
      </c>
      <c r="L1314" t="s">
        <v>237</v>
      </c>
      <c r="M1314">
        <v>1</v>
      </c>
      <c r="N1314" s="3">
        <v>1272837.51</v>
      </c>
      <c r="O1314" s="3">
        <f>N1314/M1314</f>
        <v>1272837.51</v>
      </c>
      <c r="P1314" s="3">
        <f>O1314*((VLOOKUP(H1314,'CPI Data'!$A$1:$B$23,2))/(VLOOKUP(2025,'CPI Data'!$A$1:$B$23,2)))</f>
        <v>1272837.51</v>
      </c>
      <c r="Q1314" s="2">
        <v>43282</v>
      </c>
      <c r="R1314" s="12">
        <v>3</v>
      </c>
    </row>
    <row r="1315" spans="1:21" x14ac:dyDescent="0.25">
      <c r="A1315" t="s">
        <v>24</v>
      </c>
      <c r="B1315">
        <f>VLOOKUP(Table1[[#This Row],[LGA]],Sheet1!$H$1:$I$27,2,)</f>
        <v>1531</v>
      </c>
      <c r="C1315" t="s">
        <v>241</v>
      </c>
      <c r="D1315" t="s">
        <v>141</v>
      </c>
      <c r="E1315" s="18" t="s">
        <v>13</v>
      </c>
      <c r="F1315" s="18" t="s">
        <v>13</v>
      </c>
      <c r="G1315" t="s">
        <v>244</v>
      </c>
      <c r="H1315">
        <v>2010</v>
      </c>
      <c r="I1315" t="s">
        <v>29</v>
      </c>
      <c r="J1315" t="str">
        <f>VLOOKUP(Table1[[#This Row],[Construction]],Sheet1!$A$2:$B$16,2,)</f>
        <v>On Site</v>
      </c>
      <c r="K1315" t="s">
        <v>184</v>
      </c>
      <c r="L1315" t="s">
        <v>237</v>
      </c>
      <c r="M1315">
        <v>2</v>
      </c>
      <c r="N1315" s="3">
        <v>597368.25837808405</v>
      </c>
      <c r="O1315" s="3">
        <f>N1315/M1315</f>
        <v>298684.12918904203</v>
      </c>
      <c r="P1315" s="3">
        <f>O1315*((VLOOKUP(H1315,'CPI Data'!$A$1:$B$23,2))/(VLOOKUP(2025,'CPI Data'!$A$1:$B$23,2)))</f>
        <v>298684.12918904203</v>
      </c>
      <c r="Q1315" s="2">
        <v>43282</v>
      </c>
      <c r="R1315" s="12">
        <v>2</v>
      </c>
      <c r="S1315">
        <v>2</v>
      </c>
      <c r="T1315">
        <v>1</v>
      </c>
      <c r="U1315">
        <v>1</v>
      </c>
    </row>
    <row r="1316" spans="1:21" x14ac:dyDescent="0.25">
      <c r="A1316" t="s">
        <v>32</v>
      </c>
      <c r="B1316" s="15">
        <f>VLOOKUP(Table1[[#This Row],[LGA]],Sheet1!$H$1:$I$27,2,)</f>
        <v>1710</v>
      </c>
      <c r="C1316" t="s">
        <v>105</v>
      </c>
      <c r="D1316" t="s">
        <v>34</v>
      </c>
      <c r="E1316" s="18" t="s">
        <v>238</v>
      </c>
      <c r="F1316" s="18" t="s">
        <v>238</v>
      </c>
      <c r="H1316">
        <v>2021</v>
      </c>
      <c r="I1316" t="s">
        <v>29</v>
      </c>
      <c r="J1316" t="str">
        <f>VLOOKUP(Table1[[#This Row],[Construction]],Sheet1!$A$2:$B$16,2,)</f>
        <v>On Site</v>
      </c>
      <c r="K1316" t="s">
        <v>214</v>
      </c>
      <c r="L1316" t="s">
        <v>236</v>
      </c>
      <c r="M1316">
        <v>1</v>
      </c>
      <c r="N1316" s="3">
        <v>74149.5</v>
      </c>
      <c r="O1316" s="3">
        <f>N1316/M1316</f>
        <v>74149.5</v>
      </c>
      <c r="P1316" s="3">
        <f>O1316*((VLOOKUP(2025,'CPI Data'!$A$1:$B$23,2)/(VLOOKUP(H1316,'CPI Data'!$A$1:$B$23,2))))</f>
        <v>74149.5</v>
      </c>
      <c r="Q1316" s="2">
        <v>42917</v>
      </c>
      <c r="R1316" s="12"/>
    </row>
    <row r="1317" spans="1:21" x14ac:dyDescent="0.25">
      <c r="A1317" t="s">
        <v>30</v>
      </c>
      <c r="B1317">
        <f>VLOOKUP(Table1[[#This Row],[LGA]],Sheet1!$H$1:$I$27,2,)</f>
        <v>2600</v>
      </c>
      <c r="C1317" t="s">
        <v>241</v>
      </c>
      <c r="D1317" t="s">
        <v>37</v>
      </c>
      <c r="E1317" s="18" t="s">
        <v>36</v>
      </c>
      <c r="F1317" s="18" t="s">
        <v>36</v>
      </c>
      <c r="H1317">
        <v>2022</v>
      </c>
      <c r="I1317" t="s">
        <v>16</v>
      </c>
      <c r="J1317" t="str">
        <f>VLOOKUP(Table1[[#This Row],[Construction]],Sheet1!$A$2:$B$16,2,)</f>
        <v>Off Site</v>
      </c>
      <c r="K1317" t="s">
        <v>30</v>
      </c>
      <c r="L1317" t="s">
        <v>211</v>
      </c>
      <c r="M1317">
        <v>1</v>
      </c>
      <c r="N1317" s="3">
        <v>431616.14179999998</v>
      </c>
      <c r="O1317" s="3">
        <f>N1317/M1317</f>
        <v>431616.14179999998</v>
      </c>
      <c r="P1317" s="3">
        <f>O1317*((VLOOKUP(H1317,'CPI Data'!$A$1:$B$23,2))/(VLOOKUP(2025,'CPI Data'!$A$1:$B$23,2)))</f>
        <v>431616.14179999998</v>
      </c>
      <c r="Q1317" s="2">
        <v>41456</v>
      </c>
      <c r="R1317" s="12">
        <v>2</v>
      </c>
    </row>
    <row r="1318" spans="1:21" x14ac:dyDescent="0.25">
      <c r="A1318" t="s">
        <v>30</v>
      </c>
      <c r="B1318">
        <f>VLOOKUP(Table1[[#This Row],[LGA]],Sheet1!$H$1:$I$27,2,)</f>
        <v>2600</v>
      </c>
      <c r="C1318" t="s">
        <v>241</v>
      </c>
      <c r="D1318" t="s">
        <v>40</v>
      </c>
      <c r="E1318" s="18" t="s">
        <v>36</v>
      </c>
      <c r="F1318" s="18" t="s">
        <v>36</v>
      </c>
      <c r="H1318">
        <v>2022</v>
      </c>
      <c r="I1318" t="s">
        <v>29</v>
      </c>
      <c r="J1318" t="str">
        <f>VLOOKUP(Table1[[#This Row],[Construction]],Sheet1!$A$2:$B$16,2,)</f>
        <v>On Site</v>
      </c>
      <c r="K1318" t="s">
        <v>30</v>
      </c>
      <c r="L1318" t="s">
        <v>211</v>
      </c>
      <c r="M1318">
        <v>1</v>
      </c>
      <c r="N1318" s="3">
        <v>746740.43660000002</v>
      </c>
      <c r="O1318" s="3">
        <f>N1318/M1318</f>
        <v>746740.43660000002</v>
      </c>
      <c r="P1318" s="3">
        <f>O1318*((VLOOKUP(H1318,'CPI Data'!$A$1:$B$23,2))/(VLOOKUP(2025,'CPI Data'!$A$1:$B$23,2)))</f>
        <v>746740.43660000002</v>
      </c>
      <c r="Q1318" s="2">
        <v>43282</v>
      </c>
      <c r="R1318" s="12">
        <v>2</v>
      </c>
    </row>
    <row r="1319" spans="1:21" x14ac:dyDescent="0.25">
      <c r="A1319" t="s">
        <v>33</v>
      </c>
      <c r="B1319">
        <f>VLOOKUP(Table1[[#This Row],[LGA]],Sheet1!$H$1:$I$27,2,)</f>
        <v>2572</v>
      </c>
      <c r="C1319" t="s">
        <v>104</v>
      </c>
      <c r="D1319" t="s">
        <v>112</v>
      </c>
      <c r="E1319" s="18" t="s">
        <v>13</v>
      </c>
      <c r="F1319" s="18" t="s">
        <v>13</v>
      </c>
      <c r="H1319">
        <v>2025</v>
      </c>
      <c r="I1319" t="s">
        <v>29</v>
      </c>
      <c r="J1319" t="str">
        <f>VLOOKUP(Table1[[#This Row],[Construction]],Sheet1!$A$2:$B$16,2,)</f>
        <v>On Site</v>
      </c>
      <c r="K1319" t="s">
        <v>33</v>
      </c>
      <c r="L1319" t="s">
        <v>211</v>
      </c>
      <c r="M1319">
        <v>1</v>
      </c>
      <c r="N1319" s="3">
        <v>588235.25</v>
      </c>
      <c r="O1319" s="3">
        <f>N1319/M1319</f>
        <v>588235.25</v>
      </c>
      <c r="P1319" s="3">
        <f>O1319*((VLOOKUP(H1319,'CPI Data'!$A$1:$B$23,2))/(VLOOKUP(2025,'CPI Data'!$A$1:$B$23,2)))</f>
        <v>588235.25</v>
      </c>
      <c r="Q1319" s="2">
        <v>42186</v>
      </c>
      <c r="R1319" s="12">
        <v>3</v>
      </c>
    </row>
    <row r="1320" spans="1:21" x14ac:dyDescent="0.25">
      <c r="A1320" t="s">
        <v>32</v>
      </c>
      <c r="B1320">
        <f>VLOOKUP(Table1[[#This Row],[LGA]],Sheet1!$H$1:$I$27,2,)</f>
        <v>1710</v>
      </c>
      <c r="C1320" t="s">
        <v>105</v>
      </c>
      <c r="D1320" t="s">
        <v>112</v>
      </c>
      <c r="E1320" s="18" t="s">
        <v>13</v>
      </c>
      <c r="F1320" s="18" t="s">
        <v>13</v>
      </c>
      <c r="H1320">
        <v>2013</v>
      </c>
      <c r="I1320" t="s">
        <v>29</v>
      </c>
      <c r="J1320" t="str">
        <f>VLOOKUP(Table1[[#This Row],[Construction]],Sheet1!$A$2:$B$16,2,)</f>
        <v>On Site</v>
      </c>
      <c r="K1320" t="s">
        <v>194</v>
      </c>
      <c r="L1320" t="s">
        <v>237</v>
      </c>
      <c r="M1320">
        <v>1</v>
      </c>
      <c r="N1320" s="3">
        <v>428613.29</v>
      </c>
      <c r="O1320" s="3">
        <f>N1320/M1320</f>
        <v>428613.29</v>
      </c>
      <c r="P1320" s="3">
        <f>O1320*((VLOOKUP(H1320,'CPI Data'!$A$1:$B$23,2))/(VLOOKUP(2025,'CPI Data'!$A$1:$B$23,2)))</f>
        <v>354714.4468965517</v>
      </c>
      <c r="Q1320" s="2">
        <v>42917</v>
      </c>
      <c r="R1320" s="12">
        <v>3</v>
      </c>
      <c r="S1320">
        <v>1</v>
      </c>
      <c r="T1320">
        <v>1</v>
      </c>
      <c r="U1320">
        <v>1</v>
      </c>
    </row>
    <row r="1321" spans="1:21" x14ac:dyDescent="0.25">
      <c r="A1321" t="s">
        <v>33</v>
      </c>
      <c r="B1321">
        <f>VLOOKUP(Table1[[#This Row],[LGA]],Sheet1!$H$1:$I$27,2,)</f>
        <v>2572</v>
      </c>
      <c r="C1321" t="s">
        <v>104</v>
      </c>
      <c r="D1321" t="s">
        <v>112</v>
      </c>
      <c r="E1321" s="18" t="s">
        <v>13</v>
      </c>
      <c r="F1321" s="18" t="s">
        <v>13</v>
      </c>
      <c r="H1321">
        <v>2025</v>
      </c>
      <c r="I1321" t="s">
        <v>29</v>
      </c>
      <c r="J1321" t="str">
        <f>VLOOKUP(Table1[[#This Row],[Construction]],Sheet1!$A$2:$B$16,2,)</f>
        <v>On Site</v>
      </c>
      <c r="K1321" t="s">
        <v>33</v>
      </c>
      <c r="L1321" t="s">
        <v>211</v>
      </c>
      <c r="M1321">
        <v>1</v>
      </c>
      <c r="N1321" s="3">
        <v>570000</v>
      </c>
      <c r="O1321" s="3">
        <f>N1321/M1321</f>
        <v>570000</v>
      </c>
      <c r="P1321" s="3">
        <f>O1321*((VLOOKUP(H1321,'CPI Data'!$A$1:$B$23,2))/(VLOOKUP(2025,'CPI Data'!$A$1:$B$23,2)))</f>
        <v>570000</v>
      </c>
      <c r="Q1321" s="2">
        <v>42552</v>
      </c>
      <c r="R1321" s="12">
        <v>3</v>
      </c>
    </row>
    <row r="1322" spans="1:21" x14ac:dyDescent="0.25">
      <c r="A1322" t="s">
        <v>41</v>
      </c>
      <c r="B1322">
        <f>VLOOKUP(Table1[[#This Row],[LGA]],Sheet1!$H$1:$I$27,2,)</f>
        <v>2042</v>
      </c>
      <c r="C1322" t="s">
        <v>104</v>
      </c>
      <c r="D1322" t="s">
        <v>110</v>
      </c>
      <c r="E1322" s="18" t="s">
        <v>13</v>
      </c>
      <c r="F1322" s="18" t="s">
        <v>13</v>
      </c>
      <c r="H1322">
        <v>2022</v>
      </c>
      <c r="I1322" t="s">
        <v>29</v>
      </c>
      <c r="J1322" t="str">
        <f>VLOOKUP(Table1[[#This Row],[Construction]],Sheet1!$A$2:$B$16,2,)</f>
        <v>On Site</v>
      </c>
      <c r="K1322" t="s">
        <v>41</v>
      </c>
      <c r="L1322" t="s">
        <v>211</v>
      </c>
      <c r="M1322">
        <v>1</v>
      </c>
      <c r="N1322" s="3">
        <v>506395.56</v>
      </c>
      <c r="O1322" s="3">
        <f>N1322/M1322</f>
        <v>506395.56</v>
      </c>
      <c r="P1322" s="3">
        <f>O1322*((VLOOKUP(H1322,'CPI Data'!$A$1:$B$23,2))/(VLOOKUP(2025,'CPI Data'!$A$1:$B$23,2)))</f>
        <v>506395.56</v>
      </c>
      <c r="Q1322" s="2">
        <v>42186</v>
      </c>
      <c r="R1322" s="12">
        <v>5</v>
      </c>
    </row>
    <row r="1323" spans="1:21" x14ac:dyDescent="0.25">
      <c r="A1323" t="s">
        <v>41</v>
      </c>
      <c r="B1323">
        <f>VLOOKUP(Table1[[#This Row],[LGA]],Sheet1!$H$1:$I$27,2,)</f>
        <v>2042</v>
      </c>
      <c r="C1323" t="s">
        <v>104</v>
      </c>
      <c r="D1323" t="s">
        <v>114</v>
      </c>
      <c r="E1323" s="18" t="s">
        <v>13</v>
      </c>
      <c r="F1323" s="18" t="s">
        <v>13</v>
      </c>
      <c r="H1323">
        <v>2022</v>
      </c>
      <c r="I1323" t="s">
        <v>29</v>
      </c>
      <c r="J1323" t="str">
        <f>VLOOKUP(Table1[[#This Row],[Construction]],Sheet1!$A$2:$B$16,2,)</f>
        <v>On Site</v>
      </c>
      <c r="K1323" t="s">
        <v>41</v>
      </c>
      <c r="L1323" t="s">
        <v>211</v>
      </c>
      <c r="M1323">
        <v>1</v>
      </c>
      <c r="N1323" s="3">
        <v>473395.56</v>
      </c>
      <c r="O1323" s="3">
        <f>N1323/M1323</f>
        <v>473395.56</v>
      </c>
      <c r="P1323" s="3">
        <f>O1323*((VLOOKUP(H1323,'CPI Data'!$A$1:$B$23,2))/(VLOOKUP(2025,'CPI Data'!$A$1:$B$23,2)))</f>
        <v>473395.56</v>
      </c>
      <c r="Q1323" s="2">
        <v>43282</v>
      </c>
      <c r="R1323" s="12">
        <v>4</v>
      </c>
    </row>
    <row r="1324" spans="1:21" x14ac:dyDescent="0.25">
      <c r="A1324" t="s">
        <v>19</v>
      </c>
      <c r="B1324">
        <f>VLOOKUP(Table1[[#This Row],[LGA]],Sheet1!$H$1:$I$27,2,)</f>
        <v>1816</v>
      </c>
      <c r="C1324" t="s">
        <v>105</v>
      </c>
      <c r="D1324" t="s">
        <v>114</v>
      </c>
      <c r="E1324" s="18" t="s">
        <v>13</v>
      </c>
      <c r="F1324" s="18" t="s">
        <v>13</v>
      </c>
      <c r="H1324">
        <v>2023</v>
      </c>
      <c r="I1324" t="s">
        <v>29</v>
      </c>
      <c r="J1324" t="str">
        <f>VLOOKUP(Table1[[#This Row],[Construction]],Sheet1!$A$2:$B$16,2,)</f>
        <v>On Site</v>
      </c>
      <c r="K1324" t="s">
        <v>19</v>
      </c>
      <c r="L1324" t="s">
        <v>211</v>
      </c>
      <c r="M1324">
        <v>1</v>
      </c>
      <c r="N1324" s="3">
        <v>579004.63500000001</v>
      </c>
      <c r="O1324" s="3">
        <f>N1324/M1324</f>
        <v>579004.63500000001</v>
      </c>
      <c r="P1324" s="3">
        <f>O1324*((VLOOKUP(H1324,'CPI Data'!$A$1:$B$23,2))/(VLOOKUP(2025,'CPI Data'!$A$1:$B$23,2)))</f>
        <v>579004.63500000001</v>
      </c>
      <c r="Q1324" s="2">
        <v>44743</v>
      </c>
      <c r="R1324" s="12">
        <v>4</v>
      </c>
    </row>
    <row r="1325" spans="1:21" x14ac:dyDescent="0.25">
      <c r="A1325" t="s">
        <v>19</v>
      </c>
      <c r="B1325">
        <f>VLOOKUP(Table1[[#This Row],[LGA]],Sheet1!$H$1:$I$27,2,)</f>
        <v>1816</v>
      </c>
      <c r="C1325" t="s">
        <v>105</v>
      </c>
      <c r="D1325" t="s">
        <v>112</v>
      </c>
      <c r="E1325" s="18" t="s">
        <v>13</v>
      </c>
      <c r="F1325" s="18" t="s">
        <v>13</v>
      </c>
      <c r="H1325">
        <v>2023</v>
      </c>
      <c r="I1325" t="s">
        <v>29</v>
      </c>
      <c r="J1325" t="str">
        <f>VLOOKUP(Table1[[#This Row],[Construction]],Sheet1!$A$2:$B$16,2,)</f>
        <v>On Site</v>
      </c>
      <c r="K1325" t="s">
        <v>19</v>
      </c>
      <c r="L1325" t="s">
        <v>211</v>
      </c>
      <c r="M1325">
        <v>1</v>
      </c>
      <c r="N1325" s="3">
        <v>568581.63500000001</v>
      </c>
      <c r="O1325" s="3">
        <f>N1325/M1325</f>
        <v>568581.63500000001</v>
      </c>
      <c r="P1325" s="3">
        <f>O1325*((VLOOKUP(H1325,'CPI Data'!$A$1:$B$23,2))/(VLOOKUP(2025,'CPI Data'!$A$1:$B$23,2)))</f>
        <v>568581.63500000001</v>
      </c>
      <c r="Q1325" s="2">
        <v>43282</v>
      </c>
      <c r="R1325" s="12">
        <v>3</v>
      </c>
    </row>
    <row r="1326" spans="1:21" x14ac:dyDescent="0.25">
      <c r="A1326" t="s">
        <v>19</v>
      </c>
      <c r="B1326">
        <f>VLOOKUP(Table1[[#This Row],[LGA]],Sheet1!$H$1:$I$27,2,)</f>
        <v>1816</v>
      </c>
      <c r="C1326" t="s">
        <v>105</v>
      </c>
      <c r="D1326" t="s">
        <v>111</v>
      </c>
      <c r="E1326" s="18" t="s">
        <v>13</v>
      </c>
      <c r="F1326" s="18" t="s">
        <v>13</v>
      </c>
      <c r="H1326">
        <v>2023</v>
      </c>
      <c r="I1326" t="s">
        <v>29</v>
      </c>
      <c r="J1326" t="str">
        <f>VLOOKUP(Table1[[#This Row],[Construction]],Sheet1!$A$2:$B$16,2,)</f>
        <v>On Site</v>
      </c>
      <c r="K1326" t="s">
        <v>19</v>
      </c>
      <c r="L1326" t="s">
        <v>211</v>
      </c>
      <c r="M1326">
        <v>1</v>
      </c>
      <c r="N1326" s="3">
        <v>568805.79200000002</v>
      </c>
      <c r="O1326" s="3">
        <f>N1326/M1326</f>
        <v>568805.79200000002</v>
      </c>
      <c r="P1326" s="3">
        <f>O1326*((VLOOKUP(H1326,'CPI Data'!$A$1:$B$23,2))/(VLOOKUP(2025,'CPI Data'!$A$1:$B$23,2)))</f>
        <v>568805.79200000002</v>
      </c>
      <c r="Q1326" s="2">
        <v>44743</v>
      </c>
      <c r="R1326" s="12">
        <v>2</v>
      </c>
    </row>
    <row r="1327" spans="1:21" x14ac:dyDescent="0.25">
      <c r="A1327" t="s">
        <v>19</v>
      </c>
      <c r="B1327">
        <f>VLOOKUP(Table1[[#This Row],[LGA]],Sheet1!$H$1:$I$27,2,)</f>
        <v>1816</v>
      </c>
      <c r="C1327" t="s">
        <v>105</v>
      </c>
      <c r="D1327" t="s">
        <v>114</v>
      </c>
      <c r="E1327" s="18" t="s">
        <v>13</v>
      </c>
      <c r="F1327" s="18" t="s">
        <v>13</v>
      </c>
      <c r="H1327">
        <v>2023</v>
      </c>
      <c r="I1327" t="s">
        <v>16</v>
      </c>
      <c r="J1327" t="str">
        <f>VLOOKUP(Table1[[#This Row],[Construction]],Sheet1!$A$2:$B$16,2,)</f>
        <v>Off Site</v>
      </c>
      <c r="K1327" t="s">
        <v>19</v>
      </c>
      <c r="L1327" t="s">
        <v>211</v>
      </c>
      <c r="M1327">
        <v>1</v>
      </c>
      <c r="N1327" s="3">
        <v>579004.63500000001</v>
      </c>
      <c r="O1327" s="3">
        <f>N1327/M1327</f>
        <v>579004.63500000001</v>
      </c>
      <c r="P1327" s="3">
        <f>O1327*((VLOOKUP(H1327,'CPI Data'!$A$1:$B$23,2))/(VLOOKUP(2025,'CPI Data'!$A$1:$B$23,2)))</f>
        <v>579004.63500000001</v>
      </c>
      <c r="Q1327" s="2">
        <v>41456</v>
      </c>
      <c r="R1327" s="12">
        <v>4</v>
      </c>
    </row>
    <row r="1328" spans="1:21" x14ac:dyDescent="0.25">
      <c r="A1328" t="s">
        <v>19</v>
      </c>
      <c r="B1328">
        <f>VLOOKUP(Table1[[#This Row],[LGA]],Sheet1!$H$1:$I$27,2,)</f>
        <v>1816</v>
      </c>
      <c r="C1328" t="s">
        <v>105</v>
      </c>
      <c r="D1328" t="s">
        <v>112</v>
      </c>
      <c r="E1328" s="18" t="s">
        <v>13</v>
      </c>
      <c r="F1328" s="18" t="s">
        <v>13</v>
      </c>
      <c r="H1328">
        <v>2023</v>
      </c>
      <c r="I1328" t="s">
        <v>29</v>
      </c>
      <c r="J1328" t="str">
        <f>VLOOKUP(Table1[[#This Row],[Construction]],Sheet1!$A$2:$B$16,2,)</f>
        <v>On Site</v>
      </c>
      <c r="K1328" t="s">
        <v>19</v>
      </c>
      <c r="L1328" t="s">
        <v>211</v>
      </c>
      <c r="M1328">
        <v>1</v>
      </c>
      <c r="N1328" s="3">
        <v>561281.69799999997</v>
      </c>
      <c r="O1328" s="3">
        <f>N1328/M1328</f>
        <v>561281.69799999997</v>
      </c>
      <c r="P1328" s="3">
        <f>O1328*((VLOOKUP(H1328,'CPI Data'!$A$1:$B$23,2))/(VLOOKUP(2025,'CPI Data'!$A$1:$B$23,2)))</f>
        <v>561281.69799999997</v>
      </c>
      <c r="Q1328" s="2">
        <v>42917</v>
      </c>
      <c r="R1328" s="12">
        <v>3</v>
      </c>
    </row>
    <row r="1329" spans="1:21" x14ac:dyDescent="0.25">
      <c r="A1329" t="s">
        <v>19</v>
      </c>
      <c r="B1329">
        <f>VLOOKUP(Table1[[#This Row],[LGA]],Sheet1!$H$1:$I$27,2,)</f>
        <v>1816</v>
      </c>
      <c r="C1329" t="s">
        <v>105</v>
      </c>
      <c r="D1329" t="s">
        <v>111</v>
      </c>
      <c r="E1329" s="18" t="s">
        <v>13</v>
      </c>
      <c r="F1329" s="18" t="s">
        <v>13</v>
      </c>
      <c r="H1329">
        <v>2023</v>
      </c>
      <c r="I1329" t="s">
        <v>16</v>
      </c>
      <c r="J1329" t="str">
        <f>VLOOKUP(Table1[[#This Row],[Construction]],Sheet1!$A$2:$B$16,2,)</f>
        <v>Off Site</v>
      </c>
      <c r="K1329" t="s">
        <v>19</v>
      </c>
      <c r="L1329" t="s">
        <v>211</v>
      </c>
      <c r="M1329">
        <v>1</v>
      </c>
      <c r="N1329" s="3">
        <v>558426.44799999997</v>
      </c>
      <c r="O1329" s="3">
        <f>N1329/M1329</f>
        <v>558426.44799999997</v>
      </c>
      <c r="P1329" s="3">
        <f>O1329*((VLOOKUP(H1329,'CPI Data'!$A$1:$B$23,2))/(VLOOKUP(2025,'CPI Data'!$A$1:$B$23,2)))</f>
        <v>558426.44799999997</v>
      </c>
      <c r="Q1329" s="2">
        <v>41821</v>
      </c>
      <c r="R1329" s="12">
        <v>2</v>
      </c>
    </row>
    <row r="1330" spans="1:21" x14ac:dyDescent="0.25">
      <c r="A1330" t="s">
        <v>41</v>
      </c>
      <c r="B1330">
        <f>VLOOKUP(Table1[[#This Row],[LGA]],Sheet1!$H$1:$I$27,2,)</f>
        <v>2042</v>
      </c>
      <c r="C1330" t="s">
        <v>104</v>
      </c>
      <c r="D1330" t="s">
        <v>114</v>
      </c>
      <c r="E1330" s="18" t="s">
        <v>13</v>
      </c>
      <c r="F1330" s="18" t="s">
        <v>13</v>
      </c>
      <c r="H1330">
        <v>2022</v>
      </c>
      <c r="I1330" t="s">
        <v>29</v>
      </c>
      <c r="J1330" t="str">
        <f>VLOOKUP(Table1[[#This Row],[Construction]],Sheet1!$A$2:$B$16,2,)</f>
        <v>On Site</v>
      </c>
      <c r="K1330" t="s">
        <v>41</v>
      </c>
      <c r="L1330" t="s">
        <v>211</v>
      </c>
      <c r="M1330">
        <v>1</v>
      </c>
      <c r="N1330" s="3">
        <v>473395.56</v>
      </c>
      <c r="O1330" s="3">
        <f>N1330/M1330</f>
        <v>473395.56</v>
      </c>
      <c r="P1330" s="3">
        <f>O1330*((VLOOKUP(H1330,'CPI Data'!$A$1:$B$23,2))/(VLOOKUP(2025,'CPI Data'!$A$1:$B$23,2)))</f>
        <v>473395.56</v>
      </c>
      <c r="Q1330" s="2">
        <v>42917</v>
      </c>
      <c r="R1330" s="12">
        <v>4</v>
      </c>
    </row>
    <row r="1331" spans="1:21" x14ac:dyDescent="0.25">
      <c r="A1331" t="s">
        <v>28</v>
      </c>
      <c r="B1331">
        <f>VLOOKUP(Table1[[#This Row],[LGA]],Sheet1!$H$1:$I$27,2,)</f>
        <v>2335</v>
      </c>
      <c r="C1331" t="s">
        <v>104</v>
      </c>
      <c r="D1331" t="s">
        <v>111</v>
      </c>
      <c r="E1331" s="18" t="s">
        <v>13</v>
      </c>
      <c r="F1331" s="18" t="s">
        <v>13</v>
      </c>
      <c r="H1331">
        <v>2024</v>
      </c>
      <c r="I1331" t="s">
        <v>16</v>
      </c>
      <c r="J1331" t="str">
        <f>VLOOKUP(Table1[[#This Row],[Construction]],Sheet1!$A$2:$B$16,2,)</f>
        <v>Off Site</v>
      </c>
      <c r="K1331" t="s">
        <v>28</v>
      </c>
      <c r="L1331" t="s">
        <v>211</v>
      </c>
      <c r="M1331">
        <v>1</v>
      </c>
      <c r="N1331" s="3">
        <v>569216</v>
      </c>
      <c r="O1331" s="3">
        <f>N1331/M1331</f>
        <v>569216</v>
      </c>
      <c r="P1331" s="3">
        <f>O1331*((VLOOKUP(H1331,'CPI Data'!$A$1:$B$23,2))/(VLOOKUP(2025,'CPI Data'!$A$1:$B$23,2)))</f>
        <v>569216</v>
      </c>
      <c r="Q1331" s="2">
        <v>41821</v>
      </c>
      <c r="R1331" s="12">
        <v>2</v>
      </c>
    </row>
    <row r="1332" spans="1:21" x14ac:dyDescent="0.25">
      <c r="A1332" t="s">
        <v>24</v>
      </c>
      <c r="B1332">
        <f>VLOOKUP(Table1[[#This Row],[LGA]],Sheet1!$H$1:$I$27,2,)</f>
        <v>1531</v>
      </c>
      <c r="C1332" t="s">
        <v>241</v>
      </c>
      <c r="D1332" t="s">
        <v>141</v>
      </c>
      <c r="E1332" s="18" t="s">
        <v>13</v>
      </c>
      <c r="F1332" s="18" t="s">
        <v>13</v>
      </c>
      <c r="G1332" t="s">
        <v>244</v>
      </c>
      <c r="H1332">
        <v>2010</v>
      </c>
      <c r="I1332" t="s">
        <v>29</v>
      </c>
      <c r="J1332" t="str">
        <f>VLOOKUP(Table1[[#This Row],[Construction]],Sheet1!$A$2:$B$16,2,)</f>
        <v>On Site</v>
      </c>
      <c r="K1332" t="s">
        <v>184</v>
      </c>
      <c r="L1332" t="s">
        <v>237</v>
      </c>
      <c r="M1332">
        <v>2</v>
      </c>
      <c r="N1332" s="3">
        <v>608571.93702496495</v>
      </c>
      <c r="O1332" s="3">
        <f>N1332/M1332</f>
        <v>304285.96851248248</v>
      </c>
      <c r="P1332" s="3">
        <f>O1332*((VLOOKUP(H1332,'CPI Data'!$A$1:$B$23,2))/(VLOOKUP(2025,'CPI Data'!$A$1:$B$23,2)))</f>
        <v>304285.96851248248</v>
      </c>
      <c r="Q1332" s="2">
        <v>42917</v>
      </c>
      <c r="R1332" s="12">
        <v>2</v>
      </c>
      <c r="S1332">
        <v>2</v>
      </c>
      <c r="T1332">
        <v>1</v>
      </c>
      <c r="U1332">
        <v>1</v>
      </c>
    </row>
    <row r="1333" spans="1:21" x14ac:dyDescent="0.25">
      <c r="A1333" t="s">
        <v>32</v>
      </c>
      <c r="B1333" s="15">
        <f>VLOOKUP(Table1[[#This Row],[LGA]],Sheet1!$H$1:$I$27,2,)</f>
        <v>1710</v>
      </c>
      <c r="C1333" t="s">
        <v>105</v>
      </c>
      <c r="D1333" t="s">
        <v>75</v>
      </c>
      <c r="E1333" s="18" t="s">
        <v>59</v>
      </c>
      <c r="F1333" s="18" t="s">
        <v>59</v>
      </c>
      <c r="H1333">
        <v>2025</v>
      </c>
      <c r="I1333" t="s">
        <v>29</v>
      </c>
      <c r="J1333" t="str">
        <f>VLOOKUP(Table1[[#This Row],[Construction]],Sheet1!$A$2:$B$16,2,)</f>
        <v>On Site</v>
      </c>
      <c r="K1333" t="s">
        <v>32</v>
      </c>
      <c r="L1333" t="s">
        <v>211</v>
      </c>
      <c r="M1333">
        <v>14</v>
      </c>
      <c r="N1333" s="3">
        <v>2411500</v>
      </c>
      <c r="O1333" s="3">
        <f>N1333/M1333</f>
        <v>172250</v>
      </c>
      <c r="P1333" s="3">
        <f>O1333*((VLOOKUP(2025,'CPI Data'!$A$1:$B$23,2)/(VLOOKUP(H1333,'CPI Data'!$A$1:$B$23,2))))</f>
        <v>172250</v>
      </c>
      <c r="Q1333" s="2">
        <v>42917</v>
      </c>
      <c r="R1333" s="12"/>
    </row>
    <row r="1334" spans="1:21" x14ac:dyDescent="0.25">
      <c r="A1334" t="s">
        <v>32</v>
      </c>
      <c r="B1334" s="15">
        <f>VLOOKUP(Table1[[#This Row],[LGA]],Sheet1!$H$1:$I$27,2,)</f>
        <v>1710</v>
      </c>
      <c r="C1334" t="s">
        <v>105</v>
      </c>
      <c r="D1334" t="s">
        <v>77</v>
      </c>
      <c r="E1334" s="18" t="s">
        <v>59</v>
      </c>
      <c r="F1334" s="18" t="s">
        <v>59</v>
      </c>
      <c r="H1334">
        <v>2025</v>
      </c>
      <c r="I1334" t="s">
        <v>29</v>
      </c>
      <c r="J1334" t="str">
        <f>VLOOKUP(Table1[[#This Row],[Construction]],Sheet1!$A$2:$B$16,2,)</f>
        <v>On Site</v>
      </c>
      <c r="K1334" t="s">
        <v>32</v>
      </c>
      <c r="L1334" t="s">
        <v>211</v>
      </c>
      <c r="M1334">
        <v>20</v>
      </c>
      <c r="N1334" s="3">
        <v>5000000</v>
      </c>
      <c r="O1334" s="3">
        <f>N1334/M1334</f>
        <v>250000</v>
      </c>
      <c r="P1334" s="3">
        <f>O1334*((VLOOKUP(2025,'CPI Data'!$A$1:$B$23,2)/(VLOOKUP(H1334,'CPI Data'!$A$1:$B$23,2))))</f>
        <v>250000</v>
      </c>
      <c r="Q1334" s="2">
        <v>42186</v>
      </c>
      <c r="R1334" s="12"/>
    </row>
    <row r="1335" spans="1:21" x14ac:dyDescent="0.25">
      <c r="A1335" t="s">
        <v>41</v>
      </c>
      <c r="B1335">
        <f>VLOOKUP(Table1[[#This Row],[LGA]],Sheet1!$H$1:$I$27,2,)</f>
        <v>2042</v>
      </c>
      <c r="C1335" t="s">
        <v>104</v>
      </c>
      <c r="D1335" t="s">
        <v>112</v>
      </c>
      <c r="E1335" s="18" t="s">
        <v>13</v>
      </c>
      <c r="F1335" s="18" t="s">
        <v>13</v>
      </c>
      <c r="H1335">
        <v>2015</v>
      </c>
      <c r="I1335" t="s">
        <v>29</v>
      </c>
      <c r="J1335" t="str">
        <f>VLOOKUP(Table1[[#This Row],[Construction]],Sheet1!$A$2:$B$16,2,)</f>
        <v>On Site</v>
      </c>
      <c r="K1335" t="s">
        <v>41</v>
      </c>
      <c r="L1335" t="s">
        <v>211</v>
      </c>
      <c r="M1335">
        <v>1</v>
      </c>
      <c r="N1335" s="3">
        <v>344803.07</v>
      </c>
      <c r="O1335" s="3">
        <f>N1335/M1335</f>
        <v>344803.07</v>
      </c>
      <c r="P1335" s="3">
        <f>O1335*((VLOOKUP(H1335,'CPI Data'!$A$1:$B$23,2))/(VLOOKUP(2025,'CPI Data'!$A$1:$B$23,2)))</f>
        <v>178346.4155172414</v>
      </c>
      <c r="Q1335" s="2">
        <v>42917</v>
      </c>
      <c r="R1335" s="12">
        <v>3</v>
      </c>
      <c r="S1335">
        <v>1</v>
      </c>
      <c r="T1335">
        <v>1</v>
      </c>
      <c r="U1335">
        <v>1</v>
      </c>
    </row>
    <row r="1336" spans="1:21" x14ac:dyDescent="0.25">
      <c r="A1336" t="s">
        <v>41</v>
      </c>
      <c r="B1336">
        <f>VLOOKUP(Table1[[#This Row],[LGA]],Sheet1!$H$1:$I$27,2,)</f>
        <v>2042</v>
      </c>
      <c r="C1336" t="s">
        <v>104</v>
      </c>
      <c r="D1336" t="s">
        <v>112</v>
      </c>
      <c r="E1336" s="18" t="s">
        <v>13</v>
      </c>
      <c r="F1336" s="18" t="s">
        <v>13</v>
      </c>
      <c r="H1336">
        <v>2015</v>
      </c>
      <c r="I1336" t="s">
        <v>29</v>
      </c>
      <c r="J1336" t="str">
        <f>VLOOKUP(Table1[[#This Row],[Construction]],Sheet1!$A$2:$B$16,2,)</f>
        <v>On Site</v>
      </c>
      <c r="K1336" t="s">
        <v>41</v>
      </c>
      <c r="L1336" t="s">
        <v>211</v>
      </c>
      <c r="M1336">
        <v>1</v>
      </c>
      <c r="N1336" s="3">
        <v>345366.08</v>
      </c>
      <c r="O1336" s="3">
        <f>N1336/M1336</f>
        <v>345366.08</v>
      </c>
      <c r="P1336" s="3">
        <f>O1336*((VLOOKUP(H1336,'CPI Data'!$A$1:$B$23,2))/(VLOOKUP(2025,'CPI Data'!$A$1:$B$23,2)))</f>
        <v>178637.62758620692</v>
      </c>
      <c r="Q1336" s="2">
        <v>42552</v>
      </c>
      <c r="R1336" s="12">
        <v>3</v>
      </c>
      <c r="S1336">
        <v>1</v>
      </c>
      <c r="T1336">
        <v>1</v>
      </c>
      <c r="U1336">
        <v>1</v>
      </c>
    </row>
    <row r="1337" spans="1:21" x14ac:dyDescent="0.25">
      <c r="A1337" t="s">
        <v>41</v>
      </c>
      <c r="B1337">
        <f>VLOOKUP(Table1[[#This Row],[LGA]],Sheet1!$H$1:$I$27,2,)</f>
        <v>2042</v>
      </c>
      <c r="C1337" t="s">
        <v>104</v>
      </c>
      <c r="D1337" t="s">
        <v>112</v>
      </c>
      <c r="E1337" s="18" t="s">
        <v>13</v>
      </c>
      <c r="F1337" s="18" t="s">
        <v>13</v>
      </c>
      <c r="H1337">
        <v>2015</v>
      </c>
      <c r="I1337" t="s">
        <v>29</v>
      </c>
      <c r="J1337" t="str">
        <f>VLOOKUP(Table1[[#This Row],[Construction]],Sheet1!$A$2:$B$16,2,)</f>
        <v>On Site</v>
      </c>
      <c r="K1337" t="s">
        <v>41</v>
      </c>
      <c r="L1337" t="s">
        <v>211</v>
      </c>
      <c r="M1337">
        <v>1</v>
      </c>
      <c r="N1337" s="3">
        <v>345103.21</v>
      </c>
      <c r="O1337" s="3">
        <f>N1337/M1337</f>
        <v>345103.21</v>
      </c>
      <c r="P1337" s="3">
        <f>O1337*((VLOOKUP(H1337,'CPI Data'!$A$1:$B$23,2))/(VLOOKUP(2025,'CPI Data'!$A$1:$B$23,2)))</f>
        <v>178501.6603448276</v>
      </c>
      <c r="Q1337" s="2">
        <v>43282</v>
      </c>
      <c r="R1337" s="12">
        <v>3</v>
      </c>
      <c r="S1337">
        <v>1</v>
      </c>
      <c r="T1337">
        <v>1</v>
      </c>
      <c r="U1337">
        <v>1</v>
      </c>
    </row>
    <row r="1338" spans="1:21" x14ac:dyDescent="0.25">
      <c r="A1338" t="s">
        <v>19</v>
      </c>
      <c r="B1338">
        <f>VLOOKUP(Table1[[#This Row],[LGA]],Sheet1!$H$1:$I$27,2,)</f>
        <v>1816</v>
      </c>
      <c r="C1338" t="s">
        <v>105</v>
      </c>
      <c r="D1338" t="s">
        <v>112</v>
      </c>
      <c r="E1338" s="18" t="s">
        <v>13</v>
      </c>
      <c r="F1338" s="18" t="s">
        <v>13</v>
      </c>
      <c r="H1338">
        <v>2015</v>
      </c>
      <c r="I1338" t="s">
        <v>29</v>
      </c>
      <c r="J1338" t="str">
        <f>VLOOKUP(Table1[[#This Row],[Construction]],Sheet1!$A$2:$B$16,2,)</f>
        <v>On Site</v>
      </c>
      <c r="K1338" t="s">
        <v>194</v>
      </c>
      <c r="L1338" t="s">
        <v>237</v>
      </c>
      <c r="M1338">
        <v>1</v>
      </c>
      <c r="N1338" s="3">
        <v>412094</v>
      </c>
      <c r="O1338" s="3">
        <f>N1338/M1338</f>
        <v>412094</v>
      </c>
      <c r="P1338" s="3">
        <f>O1338*((VLOOKUP(H1338,'CPI Data'!$A$1:$B$23,2))/(VLOOKUP(2025,'CPI Data'!$A$1:$B$23,2)))</f>
        <v>213152.06896551725</v>
      </c>
      <c r="Q1338" s="2">
        <v>43282</v>
      </c>
      <c r="R1338" s="12">
        <v>3</v>
      </c>
      <c r="S1338">
        <v>1</v>
      </c>
      <c r="T1338">
        <v>1</v>
      </c>
      <c r="U1338">
        <v>1</v>
      </c>
    </row>
    <row r="1339" spans="1:21" x14ac:dyDescent="0.25">
      <c r="A1339" t="s">
        <v>28</v>
      </c>
      <c r="B1339">
        <f>VLOOKUP(Table1[[#This Row],[LGA]],Sheet1!$H$1:$I$27,2,)</f>
        <v>2335</v>
      </c>
      <c r="C1339" t="s">
        <v>104</v>
      </c>
      <c r="D1339" t="s">
        <v>111</v>
      </c>
      <c r="E1339" s="18" t="s">
        <v>13</v>
      </c>
      <c r="F1339" s="18" t="s">
        <v>13</v>
      </c>
      <c r="H1339">
        <v>2024</v>
      </c>
      <c r="I1339" t="s">
        <v>29</v>
      </c>
      <c r="J1339" t="str">
        <f>VLOOKUP(Table1[[#This Row],[Construction]],Sheet1!$A$2:$B$16,2,)</f>
        <v>On Site</v>
      </c>
      <c r="K1339" t="s">
        <v>28</v>
      </c>
      <c r="L1339" t="s">
        <v>211</v>
      </c>
      <c r="M1339">
        <v>1</v>
      </c>
      <c r="N1339" s="3">
        <v>569216</v>
      </c>
      <c r="O1339" s="3">
        <f>N1339/M1339</f>
        <v>569216</v>
      </c>
      <c r="P1339" s="3">
        <f>O1339*((VLOOKUP(H1339,'CPI Data'!$A$1:$B$23,2))/(VLOOKUP(2025,'CPI Data'!$A$1:$B$23,2)))</f>
        <v>569216</v>
      </c>
      <c r="Q1339" s="2">
        <v>42917</v>
      </c>
      <c r="R1339" s="12">
        <v>2</v>
      </c>
    </row>
    <row r="1340" spans="1:21" x14ac:dyDescent="0.25">
      <c r="A1340" t="s">
        <v>32</v>
      </c>
      <c r="B1340">
        <f>VLOOKUP(Table1[[#This Row],[LGA]],Sheet1!$H$1:$I$27,2,)</f>
        <v>1710</v>
      </c>
      <c r="C1340" t="s">
        <v>105</v>
      </c>
      <c r="D1340" t="s">
        <v>68</v>
      </c>
      <c r="E1340" s="18" t="s">
        <v>36</v>
      </c>
      <c r="F1340" s="18" t="s">
        <v>36</v>
      </c>
      <c r="H1340">
        <v>2021</v>
      </c>
      <c r="I1340" t="s">
        <v>29</v>
      </c>
      <c r="J1340" t="str">
        <f>VLOOKUP(Table1[[#This Row],[Construction]],Sheet1!$A$2:$B$16,2,)</f>
        <v>On Site</v>
      </c>
      <c r="K1340" t="s">
        <v>214</v>
      </c>
      <c r="L1340" t="s">
        <v>236</v>
      </c>
      <c r="M1340">
        <v>1</v>
      </c>
      <c r="N1340" s="3">
        <v>282643.3333</v>
      </c>
      <c r="O1340" s="3">
        <f>N1340/M1340</f>
        <v>282643.3333</v>
      </c>
      <c r="P1340" s="3">
        <f>O1340*((VLOOKUP(H1340,'CPI Data'!$A$1:$B$23,2))/(VLOOKUP(2025,'CPI Data'!$A$1:$B$23,2)))</f>
        <v>282643.3333</v>
      </c>
      <c r="Q1340" s="2">
        <v>42917</v>
      </c>
      <c r="R1340" s="12">
        <v>2</v>
      </c>
    </row>
    <row r="1341" spans="1:21" x14ac:dyDescent="0.25">
      <c r="A1341" t="s">
        <v>32</v>
      </c>
      <c r="B1341">
        <f>VLOOKUP(Table1[[#This Row],[LGA]],Sheet1!$H$1:$I$27,2,)</f>
        <v>1710</v>
      </c>
      <c r="C1341" t="s">
        <v>105</v>
      </c>
      <c r="D1341" t="s">
        <v>110</v>
      </c>
      <c r="E1341" s="18" t="s">
        <v>13</v>
      </c>
      <c r="F1341" s="18" t="s">
        <v>13</v>
      </c>
      <c r="H1341">
        <v>2021</v>
      </c>
      <c r="I1341" t="s">
        <v>29</v>
      </c>
      <c r="J1341" t="str">
        <f>VLOOKUP(Table1[[#This Row],[Construction]],Sheet1!$A$2:$B$16,2,)</f>
        <v>On Site</v>
      </c>
      <c r="K1341" t="s">
        <v>214</v>
      </c>
      <c r="L1341" t="s">
        <v>236</v>
      </c>
      <c r="M1341">
        <v>1</v>
      </c>
      <c r="N1341" s="3">
        <v>677578.625</v>
      </c>
      <c r="O1341" s="3">
        <f>N1341/M1341</f>
        <v>677578.625</v>
      </c>
      <c r="P1341" s="3">
        <f>O1341*((VLOOKUP(H1341,'CPI Data'!$A$1:$B$23,2))/(VLOOKUP(2025,'CPI Data'!$A$1:$B$23,2)))</f>
        <v>677578.625</v>
      </c>
      <c r="Q1341" s="2">
        <v>42552</v>
      </c>
      <c r="R1341" s="12">
        <v>5</v>
      </c>
    </row>
    <row r="1342" spans="1:21" x14ac:dyDescent="0.25">
      <c r="A1342" t="s">
        <v>32</v>
      </c>
      <c r="B1342">
        <f>VLOOKUP(Table1[[#This Row],[LGA]],Sheet1!$H$1:$I$27,2,)</f>
        <v>1710</v>
      </c>
      <c r="C1342" t="s">
        <v>105</v>
      </c>
      <c r="D1342" t="s">
        <v>112</v>
      </c>
      <c r="E1342" s="18" t="s">
        <v>13</v>
      </c>
      <c r="F1342" s="18" t="s">
        <v>13</v>
      </c>
      <c r="H1342">
        <v>2021</v>
      </c>
      <c r="I1342" t="s">
        <v>29</v>
      </c>
      <c r="J1342" t="str">
        <f>VLOOKUP(Table1[[#This Row],[Construction]],Sheet1!$A$2:$B$16,2,)</f>
        <v>On Site</v>
      </c>
      <c r="K1342" t="s">
        <v>214</v>
      </c>
      <c r="L1342" t="s">
        <v>236</v>
      </c>
      <c r="M1342">
        <v>1</v>
      </c>
      <c r="N1342" s="3">
        <v>504794.53333333298</v>
      </c>
      <c r="O1342" s="3">
        <f>N1342/M1342</f>
        <v>504794.53333333298</v>
      </c>
      <c r="P1342" s="3">
        <f>O1342*((VLOOKUP(H1342,'CPI Data'!$A$1:$B$23,2))/(VLOOKUP(2025,'CPI Data'!$A$1:$B$23,2)))</f>
        <v>504794.53333333298</v>
      </c>
      <c r="Q1342" s="2">
        <v>43282</v>
      </c>
      <c r="R1342" s="12">
        <v>3</v>
      </c>
    </row>
    <row r="1343" spans="1:21" x14ac:dyDescent="0.25">
      <c r="A1343" t="s">
        <v>32</v>
      </c>
      <c r="B1343">
        <f>VLOOKUP(Table1[[#This Row],[LGA]],Sheet1!$H$1:$I$27,2,)</f>
        <v>1710</v>
      </c>
      <c r="C1343" t="s">
        <v>105</v>
      </c>
      <c r="D1343" t="s">
        <v>149</v>
      </c>
      <c r="E1343" s="18" t="s">
        <v>246</v>
      </c>
      <c r="F1343" s="18" t="s">
        <v>90</v>
      </c>
      <c r="H1343">
        <v>2021</v>
      </c>
      <c r="I1343" t="s">
        <v>29</v>
      </c>
      <c r="J1343" t="str">
        <f>VLOOKUP(Table1[[#This Row],[Construction]],Sheet1!$A$2:$B$16,2,)</f>
        <v>On Site</v>
      </c>
      <c r="K1343" t="s">
        <v>214</v>
      </c>
      <c r="L1343" t="s">
        <v>236</v>
      </c>
      <c r="M1343">
        <v>1</v>
      </c>
      <c r="N1343" s="3">
        <v>534270.63333333295</v>
      </c>
      <c r="O1343" s="3">
        <f>N1343/M1343</f>
        <v>534270.63333333295</v>
      </c>
      <c r="P1343" s="3">
        <f>O1343*((VLOOKUP(H1343,'CPI Data'!$A$1:$B$23,2))/(VLOOKUP(2025,'CPI Data'!$A$1:$B$23,2)))</f>
        <v>534270.63333333295</v>
      </c>
      <c r="Q1343" s="2">
        <v>43282</v>
      </c>
      <c r="R1343" s="12">
        <v>3</v>
      </c>
    </row>
    <row r="1344" spans="1:21" x14ac:dyDescent="0.25">
      <c r="A1344" t="s">
        <v>32</v>
      </c>
      <c r="B1344">
        <f>VLOOKUP(Table1[[#This Row],[LGA]],Sheet1!$H$1:$I$27,2,)</f>
        <v>1710</v>
      </c>
      <c r="C1344" t="s">
        <v>105</v>
      </c>
      <c r="D1344" t="s">
        <v>149</v>
      </c>
      <c r="E1344" s="18" t="s">
        <v>246</v>
      </c>
      <c r="F1344" s="18" t="s">
        <v>90</v>
      </c>
      <c r="H1344">
        <v>2024</v>
      </c>
      <c r="I1344" t="s">
        <v>29</v>
      </c>
      <c r="J1344" t="str">
        <f>VLOOKUP(Table1[[#This Row],[Construction]],Sheet1!$A$2:$B$16,2,)</f>
        <v>On Site</v>
      </c>
      <c r="K1344" t="s">
        <v>214</v>
      </c>
      <c r="L1344" t="s">
        <v>236</v>
      </c>
      <c r="M1344">
        <v>1</v>
      </c>
      <c r="N1344" s="3">
        <v>534270.63333333295</v>
      </c>
      <c r="O1344" s="3">
        <f>N1344/M1344</f>
        <v>534270.63333333295</v>
      </c>
      <c r="P1344" s="3">
        <f>O1344*((VLOOKUP(H1344,'CPI Data'!$A$1:$B$23,2))/(VLOOKUP(2025,'CPI Data'!$A$1:$B$23,2)))</f>
        <v>534270.63333333295</v>
      </c>
      <c r="Q1344" s="2">
        <v>42917</v>
      </c>
      <c r="R1344" s="12">
        <v>3</v>
      </c>
    </row>
    <row r="1345" spans="1:18" x14ac:dyDescent="0.25">
      <c r="A1345" t="s">
        <v>32</v>
      </c>
      <c r="B1345">
        <f>VLOOKUP(Table1[[#This Row],[LGA]],Sheet1!$H$1:$I$27,2,)</f>
        <v>1710</v>
      </c>
      <c r="C1345" t="s">
        <v>105</v>
      </c>
      <c r="D1345" t="s">
        <v>149</v>
      </c>
      <c r="E1345" s="18" t="s">
        <v>246</v>
      </c>
      <c r="F1345" s="18" t="s">
        <v>90</v>
      </c>
      <c r="H1345">
        <v>2021</v>
      </c>
      <c r="I1345" t="s">
        <v>29</v>
      </c>
      <c r="J1345" t="str">
        <f>VLOOKUP(Table1[[#This Row],[Construction]],Sheet1!$A$2:$B$16,2,)</f>
        <v>On Site</v>
      </c>
      <c r="K1345" t="s">
        <v>214</v>
      </c>
      <c r="L1345" t="s">
        <v>236</v>
      </c>
      <c r="M1345">
        <v>1</v>
      </c>
      <c r="N1345" s="3">
        <v>534270.63333333295</v>
      </c>
      <c r="O1345" s="3">
        <f>N1345/M1345</f>
        <v>534270.63333333295</v>
      </c>
      <c r="P1345" s="3">
        <f>O1345*((VLOOKUP(H1345,'CPI Data'!$A$1:$B$23,2))/(VLOOKUP(2025,'CPI Data'!$A$1:$B$23,2)))</f>
        <v>534270.63333333295</v>
      </c>
      <c r="Q1345" s="2">
        <v>42186</v>
      </c>
      <c r="R1345" s="12">
        <v>3</v>
      </c>
    </row>
    <row r="1346" spans="1:18" x14ac:dyDescent="0.25">
      <c r="A1346" t="s">
        <v>32</v>
      </c>
      <c r="B1346">
        <f>VLOOKUP(Table1[[#This Row],[LGA]],Sheet1!$H$1:$I$27,2,)</f>
        <v>1710</v>
      </c>
      <c r="C1346" t="s">
        <v>105</v>
      </c>
      <c r="D1346" t="s">
        <v>149</v>
      </c>
      <c r="E1346" s="18" t="s">
        <v>246</v>
      </c>
      <c r="F1346" s="18" t="s">
        <v>90</v>
      </c>
      <c r="H1346">
        <v>2024</v>
      </c>
      <c r="I1346" t="s">
        <v>29</v>
      </c>
      <c r="J1346" t="str">
        <f>VLOOKUP(Table1[[#This Row],[Construction]],Sheet1!$A$2:$B$16,2,)</f>
        <v>On Site</v>
      </c>
      <c r="K1346" t="s">
        <v>214</v>
      </c>
      <c r="L1346" t="s">
        <v>236</v>
      </c>
      <c r="M1346">
        <v>1</v>
      </c>
      <c r="N1346" s="3">
        <v>534270.63333333295</v>
      </c>
      <c r="O1346" s="3">
        <f>N1346/M1346</f>
        <v>534270.63333333295</v>
      </c>
      <c r="P1346" s="3">
        <f>O1346*((VLOOKUP(H1346,'CPI Data'!$A$1:$B$23,2))/(VLOOKUP(2025,'CPI Data'!$A$1:$B$23,2)))</f>
        <v>534270.63333333295</v>
      </c>
      <c r="Q1346" s="2">
        <v>43282</v>
      </c>
      <c r="R1346" s="12">
        <v>3</v>
      </c>
    </row>
    <row r="1347" spans="1:18" x14ac:dyDescent="0.25">
      <c r="A1347" t="s">
        <v>32</v>
      </c>
      <c r="B1347">
        <f>VLOOKUP(Table1[[#This Row],[LGA]],Sheet1!$H$1:$I$27,2,)</f>
        <v>1710</v>
      </c>
      <c r="C1347" t="s">
        <v>105</v>
      </c>
      <c r="D1347" t="s">
        <v>128</v>
      </c>
      <c r="E1347" s="18" t="s">
        <v>13</v>
      </c>
      <c r="F1347" s="18" t="s">
        <v>13</v>
      </c>
      <c r="H1347">
        <v>2021</v>
      </c>
      <c r="I1347" t="s">
        <v>29</v>
      </c>
      <c r="J1347" t="str">
        <f>VLOOKUP(Table1[[#This Row],[Construction]],Sheet1!$A$2:$B$16,2,)</f>
        <v>On Site</v>
      </c>
      <c r="K1347" t="s">
        <v>214</v>
      </c>
      <c r="L1347" t="s">
        <v>236</v>
      </c>
      <c r="M1347">
        <v>1</v>
      </c>
      <c r="N1347" s="3">
        <v>738516.004333333</v>
      </c>
      <c r="O1347" s="3">
        <f>N1347/M1347</f>
        <v>738516.004333333</v>
      </c>
      <c r="P1347" s="3">
        <f>O1347*((VLOOKUP(H1347,'CPI Data'!$A$1:$B$23,2))/(VLOOKUP(2025,'CPI Data'!$A$1:$B$23,2)))</f>
        <v>738516.004333333</v>
      </c>
      <c r="Q1347" s="2">
        <v>43282</v>
      </c>
      <c r="R1347" s="12">
        <v>4</v>
      </c>
    </row>
    <row r="1348" spans="1:18" x14ac:dyDescent="0.25">
      <c r="A1348" t="s">
        <v>28</v>
      </c>
      <c r="B1348">
        <f>VLOOKUP(Table1[[#This Row],[LGA]],Sheet1!$H$1:$I$27,2,)</f>
        <v>2335</v>
      </c>
      <c r="C1348" t="s">
        <v>104</v>
      </c>
      <c r="D1348" t="s">
        <v>112</v>
      </c>
      <c r="E1348" s="18" t="s">
        <v>13</v>
      </c>
      <c r="F1348" s="18" t="s">
        <v>13</v>
      </c>
      <c r="H1348">
        <v>2024</v>
      </c>
      <c r="I1348" t="s">
        <v>29</v>
      </c>
      <c r="J1348" t="str">
        <f>VLOOKUP(Table1[[#This Row],[Construction]],Sheet1!$A$2:$B$16,2,)</f>
        <v>On Site</v>
      </c>
      <c r="K1348" t="s">
        <v>28</v>
      </c>
      <c r="L1348" t="s">
        <v>211</v>
      </c>
      <c r="M1348">
        <v>1</v>
      </c>
      <c r="N1348" s="3">
        <v>592825.37</v>
      </c>
      <c r="O1348" s="3">
        <f>N1348/M1348</f>
        <v>592825.37</v>
      </c>
      <c r="P1348" s="3">
        <f>O1348*((VLOOKUP(H1348,'CPI Data'!$A$1:$B$23,2))/(VLOOKUP(2025,'CPI Data'!$A$1:$B$23,2)))</f>
        <v>592825.37</v>
      </c>
      <c r="Q1348" s="2">
        <v>43282</v>
      </c>
      <c r="R1348" s="12">
        <v>3</v>
      </c>
    </row>
    <row r="1349" spans="1:18" x14ac:dyDescent="0.25">
      <c r="A1349" t="s">
        <v>28</v>
      </c>
      <c r="B1349">
        <f>VLOOKUP(Table1[[#This Row],[LGA]],Sheet1!$H$1:$I$27,2,)</f>
        <v>2335</v>
      </c>
      <c r="C1349" t="s">
        <v>104</v>
      </c>
      <c r="D1349" t="s">
        <v>114</v>
      </c>
      <c r="E1349" s="18" t="s">
        <v>13</v>
      </c>
      <c r="F1349" s="18" t="s">
        <v>13</v>
      </c>
      <c r="H1349">
        <v>2024</v>
      </c>
      <c r="I1349" t="s">
        <v>29</v>
      </c>
      <c r="J1349" t="str">
        <f>VLOOKUP(Table1[[#This Row],[Construction]],Sheet1!$A$2:$B$16,2,)</f>
        <v>On Site</v>
      </c>
      <c r="K1349" t="s">
        <v>28</v>
      </c>
      <c r="L1349" t="s">
        <v>211</v>
      </c>
      <c r="M1349">
        <v>1</v>
      </c>
      <c r="N1349" s="3">
        <v>634353.63</v>
      </c>
      <c r="O1349" s="3">
        <f>N1349/M1349</f>
        <v>634353.63</v>
      </c>
      <c r="P1349" s="3">
        <f>O1349*((VLOOKUP(H1349,'CPI Data'!$A$1:$B$23,2))/(VLOOKUP(2025,'CPI Data'!$A$1:$B$23,2)))</f>
        <v>634353.63</v>
      </c>
      <c r="Q1349" s="2">
        <v>43282</v>
      </c>
      <c r="R1349" s="12">
        <v>4</v>
      </c>
    </row>
    <row r="1350" spans="1:18" x14ac:dyDescent="0.25">
      <c r="A1350" t="s">
        <v>28</v>
      </c>
      <c r="B1350">
        <f>VLOOKUP(Table1[[#This Row],[LGA]],Sheet1!$H$1:$I$27,2,)</f>
        <v>2335</v>
      </c>
      <c r="C1350" t="s">
        <v>104</v>
      </c>
      <c r="D1350" t="s">
        <v>111</v>
      </c>
      <c r="E1350" s="18" t="s">
        <v>13</v>
      </c>
      <c r="F1350" s="18" t="s">
        <v>13</v>
      </c>
      <c r="H1350">
        <v>2024</v>
      </c>
      <c r="I1350" t="s">
        <v>29</v>
      </c>
      <c r="J1350" t="str">
        <f>VLOOKUP(Table1[[#This Row],[Construction]],Sheet1!$A$2:$B$16,2,)</f>
        <v>On Site</v>
      </c>
      <c r="K1350" t="s">
        <v>28</v>
      </c>
      <c r="L1350" t="s">
        <v>211</v>
      </c>
      <c r="M1350">
        <v>1</v>
      </c>
      <c r="N1350" s="3">
        <v>569216</v>
      </c>
      <c r="O1350" s="3">
        <f>N1350/M1350</f>
        <v>569216</v>
      </c>
      <c r="P1350" s="3">
        <f>O1350*((VLOOKUP(H1350,'CPI Data'!$A$1:$B$23,2))/(VLOOKUP(2025,'CPI Data'!$A$1:$B$23,2)))</f>
        <v>569216</v>
      </c>
      <c r="Q1350" s="2">
        <v>43282</v>
      </c>
      <c r="R1350" s="12">
        <v>2</v>
      </c>
    </row>
    <row r="1351" spans="1:18" x14ac:dyDescent="0.25">
      <c r="A1351" t="s">
        <v>28</v>
      </c>
      <c r="B1351">
        <f>VLOOKUP(Table1[[#This Row],[LGA]],Sheet1!$H$1:$I$27,2,)</f>
        <v>2335</v>
      </c>
      <c r="C1351" t="s">
        <v>104</v>
      </c>
      <c r="D1351" t="s">
        <v>112</v>
      </c>
      <c r="E1351" s="18" t="s">
        <v>13</v>
      </c>
      <c r="F1351" s="18" t="s">
        <v>13</v>
      </c>
      <c r="H1351">
        <v>2024</v>
      </c>
      <c r="I1351" t="s">
        <v>29</v>
      </c>
      <c r="J1351" t="str">
        <f>VLOOKUP(Table1[[#This Row],[Construction]],Sheet1!$A$2:$B$16,2,)</f>
        <v>On Site</v>
      </c>
      <c r="K1351" t="s">
        <v>28</v>
      </c>
      <c r="L1351" t="s">
        <v>211</v>
      </c>
      <c r="M1351">
        <v>1</v>
      </c>
      <c r="N1351" s="3">
        <v>605596.84</v>
      </c>
      <c r="O1351" s="3">
        <f>N1351/M1351</f>
        <v>605596.84</v>
      </c>
      <c r="P1351" s="3">
        <f>O1351*((VLOOKUP(H1351,'CPI Data'!$A$1:$B$23,2))/(VLOOKUP(2025,'CPI Data'!$A$1:$B$23,2)))</f>
        <v>605596.84</v>
      </c>
      <c r="Q1351" s="2">
        <v>43282</v>
      </c>
      <c r="R1351" s="12">
        <v>3</v>
      </c>
    </row>
    <row r="1352" spans="1:18" x14ac:dyDescent="0.25">
      <c r="A1352" t="s">
        <v>28</v>
      </c>
      <c r="B1352">
        <f>VLOOKUP(Table1[[#This Row],[LGA]],Sheet1!$H$1:$I$27,2,)</f>
        <v>2335</v>
      </c>
      <c r="C1352" t="s">
        <v>104</v>
      </c>
      <c r="D1352" t="s">
        <v>111</v>
      </c>
      <c r="E1352" s="18" t="s">
        <v>13</v>
      </c>
      <c r="F1352" s="18" t="s">
        <v>13</v>
      </c>
      <c r="H1352">
        <v>2024</v>
      </c>
      <c r="I1352" t="s">
        <v>29</v>
      </c>
      <c r="J1352" t="str">
        <f>VLOOKUP(Table1[[#This Row],[Construction]],Sheet1!$A$2:$B$16,2,)</f>
        <v>On Site</v>
      </c>
      <c r="K1352" t="s">
        <v>28</v>
      </c>
      <c r="L1352" t="s">
        <v>211</v>
      </c>
      <c r="M1352">
        <v>1</v>
      </c>
      <c r="N1352" s="3">
        <v>569216</v>
      </c>
      <c r="O1352" s="3">
        <f>N1352/M1352</f>
        <v>569216</v>
      </c>
      <c r="P1352" s="3">
        <f>O1352*((VLOOKUP(H1352,'CPI Data'!$A$1:$B$23,2))/(VLOOKUP(2025,'CPI Data'!$A$1:$B$23,2)))</f>
        <v>569216</v>
      </c>
      <c r="Q1352" s="2">
        <v>42186</v>
      </c>
      <c r="R1352" s="12">
        <v>2</v>
      </c>
    </row>
    <row r="1353" spans="1:18" x14ac:dyDescent="0.25">
      <c r="A1353" t="s">
        <v>24</v>
      </c>
      <c r="B1353">
        <f>VLOOKUP(Table1[[#This Row],[LGA]],Sheet1!$H$1:$I$27,2,)</f>
        <v>1531</v>
      </c>
      <c r="C1353" t="s">
        <v>241</v>
      </c>
      <c r="D1353" t="s">
        <v>111</v>
      </c>
      <c r="E1353" s="18" t="s">
        <v>13</v>
      </c>
      <c r="F1353" s="18" t="s">
        <v>13</v>
      </c>
      <c r="H1353">
        <v>2025</v>
      </c>
      <c r="I1353" t="s">
        <v>29</v>
      </c>
      <c r="J1353" t="str">
        <f>VLOOKUP(Table1[[#This Row],[Construction]],Sheet1!$A$2:$B$16,2,)</f>
        <v>On Site</v>
      </c>
      <c r="K1353" t="s">
        <v>24</v>
      </c>
      <c r="L1353" t="s">
        <v>211</v>
      </c>
      <c r="M1353">
        <v>1</v>
      </c>
      <c r="N1353" s="3">
        <v>750000</v>
      </c>
      <c r="O1353" s="3">
        <f>N1353/M1353</f>
        <v>750000</v>
      </c>
      <c r="P1353" s="3">
        <f>O1353*((VLOOKUP(H1353,'CPI Data'!$A$1:$B$23,2))/(VLOOKUP(2025,'CPI Data'!$A$1:$B$23,2)))</f>
        <v>750000</v>
      </c>
      <c r="Q1353" s="2">
        <v>42917</v>
      </c>
      <c r="R1353" s="12">
        <v>2</v>
      </c>
    </row>
    <row r="1354" spans="1:18" x14ac:dyDescent="0.25">
      <c r="A1354" t="s">
        <v>24</v>
      </c>
      <c r="B1354">
        <f>VLOOKUP(Table1[[#This Row],[LGA]],Sheet1!$H$1:$I$27,2,)</f>
        <v>1531</v>
      </c>
      <c r="C1354" t="s">
        <v>241</v>
      </c>
      <c r="D1354" t="s">
        <v>124</v>
      </c>
      <c r="E1354" s="18" t="s">
        <v>13</v>
      </c>
      <c r="F1354" s="18" t="s">
        <v>13</v>
      </c>
      <c r="H1354">
        <v>2025</v>
      </c>
      <c r="I1354" t="s">
        <v>29</v>
      </c>
      <c r="J1354" t="str">
        <f>VLOOKUP(Table1[[#This Row],[Construction]],Sheet1!$A$2:$B$16,2,)</f>
        <v>On Site</v>
      </c>
      <c r="K1354" t="s">
        <v>24</v>
      </c>
      <c r="L1354" t="s">
        <v>211</v>
      </c>
      <c r="M1354">
        <v>1</v>
      </c>
      <c r="N1354" s="3">
        <v>1290000</v>
      </c>
      <c r="O1354" s="3">
        <f>N1354/M1354</f>
        <v>1290000</v>
      </c>
      <c r="P1354" s="3">
        <f>O1354*((VLOOKUP(H1354,'CPI Data'!$A$1:$B$23,2))/(VLOOKUP(2025,'CPI Data'!$A$1:$B$23,2)))</f>
        <v>1290000</v>
      </c>
      <c r="Q1354" s="2">
        <v>42186</v>
      </c>
      <c r="R1354" s="12">
        <v>6</v>
      </c>
    </row>
    <row r="1355" spans="1:18" x14ac:dyDescent="0.25">
      <c r="A1355" t="s">
        <v>64</v>
      </c>
      <c r="B1355">
        <f>VLOOKUP(Table1[[#This Row],[LGA]],Sheet1!$H$1:$I$27,2,)</f>
        <v>2190</v>
      </c>
      <c r="C1355" t="s">
        <v>104</v>
      </c>
      <c r="D1355" t="s">
        <v>111</v>
      </c>
      <c r="E1355" s="18" t="s">
        <v>13</v>
      </c>
      <c r="F1355" s="18" t="s">
        <v>13</v>
      </c>
      <c r="H1355">
        <v>2024</v>
      </c>
      <c r="I1355" t="s">
        <v>29</v>
      </c>
      <c r="J1355" t="str">
        <f>VLOOKUP(Table1[[#This Row],[Construction]],Sheet1!$A$2:$B$16,2,)</f>
        <v>On Site</v>
      </c>
      <c r="K1355" t="s">
        <v>64</v>
      </c>
      <c r="L1355" t="s">
        <v>211</v>
      </c>
      <c r="M1355">
        <v>1</v>
      </c>
      <c r="N1355" s="3">
        <v>1011834</v>
      </c>
      <c r="O1355" s="3">
        <f>N1355/M1355</f>
        <v>1011834</v>
      </c>
      <c r="P1355" s="3">
        <f>O1355*((VLOOKUP(H1355,'CPI Data'!$A$1:$B$23,2))/(VLOOKUP(2025,'CPI Data'!$A$1:$B$23,2)))</f>
        <v>1011834</v>
      </c>
      <c r="Q1355" s="2">
        <v>43282</v>
      </c>
      <c r="R1355" s="12">
        <v>2</v>
      </c>
    </row>
    <row r="1356" spans="1:18" x14ac:dyDescent="0.25">
      <c r="A1356" t="s">
        <v>64</v>
      </c>
      <c r="B1356">
        <f>VLOOKUP(Table1[[#This Row],[LGA]],Sheet1!$H$1:$I$27,2,)</f>
        <v>2190</v>
      </c>
      <c r="C1356" t="s">
        <v>104</v>
      </c>
      <c r="D1356" t="s">
        <v>112</v>
      </c>
      <c r="E1356" s="18" t="s">
        <v>13</v>
      </c>
      <c r="F1356" s="18" t="s">
        <v>13</v>
      </c>
      <c r="H1356">
        <v>2024</v>
      </c>
      <c r="I1356" t="s">
        <v>29</v>
      </c>
      <c r="J1356" t="str">
        <f>VLOOKUP(Table1[[#This Row],[Construction]],Sheet1!$A$2:$B$16,2,)</f>
        <v>On Site</v>
      </c>
      <c r="K1356" t="s">
        <v>64</v>
      </c>
      <c r="L1356" t="s">
        <v>211</v>
      </c>
      <c r="M1356">
        <v>1</v>
      </c>
      <c r="N1356" s="3">
        <v>1032974</v>
      </c>
      <c r="O1356" s="3">
        <f>N1356/M1356</f>
        <v>1032974</v>
      </c>
      <c r="P1356" s="3">
        <f>O1356*((VLOOKUP(H1356,'CPI Data'!$A$1:$B$23,2))/(VLOOKUP(2025,'CPI Data'!$A$1:$B$23,2)))</f>
        <v>1032974</v>
      </c>
      <c r="Q1356" s="2">
        <v>43282</v>
      </c>
      <c r="R1356" s="12">
        <v>3</v>
      </c>
    </row>
    <row r="1357" spans="1:18" x14ac:dyDescent="0.25">
      <c r="A1357" t="s">
        <v>64</v>
      </c>
      <c r="B1357">
        <f>VLOOKUP(Table1[[#This Row],[LGA]],Sheet1!$H$1:$I$27,2,)</f>
        <v>2190</v>
      </c>
      <c r="C1357" t="s">
        <v>104</v>
      </c>
      <c r="D1357" t="s">
        <v>112</v>
      </c>
      <c r="E1357" s="18" t="s">
        <v>13</v>
      </c>
      <c r="F1357" s="18" t="s">
        <v>13</v>
      </c>
      <c r="H1357">
        <v>2024</v>
      </c>
      <c r="I1357" t="s">
        <v>29</v>
      </c>
      <c r="J1357" t="str">
        <f>VLOOKUP(Table1[[#This Row],[Construction]],Sheet1!$A$2:$B$16,2,)</f>
        <v>On Site</v>
      </c>
      <c r="K1357" t="s">
        <v>64</v>
      </c>
      <c r="L1357" t="s">
        <v>211</v>
      </c>
      <c r="M1357">
        <v>1</v>
      </c>
      <c r="N1357" s="3">
        <v>1032974</v>
      </c>
      <c r="O1357" s="3">
        <f>N1357/M1357</f>
        <v>1032974</v>
      </c>
      <c r="P1357" s="3">
        <f>O1357*((VLOOKUP(H1357,'CPI Data'!$A$1:$B$23,2))/(VLOOKUP(2025,'CPI Data'!$A$1:$B$23,2)))</f>
        <v>1032974</v>
      </c>
      <c r="Q1357" s="2">
        <v>43282</v>
      </c>
      <c r="R1357" s="12">
        <v>3</v>
      </c>
    </row>
    <row r="1358" spans="1:18" x14ac:dyDescent="0.25">
      <c r="A1358" t="s">
        <v>64</v>
      </c>
      <c r="B1358">
        <f>VLOOKUP(Table1[[#This Row],[LGA]],Sheet1!$H$1:$I$27,2,)</f>
        <v>2190</v>
      </c>
      <c r="C1358" t="s">
        <v>104</v>
      </c>
      <c r="D1358" t="s">
        <v>111</v>
      </c>
      <c r="E1358" s="18" t="s">
        <v>13</v>
      </c>
      <c r="F1358" s="18" t="s">
        <v>13</v>
      </c>
      <c r="H1358">
        <v>2024</v>
      </c>
      <c r="I1358" t="s">
        <v>29</v>
      </c>
      <c r="J1358" t="str">
        <f>VLOOKUP(Table1[[#This Row],[Construction]],Sheet1!$A$2:$B$16,2,)</f>
        <v>On Site</v>
      </c>
      <c r="K1358" t="s">
        <v>64</v>
      </c>
      <c r="L1358" t="s">
        <v>211</v>
      </c>
      <c r="M1358">
        <v>1</v>
      </c>
      <c r="N1358" s="3">
        <v>1011834</v>
      </c>
      <c r="O1358" s="3">
        <f>N1358/M1358</f>
        <v>1011834</v>
      </c>
      <c r="P1358" s="3">
        <f>O1358*((VLOOKUP(H1358,'CPI Data'!$A$1:$B$23,2))/(VLOOKUP(2025,'CPI Data'!$A$1:$B$23,2)))</f>
        <v>1011834</v>
      </c>
      <c r="Q1358" s="2">
        <v>42917</v>
      </c>
      <c r="R1358" s="12">
        <v>2</v>
      </c>
    </row>
    <row r="1359" spans="1:18" x14ac:dyDescent="0.25">
      <c r="A1359" t="s">
        <v>73</v>
      </c>
      <c r="B1359">
        <f>VLOOKUP(Table1[[#This Row],[LGA]],Sheet1!$H$1:$I$27,2,)</f>
        <v>2000</v>
      </c>
      <c r="C1359" t="s">
        <v>104</v>
      </c>
      <c r="D1359" t="s">
        <v>112</v>
      </c>
      <c r="E1359" s="18" t="s">
        <v>13</v>
      </c>
      <c r="F1359" s="18" t="s">
        <v>13</v>
      </c>
      <c r="H1359">
        <v>2022</v>
      </c>
      <c r="I1359" t="s">
        <v>29</v>
      </c>
      <c r="J1359" t="str">
        <f>VLOOKUP(Table1[[#This Row],[Construction]],Sheet1!$A$2:$B$16,2,)</f>
        <v>On Site</v>
      </c>
      <c r="K1359" t="s">
        <v>217</v>
      </c>
      <c r="L1359" t="s">
        <v>237</v>
      </c>
      <c r="M1359">
        <v>1</v>
      </c>
      <c r="N1359" s="3">
        <v>1208474</v>
      </c>
      <c r="O1359" s="3">
        <f>N1359/M1359</f>
        <v>1208474</v>
      </c>
      <c r="P1359" s="3">
        <f>O1359*((VLOOKUP(H1359,'CPI Data'!$A$1:$B$23,2))/(VLOOKUP(2025,'CPI Data'!$A$1:$B$23,2)))</f>
        <v>1208474</v>
      </c>
      <c r="Q1359" s="2">
        <v>42917</v>
      </c>
      <c r="R1359" s="12">
        <v>3</v>
      </c>
    </row>
    <row r="1360" spans="1:18" x14ac:dyDescent="0.25">
      <c r="A1360" t="s">
        <v>32</v>
      </c>
      <c r="B1360">
        <f>VLOOKUP(Table1[[#This Row],[LGA]],Sheet1!$H$1:$I$27,2,)</f>
        <v>1710</v>
      </c>
      <c r="C1360" t="s">
        <v>105</v>
      </c>
      <c r="D1360" t="s">
        <v>114</v>
      </c>
      <c r="E1360" s="18" t="s">
        <v>13</v>
      </c>
      <c r="F1360" s="18" t="s">
        <v>13</v>
      </c>
      <c r="H1360">
        <v>2022</v>
      </c>
      <c r="I1360" t="s">
        <v>29</v>
      </c>
      <c r="J1360" t="str">
        <f>VLOOKUP(Table1[[#This Row],[Construction]],Sheet1!$A$2:$B$16,2,)</f>
        <v>On Site</v>
      </c>
      <c r="K1360" t="s">
        <v>32</v>
      </c>
      <c r="L1360" t="s">
        <v>211</v>
      </c>
      <c r="M1360">
        <v>1</v>
      </c>
      <c r="N1360" s="3">
        <v>486817.17</v>
      </c>
      <c r="O1360" s="3">
        <f>N1360/M1360</f>
        <v>486817.17</v>
      </c>
      <c r="P1360" s="3">
        <f>O1360*((VLOOKUP(H1360,'CPI Data'!$A$1:$B$23,2))/(VLOOKUP(2025,'CPI Data'!$A$1:$B$23,2)))</f>
        <v>486817.17</v>
      </c>
      <c r="Q1360" s="2">
        <v>42917</v>
      </c>
      <c r="R1360" s="12">
        <v>4</v>
      </c>
    </row>
    <row r="1361" spans="1:18" x14ac:dyDescent="0.25">
      <c r="A1361" t="s">
        <v>32</v>
      </c>
      <c r="B1361">
        <f>VLOOKUP(Table1[[#This Row],[LGA]],Sheet1!$H$1:$I$27,2,)</f>
        <v>1710</v>
      </c>
      <c r="C1361" t="s">
        <v>105</v>
      </c>
      <c r="D1361" t="s">
        <v>114</v>
      </c>
      <c r="E1361" s="18" t="s">
        <v>13</v>
      </c>
      <c r="F1361" s="18" t="s">
        <v>13</v>
      </c>
      <c r="H1361">
        <v>2022</v>
      </c>
      <c r="I1361" t="s">
        <v>29</v>
      </c>
      <c r="J1361" t="str">
        <f>VLOOKUP(Table1[[#This Row],[Construction]],Sheet1!$A$2:$B$16,2,)</f>
        <v>On Site</v>
      </c>
      <c r="K1361" t="s">
        <v>32</v>
      </c>
      <c r="L1361" t="s">
        <v>211</v>
      </c>
      <c r="M1361">
        <v>1</v>
      </c>
      <c r="N1361" s="3">
        <v>452801.97</v>
      </c>
      <c r="O1361" s="3">
        <f>N1361/M1361</f>
        <v>452801.97</v>
      </c>
      <c r="P1361" s="3">
        <f>O1361*((VLOOKUP(H1361,'CPI Data'!$A$1:$B$23,2))/(VLOOKUP(2025,'CPI Data'!$A$1:$B$23,2)))</f>
        <v>452801.97</v>
      </c>
      <c r="Q1361" s="2">
        <v>42917</v>
      </c>
      <c r="R1361" s="12">
        <v>4</v>
      </c>
    </row>
    <row r="1362" spans="1:18" x14ac:dyDescent="0.25">
      <c r="A1362" t="s">
        <v>32</v>
      </c>
      <c r="B1362">
        <f>VLOOKUP(Table1[[#This Row],[LGA]],Sheet1!$H$1:$I$27,2,)</f>
        <v>1710</v>
      </c>
      <c r="C1362" t="s">
        <v>105</v>
      </c>
      <c r="D1362" t="s">
        <v>114</v>
      </c>
      <c r="E1362" s="18" t="s">
        <v>13</v>
      </c>
      <c r="F1362" s="18" t="s">
        <v>13</v>
      </c>
      <c r="H1362">
        <v>2022</v>
      </c>
      <c r="I1362" t="s">
        <v>29</v>
      </c>
      <c r="J1362" t="str">
        <f>VLOOKUP(Table1[[#This Row],[Construction]],Sheet1!$A$2:$B$16,2,)</f>
        <v>On Site</v>
      </c>
      <c r="K1362" t="s">
        <v>32</v>
      </c>
      <c r="L1362" t="s">
        <v>211</v>
      </c>
      <c r="M1362">
        <v>1</v>
      </c>
      <c r="N1362" s="3">
        <v>595655.98</v>
      </c>
      <c r="O1362" s="3">
        <f>N1362/M1362</f>
        <v>595655.98</v>
      </c>
      <c r="P1362" s="3">
        <f>O1362*((VLOOKUP(H1362,'CPI Data'!$A$1:$B$23,2))/(VLOOKUP(2025,'CPI Data'!$A$1:$B$23,2)))</f>
        <v>595655.98</v>
      </c>
      <c r="Q1362" s="2">
        <v>42186</v>
      </c>
      <c r="R1362" s="12">
        <v>4</v>
      </c>
    </row>
    <row r="1363" spans="1:18" x14ac:dyDescent="0.25">
      <c r="A1363" t="s">
        <v>32</v>
      </c>
      <c r="B1363">
        <f>VLOOKUP(Table1[[#This Row],[LGA]],Sheet1!$H$1:$I$27,2,)</f>
        <v>1710</v>
      </c>
      <c r="C1363" t="s">
        <v>105</v>
      </c>
      <c r="D1363" t="s">
        <v>112</v>
      </c>
      <c r="E1363" s="18" t="s">
        <v>13</v>
      </c>
      <c r="F1363" s="18" t="s">
        <v>13</v>
      </c>
      <c r="H1363">
        <v>2022</v>
      </c>
      <c r="I1363" t="s">
        <v>16</v>
      </c>
      <c r="J1363" t="str">
        <f>VLOOKUP(Table1[[#This Row],[Construction]],Sheet1!$A$2:$B$16,2,)</f>
        <v>Off Site</v>
      </c>
      <c r="K1363" t="s">
        <v>32</v>
      </c>
      <c r="L1363" t="s">
        <v>211</v>
      </c>
      <c r="M1363">
        <v>1</v>
      </c>
      <c r="N1363" s="3">
        <v>533387.63</v>
      </c>
      <c r="O1363" s="3">
        <f>N1363/M1363</f>
        <v>533387.63</v>
      </c>
      <c r="P1363" s="3">
        <f>O1363*((VLOOKUP(H1363,'CPI Data'!$A$1:$B$23,2))/(VLOOKUP(2025,'CPI Data'!$A$1:$B$23,2)))</f>
        <v>533387.63</v>
      </c>
      <c r="Q1363" s="2">
        <v>41821</v>
      </c>
      <c r="R1363" s="12">
        <v>3</v>
      </c>
    </row>
    <row r="1364" spans="1:18" x14ac:dyDescent="0.25">
      <c r="A1364" t="s">
        <v>32</v>
      </c>
      <c r="B1364">
        <f>VLOOKUP(Table1[[#This Row],[LGA]],Sheet1!$H$1:$I$27,2,)</f>
        <v>1710</v>
      </c>
      <c r="C1364" t="s">
        <v>105</v>
      </c>
      <c r="D1364" t="s">
        <v>112</v>
      </c>
      <c r="E1364" s="18" t="s">
        <v>13</v>
      </c>
      <c r="F1364" s="18" t="s">
        <v>13</v>
      </c>
      <c r="H1364">
        <v>2022</v>
      </c>
      <c r="I1364" t="s">
        <v>16</v>
      </c>
      <c r="J1364" t="str">
        <f>VLOOKUP(Table1[[#This Row],[Construction]],Sheet1!$A$2:$B$16,2,)</f>
        <v>Off Site</v>
      </c>
      <c r="K1364" t="s">
        <v>32</v>
      </c>
      <c r="L1364" t="s">
        <v>211</v>
      </c>
      <c r="M1364">
        <v>1</v>
      </c>
      <c r="N1364" s="3">
        <v>571705.51</v>
      </c>
      <c r="O1364" s="3">
        <f>N1364/M1364</f>
        <v>571705.51</v>
      </c>
      <c r="P1364" s="3">
        <f>O1364*((VLOOKUP(H1364,'CPI Data'!$A$1:$B$23,2))/(VLOOKUP(2025,'CPI Data'!$A$1:$B$23,2)))</f>
        <v>571705.51</v>
      </c>
      <c r="Q1364" s="2">
        <v>41821</v>
      </c>
      <c r="R1364" s="12">
        <v>3</v>
      </c>
    </row>
    <row r="1365" spans="1:18" x14ac:dyDescent="0.25">
      <c r="A1365" t="s">
        <v>32</v>
      </c>
      <c r="B1365" s="15">
        <f>VLOOKUP(Table1[[#This Row],[LGA]],Sheet1!$H$1:$I$27,2,)</f>
        <v>1710</v>
      </c>
      <c r="C1365" t="s">
        <v>105</v>
      </c>
      <c r="D1365" t="s">
        <v>34</v>
      </c>
      <c r="E1365" s="18" t="s">
        <v>238</v>
      </c>
      <c r="F1365" s="18" t="s">
        <v>238</v>
      </c>
      <c r="H1365">
        <v>2021</v>
      </c>
      <c r="I1365" t="s">
        <v>16</v>
      </c>
      <c r="J1365" t="str">
        <f>VLOOKUP(Table1[[#This Row],[Construction]],Sheet1!$A$2:$B$16,2,)</f>
        <v>Off Site</v>
      </c>
      <c r="K1365" t="s">
        <v>214</v>
      </c>
      <c r="L1365" t="s">
        <v>236</v>
      </c>
      <c r="M1365">
        <v>1</v>
      </c>
      <c r="N1365" s="3">
        <v>78251.3</v>
      </c>
      <c r="O1365" s="3">
        <f>N1365/M1365</f>
        <v>78251.3</v>
      </c>
      <c r="P1365" s="3">
        <f>O1365*((VLOOKUP(2025,'CPI Data'!$A$1:$B$23,2)/(VLOOKUP(H1365,'CPI Data'!$A$1:$B$23,2))))</f>
        <v>78251.3</v>
      </c>
      <c r="Q1365" s="2">
        <v>41821</v>
      </c>
      <c r="R1365" s="12"/>
    </row>
    <row r="1366" spans="1:18" x14ac:dyDescent="0.25">
      <c r="A1366" t="s">
        <v>20</v>
      </c>
      <c r="B1366">
        <f>VLOOKUP(Table1[[#This Row],[LGA]],Sheet1!$H$1:$I$27,2,)</f>
        <v>2669</v>
      </c>
      <c r="C1366" t="s">
        <v>104</v>
      </c>
      <c r="D1366" t="s">
        <v>37</v>
      </c>
      <c r="E1366" s="18" t="s">
        <v>36</v>
      </c>
      <c r="F1366" s="18" t="s">
        <v>36</v>
      </c>
      <c r="H1366">
        <v>2021</v>
      </c>
      <c r="I1366" t="s">
        <v>35</v>
      </c>
      <c r="J1366" t="str">
        <f>VLOOKUP(Table1[[#This Row],[Construction]],Sheet1!$A$2:$B$16,2,)</f>
        <v>Demolish</v>
      </c>
      <c r="K1366" t="s">
        <v>20</v>
      </c>
      <c r="L1366" t="s">
        <v>211</v>
      </c>
      <c r="M1366">
        <v>1</v>
      </c>
      <c r="N1366" s="3">
        <v>376831.88029100001</v>
      </c>
      <c r="O1366" s="3">
        <f>N1366/M1366</f>
        <v>376831.88029100001</v>
      </c>
      <c r="P1366" s="3">
        <f>O1366*((VLOOKUP(H1366,'CPI Data'!$A$1:$B$23,2))/(VLOOKUP(2025,'CPI Data'!$A$1:$B$23,2)))</f>
        <v>376831.88029100001</v>
      </c>
      <c r="Q1366" s="2">
        <v>42917</v>
      </c>
      <c r="R1366" s="12">
        <v>2</v>
      </c>
    </row>
    <row r="1367" spans="1:18" x14ac:dyDescent="0.25">
      <c r="A1367" t="s">
        <v>32</v>
      </c>
      <c r="B1367" s="15">
        <f>VLOOKUP(Table1[[#This Row],[LGA]],Sheet1!$H$1:$I$27,2,)</f>
        <v>1710</v>
      </c>
      <c r="C1367" t="s">
        <v>105</v>
      </c>
      <c r="D1367" t="s">
        <v>34</v>
      </c>
      <c r="E1367" s="18" t="s">
        <v>238</v>
      </c>
      <c r="F1367" s="18" t="s">
        <v>238</v>
      </c>
      <c r="H1367">
        <v>2021</v>
      </c>
      <c r="I1367" t="s">
        <v>29</v>
      </c>
      <c r="J1367" t="str">
        <f>VLOOKUP(Table1[[#This Row],[Construction]],Sheet1!$A$2:$B$16,2,)</f>
        <v>On Site</v>
      </c>
      <c r="K1367" t="s">
        <v>214</v>
      </c>
      <c r="L1367" t="s">
        <v>236</v>
      </c>
      <c r="M1367">
        <v>1</v>
      </c>
      <c r="N1367" s="3">
        <v>66219.399999999994</v>
      </c>
      <c r="O1367" s="3">
        <f>N1367/M1367</f>
        <v>66219.399999999994</v>
      </c>
      <c r="P1367" s="3">
        <f>O1367*((VLOOKUP(2025,'CPI Data'!$A$1:$B$23,2)/(VLOOKUP(H1367,'CPI Data'!$A$1:$B$23,2))))</f>
        <v>66219.399999999994</v>
      </c>
      <c r="Q1367" s="2">
        <v>42917</v>
      </c>
      <c r="R1367" s="12"/>
    </row>
    <row r="1368" spans="1:18" x14ac:dyDescent="0.25">
      <c r="A1368" t="s">
        <v>20</v>
      </c>
      <c r="B1368">
        <f>VLOOKUP(Table1[[#This Row],[LGA]],Sheet1!$H$1:$I$27,2,)</f>
        <v>2669</v>
      </c>
      <c r="C1368" t="s">
        <v>104</v>
      </c>
      <c r="D1368" t="s">
        <v>37</v>
      </c>
      <c r="E1368" s="18" t="s">
        <v>36</v>
      </c>
      <c r="F1368" s="18" t="s">
        <v>36</v>
      </c>
      <c r="H1368">
        <v>2021</v>
      </c>
      <c r="I1368" t="s">
        <v>16</v>
      </c>
      <c r="J1368" t="str">
        <f>VLOOKUP(Table1[[#This Row],[Construction]],Sheet1!$A$2:$B$16,2,)</f>
        <v>Off Site</v>
      </c>
      <c r="K1368" t="s">
        <v>20</v>
      </c>
      <c r="L1368" t="s">
        <v>211</v>
      </c>
      <c r="M1368">
        <v>1</v>
      </c>
      <c r="N1368" s="3">
        <v>235886.83</v>
      </c>
      <c r="O1368" s="3">
        <f>N1368/M1368</f>
        <v>235886.83</v>
      </c>
      <c r="P1368" s="3">
        <f>O1368*((VLOOKUP(H1368,'CPI Data'!$A$1:$B$23,2))/(VLOOKUP(2025,'CPI Data'!$A$1:$B$23,2)))</f>
        <v>235886.83</v>
      </c>
      <c r="Q1368" s="2">
        <v>41821</v>
      </c>
      <c r="R1368" s="12">
        <v>2</v>
      </c>
    </row>
    <row r="1369" spans="1:18" x14ac:dyDescent="0.25">
      <c r="A1369" t="s">
        <v>20</v>
      </c>
      <c r="B1369">
        <f>VLOOKUP(Table1[[#This Row],[LGA]],Sheet1!$H$1:$I$27,2,)</f>
        <v>2669</v>
      </c>
      <c r="C1369" t="s">
        <v>104</v>
      </c>
      <c r="D1369" t="s">
        <v>37</v>
      </c>
      <c r="E1369" s="18" t="s">
        <v>36</v>
      </c>
      <c r="F1369" s="18" t="s">
        <v>36</v>
      </c>
      <c r="H1369">
        <v>2021</v>
      </c>
      <c r="I1369" t="s">
        <v>29</v>
      </c>
      <c r="J1369" t="str">
        <f>VLOOKUP(Table1[[#This Row],[Construction]],Sheet1!$A$2:$B$16,2,)</f>
        <v>On Site</v>
      </c>
      <c r="K1369" t="s">
        <v>20</v>
      </c>
      <c r="L1369" t="s">
        <v>211</v>
      </c>
      <c r="M1369">
        <v>1</v>
      </c>
      <c r="N1369" s="3">
        <v>291657.86</v>
      </c>
      <c r="O1369" s="3">
        <f>N1369/M1369</f>
        <v>291657.86</v>
      </c>
      <c r="P1369" s="3">
        <f>O1369*((VLOOKUP(H1369,'CPI Data'!$A$1:$B$23,2))/(VLOOKUP(2025,'CPI Data'!$A$1:$B$23,2)))</f>
        <v>291657.86</v>
      </c>
      <c r="Q1369" s="2">
        <v>43282</v>
      </c>
      <c r="R1369" s="12">
        <v>2</v>
      </c>
    </row>
    <row r="1370" spans="1:18" x14ac:dyDescent="0.25">
      <c r="A1370" t="s">
        <v>32</v>
      </c>
      <c r="B1370" s="15">
        <f>VLOOKUP(Table1[[#This Row],[LGA]],Sheet1!$H$1:$I$27,2,)</f>
        <v>1710</v>
      </c>
      <c r="C1370" t="s">
        <v>105</v>
      </c>
      <c r="D1370" t="s">
        <v>35</v>
      </c>
      <c r="E1370" s="18" t="s">
        <v>238</v>
      </c>
      <c r="F1370" s="18" t="s">
        <v>238</v>
      </c>
      <c r="H1370">
        <v>2021</v>
      </c>
      <c r="I1370" t="s">
        <v>29</v>
      </c>
      <c r="J1370" t="str">
        <f>VLOOKUP(Table1[[#This Row],[Construction]],Sheet1!$A$2:$B$16,2,)</f>
        <v>On Site</v>
      </c>
      <c r="K1370" t="s">
        <v>214</v>
      </c>
      <c r="L1370" t="s">
        <v>236</v>
      </c>
      <c r="M1370">
        <v>1</v>
      </c>
      <c r="N1370" s="3">
        <v>52025.8</v>
      </c>
      <c r="O1370" s="3">
        <f>N1370/M1370</f>
        <v>52025.8</v>
      </c>
      <c r="P1370" s="3">
        <f>O1370*((VLOOKUP(2025,'CPI Data'!$A$1:$B$23,2)/(VLOOKUP(H1370,'CPI Data'!$A$1:$B$23,2))))</f>
        <v>52025.8</v>
      </c>
      <c r="Q1370" s="2">
        <v>42552</v>
      </c>
      <c r="R1370" s="12"/>
    </row>
    <row r="1371" spans="1:18" x14ac:dyDescent="0.25">
      <c r="A1371" t="s">
        <v>42</v>
      </c>
      <c r="B1371">
        <f>VLOOKUP(Table1[[#This Row],[LGA]],Sheet1!$H$1:$I$27,2,)</f>
        <v>362</v>
      </c>
      <c r="C1371" t="s">
        <v>107</v>
      </c>
      <c r="D1371" t="s">
        <v>71</v>
      </c>
      <c r="E1371" s="18" t="s">
        <v>101</v>
      </c>
      <c r="F1371" s="18" t="s">
        <v>240</v>
      </c>
      <c r="H1371">
        <v>2021</v>
      </c>
      <c r="I1371" t="s">
        <v>29</v>
      </c>
      <c r="J1371" t="str">
        <f>VLOOKUP(Table1[[#This Row],[Construction]],Sheet1!$A$2:$B$16,2,)</f>
        <v>On Site</v>
      </c>
      <c r="K1371" t="s">
        <v>218</v>
      </c>
      <c r="L1371" t="s">
        <v>237</v>
      </c>
      <c r="M1371">
        <v>1</v>
      </c>
      <c r="N1371" s="3">
        <v>369477.92</v>
      </c>
      <c r="O1371" s="3">
        <f>N1371/M1371</f>
        <v>369477.92</v>
      </c>
      <c r="P1371" s="3">
        <f>O1371*((VLOOKUP(H1371,'CPI Data'!$A$1:$B$23,2))/(VLOOKUP(2025,'CPI Data'!$A$1:$B$23,2)))</f>
        <v>369477.92</v>
      </c>
      <c r="Q1371" s="2">
        <v>42552</v>
      </c>
      <c r="R1371" s="12">
        <v>2</v>
      </c>
    </row>
    <row r="1372" spans="1:18" x14ac:dyDescent="0.25">
      <c r="A1372" t="s">
        <v>42</v>
      </c>
      <c r="B1372">
        <f>VLOOKUP(Table1[[#This Row],[LGA]],Sheet1!$H$1:$I$27,2,)</f>
        <v>362</v>
      </c>
      <c r="C1372" t="s">
        <v>107</v>
      </c>
      <c r="D1372" t="s">
        <v>71</v>
      </c>
      <c r="E1372" s="18" t="s">
        <v>101</v>
      </c>
      <c r="F1372" s="18" t="s">
        <v>240</v>
      </c>
      <c r="H1372">
        <v>2021</v>
      </c>
      <c r="I1372" t="s">
        <v>29</v>
      </c>
      <c r="J1372" t="str">
        <f>VLOOKUP(Table1[[#This Row],[Construction]],Sheet1!$A$2:$B$16,2,)</f>
        <v>On Site</v>
      </c>
      <c r="K1372" t="s">
        <v>218</v>
      </c>
      <c r="L1372" t="s">
        <v>237</v>
      </c>
      <c r="M1372">
        <v>1</v>
      </c>
      <c r="N1372" s="3">
        <v>367610.86</v>
      </c>
      <c r="O1372" s="3">
        <f>N1372/M1372</f>
        <v>367610.86</v>
      </c>
      <c r="P1372" s="3">
        <f>O1372*((VLOOKUP(H1372,'CPI Data'!$A$1:$B$23,2))/(VLOOKUP(2025,'CPI Data'!$A$1:$B$23,2)))</f>
        <v>367610.86</v>
      </c>
      <c r="Q1372" s="2">
        <v>42186</v>
      </c>
      <c r="R1372" s="12">
        <v>2</v>
      </c>
    </row>
    <row r="1373" spans="1:18" x14ac:dyDescent="0.25">
      <c r="A1373" t="s">
        <v>42</v>
      </c>
      <c r="B1373">
        <f>VLOOKUP(Table1[[#This Row],[LGA]],Sheet1!$H$1:$I$27,2,)</f>
        <v>362</v>
      </c>
      <c r="C1373" t="s">
        <v>107</v>
      </c>
      <c r="D1373" t="s">
        <v>112</v>
      </c>
      <c r="E1373" s="18" t="s">
        <v>13</v>
      </c>
      <c r="F1373" s="18" t="s">
        <v>13</v>
      </c>
      <c r="H1373">
        <v>2021</v>
      </c>
      <c r="I1373" t="s">
        <v>29</v>
      </c>
      <c r="J1373" t="str">
        <f>VLOOKUP(Table1[[#This Row],[Construction]],Sheet1!$A$2:$B$16,2,)</f>
        <v>On Site</v>
      </c>
      <c r="K1373" t="s">
        <v>218</v>
      </c>
      <c r="L1373" t="s">
        <v>237</v>
      </c>
      <c r="M1373">
        <v>1</v>
      </c>
      <c r="N1373" s="3">
        <v>445275.55</v>
      </c>
      <c r="O1373" s="3">
        <f>N1373/M1373</f>
        <v>445275.55</v>
      </c>
      <c r="P1373" s="3">
        <f>O1373*((VLOOKUP(H1373,'CPI Data'!$A$1:$B$23,2))/(VLOOKUP(2025,'CPI Data'!$A$1:$B$23,2)))</f>
        <v>445275.55</v>
      </c>
      <c r="Q1373" s="2">
        <v>42917</v>
      </c>
      <c r="R1373" s="12">
        <v>3</v>
      </c>
    </row>
    <row r="1374" spans="1:18" x14ac:dyDescent="0.25">
      <c r="A1374" t="s">
        <v>42</v>
      </c>
      <c r="B1374">
        <f>VLOOKUP(Table1[[#This Row],[LGA]],Sheet1!$H$1:$I$27,2,)</f>
        <v>362</v>
      </c>
      <c r="C1374" t="s">
        <v>107</v>
      </c>
      <c r="D1374" t="s">
        <v>111</v>
      </c>
      <c r="E1374" s="18" t="s">
        <v>13</v>
      </c>
      <c r="F1374" s="18" t="s">
        <v>13</v>
      </c>
      <c r="H1374">
        <v>2021</v>
      </c>
      <c r="I1374" t="s">
        <v>35</v>
      </c>
      <c r="J1374" t="str">
        <f>VLOOKUP(Table1[[#This Row],[Construction]],Sheet1!$A$2:$B$16,2,)</f>
        <v>Demolish</v>
      </c>
      <c r="K1374" t="s">
        <v>218</v>
      </c>
      <c r="L1374" t="s">
        <v>237</v>
      </c>
      <c r="M1374">
        <v>1</v>
      </c>
      <c r="N1374" s="3">
        <v>381235.19</v>
      </c>
      <c r="O1374" s="3">
        <f>N1374/M1374</f>
        <v>381235.19</v>
      </c>
      <c r="P1374" s="3">
        <f>O1374*((VLOOKUP(H1374,'CPI Data'!$A$1:$B$23,2))/(VLOOKUP(2025,'CPI Data'!$A$1:$B$23,2)))</f>
        <v>381235.19</v>
      </c>
      <c r="Q1374" s="2">
        <v>42917</v>
      </c>
      <c r="R1374" s="12">
        <v>2</v>
      </c>
    </row>
    <row r="1375" spans="1:18" x14ac:dyDescent="0.25">
      <c r="A1375" t="s">
        <v>42</v>
      </c>
      <c r="B1375">
        <f>VLOOKUP(Table1[[#This Row],[LGA]],Sheet1!$H$1:$I$27,2,)</f>
        <v>362</v>
      </c>
      <c r="C1375" t="s">
        <v>107</v>
      </c>
      <c r="D1375" t="s">
        <v>112</v>
      </c>
      <c r="E1375" s="18" t="s">
        <v>13</v>
      </c>
      <c r="F1375" s="18" t="s">
        <v>13</v>
      </c>
      <c r="H1375">
        <v>2021</v>
      </c>
      <c r="I1375" t="s">
        <v>29</v>
      </c>
      <c r="J1375" t="str">
        <f>VLOOKUP(Table1[[#This Row],[Construction]],Sheet1!$A$2:$B$16,2,)</f>
        <v>On Site</v>
      </c>
      <c r="K1375" t="s">
        <v>218</v>
      </c>
      <c r="L1375" t="s">
        <v>237</v>
      </c>
      <c r="M1375">
        <v>1</v>
      </c>
      <c r="N1375" s="3">
        <v>442745.62</v>
      </c>
      <c r="O1375" s="3">
        <f>N1375/M1375</f>
        <v>442745.62</v>
      </c>
      <c r="P1375" s="3">
        <f>O1375*((VLOOKUP(H1375,'CPI Data'!$A$1:$B$23,2))/(VLOOKUP(2025,'CPI Data'!$A$1:$B$23,2)))</f>
        <v>442745.62</v>
      </c>
      <c r="Q1375" s="2">
        <v>42917</v>
      </c>
      <c r="R1375" s="12">
        <v>3</v>
      </c>
    </row>
    <row r="1376" spans="1:18" x14ac:dyDescent="0.25">
      <c r="A1376" t="s">
        <v>42</v>
      </c>
      <c r="B1376">
        <f>VLOOKUP(Table1[[#This Row],[LGA]],Sheet1!$H$1:$I$27,2,)</f>
        <v>362</v>
      </c>
      <c r="C1376" t="s">
        <v>107</v>
      </c>
      <c r="D1376" t="s">
        <v>112</v>
      </c>
      <c r="E1376" s="18" t="s">
        <v>13</v>
      </c>
      <c r="F1376" s="18" t="s">
        <v>13</v>
      </c>
      <c r="H1376">
        <v>2021</v>
      </c>
      <c r="I1376" t="s">
        <v>29</v>
      </c>
      <c r="J1376" t="str">
        <f>VLOOKUP(Table1[[#This Row],[Construction]],Sheet1!$A$2:$B$16,2,)</f>
        <v>On Site</v>
      </c>
      <c r="K1376" t="s">
        <v>218</v>
      </c>
      <c r="L1376" t="s">
        <v>237</v>
      </c>
      <c r="M1376">
        <v>1</v>
      </c>
      <c r="N1376" s="3">
        <v>483086.86</v>
      </c>
      <c r="O1376" s="3">
        <f>N1376/M1376</f>
        <v>483086.86</v>
      </c>
      <c r="P1376" s="3">
        <f>O1376*((VLOOKUP(H1376,'CPI Data'!$A$1:$B$23,2))/(VLOOKUP(2025,'CPI Data'!$A$1:$B$23,2)))</f>
        <v>483086.86</v>
      </c>
      <c r="Q1376" s="2">
        <v>42917</v>
      </c>
      <c r="R1376" s="12">
        <v>3</v>
      </c>
    </row>
    <row r="1377" spans="1:21" x14ac:dyDescent="0.25">
      <c r="A1377" t="s">
        <v>20</v>
      </c>
      <c r="B1377">
        <f>VLOOKUP(Table1[[#This Row],[LGA]],Sheet1!$H$1:$I$27,2,)</f>
        <v>2669</v>
      </c>
      <c r="C1377" t="s">
        <v>104</v>
      </c>
      <c r="D1377" t="s">
        <v>117</v>
      </c>
      <c r="E1377" s="18" t="s">
        <v>36</v>
      </c>
      <c r="F1377" s="18" t="s">
        <v>36</v>
      </c>
      <c r="H1377">
        <v>2021</v>
      </c>
      <c r="I1377" t="s">
        <v>29</v>
      </c>
      <c r="J1377" t="str">
        <f>VLOOKUP(Table1[[#This Row],[Construction]],Sheet1!$A$2:$B$16,2,)</f>
        <v>On Site</v>
      </c>
      <c r="K1377" t="s">
        <v>20</v>
      </c>
      <c r="L1377" t="s">
        <v>211</v>
      </c>
      <c r="M1377">
        <v>1</v>
      </c>
      <c r="N1377" s="3">
        <v>507121.64</v>
      </c>
      <c r="O1377" s="3">
        <f>N1377/M1377</f>
        <v>507121.64</v>
      </c>
      <c r="P1377" s="3">
        <f>O1377*((VLOOKUP(H1377,'CPI Data'!$A$1:$B$23,2))/(VLOOKUP(2025,'CPI Data'!$A$1:$B$23,2)))</f>
        <v>507121.64</v>
      </c>
      <c r="Q1377" s="2">
        <v>42917</v>
      </c>
      <c r="R1377" s="12">
        <v>2</v>
      </c>
    </row>
    <row r="1378" spans="1:21" x14ac:dyDescent="0.25">
      <c r="A1378" t="s">
        <v>20</v>
      </c>
      <c r="B1378">
        <f>VLOOKUP(Table1[[#This Row],[LGA]],Sheet1!$H$1:$I$27,2,)</f>
        <v>2669</v>
      </c>
      <c r="C1378" t="s">
        <v>104</v>
      </c>
      <c r="D1378" t="s">
        <v>37</v>
      </c>
      <c r="E1378" s="18" t="s">
        <v>36</v>
      </c>
      <c r="F1378" s="18" t="s">
        <v>36</v>
      </c>
      <c r="H1378">
        <v>2021</v>
      </c>
      <c r="I1378" t="s">
        <v>29</v>
      </c>
      <c r="J1378" t="str">
        <f>VLOOKUP(Table1[[#This Row],[Construction]],Sheet1!$A$2:$B$16,2,)</f>
        <v>On Site</v>
      </c>
      <c r="K1378" t="s">
        <v>20</v>
      </c>
      <c r="L1378" t="s">
        <v>211</v>
      </c>
      <c r="M1378">
        <v>1</v>
      </c>
      <c r="N1378" s="3">
        <v>296132.11</v>
      </c>
      <c r="O1378" s="3">
        <f>N1378/M1378</f>
        <v>296132.11</v>
      </c>
      <c r="P1378" s="3">
        <f>O1378*((VLOOKUP(H1378,'CPI Data'!$A$1:$B$23,2))/(VLOOKUP(2025,'CPI Data'!$A$1:$B$23,2)))</f>
        <v>296132.11</v>
      </c>
      <c r="Q1378" s="2">
        <v>42552</v>
      </c>
      <c r="R1378" s="12">
        <v>2</v>
      </c>
    </row>
    <row r="1379" spans="1:21" x14ac:dyDescent="0.25">
      <c r="A1379" t="s">
        <v>20</v>
      </c>
      <c r="B1379">
        <f>VLOOKUP(Table1[[#This Row],[LGA]],Sheet1!$H$1:$I$27,2,)</f>
        <v>2669</v>
      </c>
      <c r="C1379" t="s">
        <v>104</v>
      </c>
      <c r="D1379" t="s">
        <v>40</v>
      </c>
      <c r="E1379" s="18" t="s">
        <v>36</v>
      </c>
      <c r="F1379" s="18" t="s">
        <v>36</v>
      </c>
      <c r="H1379">
        <v>2021</v>
      </c>
      <c r="I1379" t="s">
        <v>29</v>
      </c>
      <c r="J1379" t="str">
        <f>VLOOKUP(Table1[[#This Row],[Construction]],Sheet1!$A$2:$B$16,2,)</f>
        <v>On Site</v>
      </c>
      <c r="K1379" t="s">
        <v>20</v>
      </c>
      <c r="L1379" t="s">
        <v>211</v>
      </c>
      <c r="M1379">
        <v>1</v>
      </c>
      <c r="N1379" s="3">
        <v>414642.48</v>
      </c>
      <c r="O1379" s="3">
        <f>N1379/M1379</f>
        <v>414642.48</v>
      </c>
      <c r="P1379" s="3">
        <f>O1379*((VLOOKUP(H1379,'CPI Data'!$A$1:$B$23,2))/(VLOOKUP(2025,'CPI Data'!$A$1:$B$23,2)))</f>
        <v>414642.48</v>
      </c>
      <c r="Q1379" s="2">
        <v>42917</v>
      </c>
      <c r="R1379" s="12">
        <v>2</v>
      </c>
    </row>
    <row r="1380" spans="1:21" x14ac:dyDescent="0.25">
      <c r="A1380" t="s">
        <v>20</v>
      </c>
      <c r="B1380">
        <f>VLOOKUP(Table1[[#This Row],[LGA]],Sheet1!$H$1:$I$27,2,)</f>
        <v>2669</v>
      </c>
      <c r="C1380" t="s">
        <v>104</v>
      </c>
      <c r="D1380" t="s">
        <v>117</v>
      </c>
      <c r="E1380" s="18" t="s">
        <v>36</v>
      </c>
      <c r="F1380" s="18" t="s">
        <v>36</v>
      </c>
      <c r="H1380">
        <v>2021</v>
      </c>
      <c r="I1380" t="s">
        <v>29</v>
      </c>
      <c r="J1380" t="str">
        <f>VLOOKUP(Table1[[#This Row],[Construction]],Sheet1!$A$2:$B$16,2,)</f>
        <v>On Site</v>
      </c>
      <c r="K1380" t="s">
        <v>20</v>
      </c>
      <c r="L1380" t="s">
        <v>211</v>
      </c>
      <c r="M1380">
        <v>1</v>
      </c>
      <c r="N1380" s="3">
        <v>507122.66489999997</v>
      </c>
      <c r="O1380" s="3">
        <f>N1380/M1380</f>
        <v>507122.66489999997</v>
      </c>
      <c r="P1380" s="3">
        <f>O1380*((VLOOKUP(H1380,'CPI Data'!$A$1:$B$23,2))/(VLOOKUP(2025,'CPI Data'!$A$1:$B$23,2)))</f>
        <v>507122.66489999997</v>
      </c>
      <c r="Q1380" s="2">
        <v>43282</v>
      </c>
      <c r="R1380" s="12">
        <v>2</v>
      </c>
    </row>
    <row r="1381" spans="1:21" x14ac:dyDescent="0.25">
      <c r="A1381" t="s">
        <v>20</v>
      </c>
      <c r="B1381">
        <f>VLOOKUP(Table1[[#This Row],[LGA]],Sheet1!$H$1:$I$27,2,)</f>
        <v>2669</v>
      </c>
      <c r="C1381" t="s">
        <v>104</v>
      </c>
      <c r="D1381" t="s">
        <v>40</v>
      </c>
      <c r="E1381" s="18" t="s">
        <v>36</v>
      </c>
      <c r="F1381" s="18" t="s">
        <v>36</v>
      </c>
      <c r="H1381">
        <v>2021</v>
      </c>
      <c r="I1381" t="s">
        <v>29</v>
      </c>
      <c r="J1381" t="str">
        <f>VLOOKUP(Table1[[#This Row],[Construction]],Sheet1!$A$2:$B$16,2,)</f>
        <v>On Site</v>
      </c>
      <c r="K1381" t="s">
        <v>20</v>
      </c>
      <c r="L1381" t="s">
        <v>211</v>
      </c>
      <c r="M1381">
        <v>1</v>
      </c>
      <c r="N1381" s="3">
        <v>435197.99002909998</v>
      </c>
      <c r="O1381" s="3">
        <f>N1381/M1381</f>
        <v>435197.99002909998</v>
      </c>
      <c r="P1381" s="3">
        <f>O1381*((VLOOKUP(H1381,'CPI Data'!$A$1:$B$23,2))/(VLOOKUP(2025,'CPI Data'!$A$1:$B$23,2)))</f>
        <v>435197.99002909998</v>
      </c>
      <c r="Q1381" s="2">
        <v>42917</v>
      </c>
      <c r="R1381" s="12">
        <v>2</v>
      </c>
    </row>
    <row r="1382" spans="1:21" x14ac:dyDescent="0.25">
      <c r="A1382" t="s">
        <v>20</v>
      </c>
      <c r="B1382">
        <f>VLOOKUP(Table1[[#This Row],[LGA]],Sheet1!$H$1:$I$27,2,)</f>
        <v>2669</v>
      </c>
      <c r="C1382" t="s">
        <v>104</v>
      </c>
      <c r="D1382" t="s">
        <v>37</v>
      </c>
      <c r="E1382" s="18" t="s">
        <v>36</v>
      </c>
      <c r="F1382" s="18" t="s">
        <v>36</v>
      </c>
      <c r="H1382">
        <v>2021</v>
      </c>
      <c r="I1382" t="s">
        <v>29</v>
      </c>
      <c r="J1382" t="str">
        <f>VLOOKUP(Table1[[#This Row],[Construction]],Sheet1!$A$2:$B$16,2,)</f>
        <v>On Site</v>
      </c>
      <c r="K1382" t="s">
        <v>20</v>
      </c>
      <c r="L1382" t="s">
        <v>211</v>
      </c>
      <c r="M1382">
        <v>1</v>
      </c>
      <c r="N1382" s="3">
        <v>308661.25002909999</v>
      </c>
      <c r="O1382" s="3">
        <f>N1382/M1382</f>
        <v>308661.25002909999</v>
      </c>
      <c r="P1382" s="3">
        <f>O1382*((VLOOKUP(H1382,'CPI Data'!$A$1:$B$23,2))/(VLOOKUP(2025,'CPI Data'!$A$1:$B$23,2)))</f>
        <v>308661.25002909999</v>
      </c>
      <c r="Q1382" s="2">
        <v>42552</v>
      </c>
      <c r="R1382" s="12">
        <v>2</v>
      </c>
    </row>
    <row r="1383" spans="1:21" x14ac:dyDescent="0.25">
      <c r="A1383" t="s">
        <v>20</v>
      </c>
      <c r="B1383">
        <f>VLOOKUP(Table1[[#This Row],[LGA]],Sheet1!$H$1:$I$27,2,)</f>
        <v>2669</v>
      </c>
      <c r="C1383" t="s">
        <v>104</v>
      </c>
      <c r="D1383" t="s">
        <v>37</v>
      </c>
      <c r="E1383" s="18" t="s">
        <v>36</v>
      </c>
      <c r="F1383" s="18" t="s">
        <v>36</v>
      </c>
      <c r="H1383">
        <v>2021</v>
      </c>
      <c r="I1383" t="s">
        <v>29</v>
      </c>
      <c r="J1383" t="str">
        <f>VLOOKUP(Table1[[#This Row],[Construction]],Sheet1!$A$2:$B$16,2,)</f>
        <v>On Site</v>
      </c>
      <c r="K1383" t="s">
        <v>20</v>
      </c>
      <c r="L1383" t="s">
        <v>211</v>
      </c>
      <c r="M1383">
        <v>1</v>
      </c>
      <c r="N1383" s="3">
        <v>309752.37</v>
      </c>
      <c r="O1383" s="3">
        <f>N1383/M1383</f>
        <v>309752.37</v>
      </c>
      <c r="P1383" s="3">
        <f>O1383*((VLOOKUP(H1383,'CPI Data'!$A$1:$B$23,2))/(VLOOKUP(2025,'CPI Data'!$A$1:$B$23,2)))</f>
        <v>309752.37</v>
      </c>
      <c r="Q1383" s="2">
        <v>44378</v>
      </c>
      <c r="R1383" s="12">
        <v>2</v>
      </c>
    </row>
    <row r="1384" spans="1:21" x14ac:dyDescent="0.25">
      <c r="A1384" t="s">
        <v>28</v>
      </c>
      <c r="B1384">
        <f>VLOOKUP(Table1[[#This Row],[LGA]],Sheet1!$H$1:$I$27,2,)</f>
        <v>2335</v>
      </c>
      <c r="C1384" t="s">
        <v>104</v>
      </c>
      <c r="D1384" t="s">
        <v>78</v>
      </c>
      <c r="E1384" s="18" t="s">
        <v>101</v>
      </c>
      <c r="F1384" s="18" t="s">
        <v>101</v>
      </c>
      <c r="H1384">
        <v>2019</v>
      </c>
      <c r="I1384" t="s">
        <v>29</v>
      </c>
      <c r="J1384" t="str">
        <f>VLOOKUP(Table1[[#This Row],[Construction]],Sheet1!$A$2:$B$16,2,)</f>
        <v>On Site</v>
      </c>
      <c r="K1384" t="s">
        <v>219</v>
      </c>
      <c r="L1384" t="s">
        <v>237</v>
      </c>
      <c r="M1384">
        <v>1</v>
      </c>
      <c r="N1384" s="3">
        <v>2856218</v>
      </c>
      <c r="O1384" s="3">
        <f>N1384/M1384</f>
        <v>2856218</v>
      </c>
      <c r="P1384" s="3">
        <f>O1384*((VLOOKUP(H1384,'CPI Data'!$A$1:$B$23,2))/(VLOOKUP(2025,'CPI Data'!$A$1:$B$23,2)))</f>
        <v>1575844.4137931035</v>
      </c>
      <c r="Q1384" s="2">
        <v>42552</v>
      </c>
      <c r="R1384" s="12">
        <v>5</v>
      </c>
    </row>
    <row r="1385" spans="1:21" x14ac:dyDescent="0.25">
      <c r="A1385" t="s">
        <v>53</v>
      </c>
      <c r="B1385">
        <f>VLOOKUP(Table1[[#This Row],[LGA]],Sheet1!$H$1:$I$27,2,)</f>
        <v>1110</v>
      </c>
      <c r="C1385" t="s">
        <v>106</v>
      </c>
      <c r="D1385" t="s">
        <v>150</v>
      </c>
      <c r="E1385" s="18" t="s">
        <v>246</v>
      </c>
      <c r="F1385" s="18" t="s">
        <v>90</v>
      </c>
      <c r="H1385">
        <v>2016</v>
      </c>
      <c r="I1385" t="s">
        <v>29</v>
      </c>
      <c r="J1385" t="str">
        <f>VLOOKUP(Table1[[#This Row],[Construction]],Sheet1!$A$2:$B$16,2,)</f>
        <v>On Site</v>
      </c>
      <c r="K1385" t="s">
        <v>54</v>
      </c>
      <c r="L1385" t="s">
        <v>237</v>
      </c>
      <c r="M1385">
        <v>2</v>
      </c>
      <c r="N1385" s="3">
        <v>624606</v>
      </c>
      <c r="O1385" s="3">
        <f>N1385/M1385</f>
        <v>312303</v>
      </c>
      <c r="P1385" s="3">
        <f>O1385*((VLOOKUP(H1385,'CPI Data'!$A$1:$B$23,2))/(VLOOKUP(2025,'CPI Data'!$A$1:$B$23,2)))</f>
        <v>139997.89655172414</v>
      </c>
      <c r="Q1385" s="2">
        <v>42552</v>
      </c>
      <c r="R1385" s="12">
        <v>2</v>
      </c>
      <c r="S1385">
        <v>2</v>
      </c>
      <c r="T1385">
        <v>2</v>
      </c>
      <c r="U1385">
        <v>2</v>
      </c>
    </row>
    <row r="1386" spans="1:21" x14ac:dyDescent="0.25">
      <c r="A1386" t="s">
        <v>53</v>
      </c>
      <c r="B1386">
        <f>VLOOKUP(Table1[[#This Row],[LGA]],Sheet1!$H$1:$I$27,2,)</f>
        <v>1110</v>
      </c>
      <c r="C1386" t="s">
        <v>106</v>
      </c>
      <c r="D1386" t="s">
        <v>112</v>
      </c>
      <c r="E1386" s="18" t="s">
        <v>13</v>
      </c>
      <c r="F1386" s="18" t="s">
        <v>13</v>
      </c>
      <c r="H1386">
        <v>2016</v>
      </c>
      <c r="I1386" t="s">
        <v>29</v>
      </c>
      <c r="J1386" t="str">
        <f>VLOOKUP(Table1[[#This Row],[Construction]],Sheet1!$A$2:$B$16,2,)</f>
        <v>On Site</v>
      </c>
      <c r="K1386" t="s">
        <v>54</v>
      </c>
      <c r="L1386" t="s">
        <v>237</v>
      </c>
      <c r="M1386">
        <v>1</v>
      </c>
      <c r="N1386" s="3">
        <v>329324</v>
      </c>
      <c r="O1386" s="3">
        <f>N1386/M1386</f>
        <v>329324</v>
      </c>
      <c r="P1386" s="3">
        <f>O1386*((VLOOKUP(H1386,'CPI Data'!$A$1:$B$23,2))/(VLOOKUP(2025,'CPI Data'!$A$1:$B$23,2)))</f>
        <v>147628</v>
      </c>
      <c r="Q1386" s="2">
        <v>42552</v>
      </c>
      <c r="R1386" s="12">
        <v>3</v>
      </c>
      <c r="S1386">
        <v>1</v>
      </c>
      <c r="T1386">
        <v>1</v>
      </c>
      <c r="U1386">
        <v>1</v>
      </c>
    </row>
    <row r="1387" spans="1:21" x14ac:dyDescent="0.25">
      <c r="A1387" t="s">
        <v>53</v>
      </c>
      <c r="B1387">
        <f>VLOOKUP(Table1[[#This Row],[LGA]],Sheet1!$H$1:$I$27,2,)</f>
        <v>1110</v>
      </c>
      <c r="C1387" t="s">
        <v>106</v>
      </c>
      <c r="D1387" t="s">
        <v>112</v>
      </c>
      <c r="E1387" s="18" t="s">
        <v>13</v>
      </c>
      <c r="F1387" s="18" t="s">
        <v>13</v>
      </c>
      <c r="H1387">
        <v>2016</v>
      </c>
      <c r="I1387" t="s">
        <v>29</v>
      </c>
      <c r="J1387" t="str">
        <f>VLOOKUP(Table1[[#This Row],[Construction]],Sheet1!$A$2:$B$16,2,)</f>
        <v>On Site</v>
      </c>
      <c r="K1387" t="s">
        <v>54</v>
      </c>
      <c r="L1387" t="s">
        <v>237</v>
      </c>
      <c r="M1387">
        <v>1</v>
      </c>
      <c r="N1387" s="3">
        <v>304466</v>
      </c>
      <c r="O1387" s="3">
        <f>N1387/M1387</f>
        <v>304466</v>
      </c>
      <c r="P1387" s="3">
        <f>O1387*((VLOOKUP(H1387,'CPI Data'!$A$1:$B$23,2))/(VLOOKUP(2025,'CPI Data'!$A$1:$B$23,2)))</f>
        <v>136484.75862068965</v>
      </c>
      <c r="Q1387" s="2">
        <v>42917</v>
      </c>
      <c r="R1387" s="12">
        <v>3</v>
      </c>
      <c r="S1387">
        <v>1</v>
      </c>
      <c r="T1387">
        <v>1</v>
      </c>
      <c r="U1387">
        <v>1</v>
      </c>
    </row>
    <row r="1388" spans="1:21" x14ac:dyDescent="0.25">
      <c r="A1388" t="s">
        <v>53</v>
      </c>
      <c r="B1388">
        <f>VLOOKUP(Table1[[#This Row],[LGA]],Sheet1!$H$1:$I$27,2,)</f>
        <v>1110</v>
      </c>
      <c r="C1388" t="s">
        <v>106</v>
      </c>
      <c r="D1388" t="s">
        <v>112</v>
      </c>
      <c r="E1388" s="18" t="s">
        <v>13</v>
      </c>
      <c r="F1388" s="18" t="s">
        <v>13</v>
      </c>
      <c r="H1388">
        <v>2016</v>
      </c>
      <c r="I1388" t="s">
        <v>35</v>
      </c>
      <c r="J1388" t="str">
        <f>VLOOKUP(Table1[[#This Row],[Construction]],Sheet1!$A$2:$B$16,2,)</f>
        <v>Demolish</v>
      </c>
      <c r="K1388" t="s">
        <v>54</v>
      </c>
      <c r="L1388" t="s">
        <v>237</v>
      </c>
      <c r="M1388">
        <v>1</v>
      </c>
      <c r="N1388" s="3">
        <v>316898</v>
      </c>
      <c r="O1388" s="3">
        <f>N1388/M1388</f>
        <v>316898</v>
      </c>
      <c r="P1388" s="3">
        <f>O1388*((VLOOKUP(H1388,'CPI Data'!$A$1:$B$23,2))/(VLOOKUP(2025,'CPI Data'!$A$1:$B$23,2)))</f>
        <v>142057.72413793104</v>
      </c>
      <c r="Q1388" s="2">
        <v>42552</v>
      </c>
      <c r="R1388" s="12">
        <v>3</v>
      </c>
      <c r="S1388">
        <v>1</v>
      </c>
      <c r="T1388">
        <v>1</v>
      </c>
      <c r="U1388">
        <v>1</v>
      </c>
    </row>
    <row r="1389" spans="1:21" x14ac:dyDescent="0.25">
      <c r="A1389" t="s">
        <v>53</v>
      </c>
      <c r="B1389">
        <f>VLOOKUP(Table1[[#This Row],[LGA]],Sheet1!$H$1:$I$27,2,)</f>
        <v>1110</v>
      </c>
      <c r="C1389" t="s">
        <v>106</v>
      </c>
      <c r="D1389" t="s">
        <v>112</v>
      </c>
      <c r="E1389" s="18" t="s">
        <v>13</v>
      </c>
      <c r="F1389" s="18" t="s">
        <v>13</v>
      </c>
      <c r="H1389">
        <v>2016</v>
      </c>
      <c r="I1389" t="s">
        <v>29</v>
      </c>
      <c r="J1389" t="str">
        <f>VLOOKUP(Table1[[#This Row],[Construction]],Sheet1!$A$2:$B$16,2,)</f>
        <v>On Site</v>
      </c>
      <c r="K1389" t="s">
        <v>54</v>
      </c>
      <c r="L1389" t="s">
        <v>237</v>
      </c>
      <c r="M1389">
        <v>1</v>
      </c>
      <c r="N1389" s="3">
        <v>319438</v>
      </c>
      <c r="O1389" s="3">
        <f>N1389/M1389</f>
        <v>319438</v>
      </c>
      <c r="P1389" s="3">
        <f>O1389*((VLOOKUP(H1389,'CPI Data'!$A$1:$B$23,2))/(VLOOKUP(2025,'CPI Data'!$A$1:$B$23,2)))</f>
        <v>143196.3448275862</v>
      </c>
      <c r="Q1389" s="2">
        <v>42552</v>
      </c>
      <c r="R1389" s="12">
        <v>3</v>
      </c>
      <c r="S1389">
        <v>1</v>
      </c>
      <c r="T1389">
        <v>1</v>
      </c>
      <c r="U1389">
        <v>1</v>
      </c>
    </row>
    <row r="1390" spans="1:21" x14ac:dyDescent="0.25">
      <c r="A1390" t="s">
        <v>24</v>
      </c>
      <c r="B1390">
        <f>VLOOKUP(Table1[[#This Row],[LGA]],Sheet1!$H$1:$I$27,2,)</f>
        <v>1531</v>
      </c>
      <c r="C1390" t="s">
        <v>241</v>
      </c>
      <c r="D1390" t="s">
        <v>141</v>
      </c>
      <c r="E1390" s="18" t="s">
        <v>13</v>
      </c>
      <c r="F1390" s="18" t="s">
        <v>13</v>
      </c>
      <c r="G1390" t="s">
        <v>244</v>
      </c>
      <c r="H1390">
        <v>2010</v>
      </c>
      <c r="I1390" t="s">
        <v>29</v>
      </c>
      <c r="J1390" t="str">
        <f>VLOOKUP(Table1[[#This Row],[Construction]],Sheet1!$A$2:$B$16,2,)</f>
        <v>On Site</v>
      </c>
      <c r="K1390" t="s">
        <v>184</v>
      </c>
      <c r="L1390" t="s">
        <v>237</v>
      </c>
      <c r="M1390">
        <v>2</v>
      </c>
      <c r="N1390" s="3">
        <v>608571.93702496495</v>
      </c>
      <c r="O1390" s="3">
        <f>N1390/M1390</f>
        <v>304285.96851248248</v>
      </c>
      <c r="P1390" s="3">
        <f>O1390*((VLOOKUP(H1390,'CPI Data'!$A$1:$B$23,2))/(VLOOKUP(2025,'CPI Data'!$A$1:$B$23,2)))</f>
        <v>304285.96851248248</v>
      </c>
      <c r="Q1390" s="2">
        <v>41091</v>
      </c>
      <c r="R1390" s="12">
        <v>2</v>
      </c>
      <c r="S1390">
        <v>2</v>
      </c>
      <c r="T1390">
        <v>1</v>
      </c>
      <c r="U1390">
        <v>1</v>
      </c>
    </row>
    <row r="1391" spans="1:21" x14ac:dyDescent="0.25">
      <c r="A1391" t="s">
        <v>53</v>
      </c>
      <c r="B1391">
        <f>VLOOKUP(Table1[[#This Row],[LGA]],Sheet1!$H$1:$I$27,2,)</f>
        <v>1110</v>
      </c>
      <c r="C1391" t="s">
        <v>106</v>
      </c>
      <c r="D1391" t="s">
        <v>112</v>
      </c>
      <c r="E1391" s="18" t="s">
        <v>13</v>
      </c>
      <c r="F1391" s="18" t="s">
        <v>13</v>
      </c>
      <c r="H1391">
        <v>2016</v>
      </c>
      <c r="I1391" t="s">
        <v>35</v>
      </c>
      <c r="J1391" t="str">
        <f>VLOOKUP(Table1[[#This Row],[Construction]],Sheet1!$A$2:$B$16,2,)</f>
        <v>Demolish</v>
      </c>
      <c r="K1391" t="s">
        <v>54</v>
      </c>
      <c r="L1391" t="s">
        <v>237</v>
      </c>
      <c r="M1391">
        <v>1</v>
      </c>
      <c r="N1391" s="3">
        <v>312387</v>
      </c>
      <c r="O1391" s="3">
        <f>N1391/M1391</f>
        <v>312387</v>
      </c>
      <c r="P1391" s="3">
        <f>O1391*((VLOOKUP(H1391,'CPI Data'!$A$1:$B$23,2))/(VLOOKUP(2025,'CPI Data'!$A$1:$B$23,2)))</f>
        <v>140035.55172413794</v>
      </c>
      <c r="Q1391" s="2">
        <v>42552</v>
      </c>
      <c r="R1391" s="12">
        <v>3</v>
      </c>
      <c r="S1391">
        <v>1</v>
      </c>
      <c r="T1391">
        <v>1</v>
      </c>
      <c r="U1391">
        <v>1</v>
      </c>
    </row>
    <row r="1392" spans="1:21" x14ac:dyDescent="0.25">
      <c r="A1392" t="s">
        <v>53</v>
      </c>
      <c r="B1392">
        <f>VLOOKUP(Table1[[#This Row],[LGA]],Sheet1!$H$1:$I$27,2,)</f>
        <v>1110</v>
      </c>
      <c r="C1392" t="s">
        <v>106</v>
      </c>
      <c r="D1392" t="s">
        <v>112</v>
      </c>
      <c r="E1392" s="18" t="s">
        <v>13</v>
      </c>
      <c r="F1392" s="18" t="s">
        <v>13</v>
      </c>
      <c r="H1392">
        <v>2016</v>
      </c>
      <c r="I1392" t="s">
        <v>29</v>
      </c>
      <c r="J1392" t="str">
        <f>VLOOKUP(Table1[[#This Row],[Construction]],Sheet1!$A$2:$B$16,2,)</f>
        <v>On Site</v>
      </c>
      <c r="K1392" t="s">
        <v>54</v>
      </c>
      <c r="L1392" t="s">
        <v>237</v>
      </c>
      <c r="M1392">
        <v>1</v>
      </c>
      <c r="N1392" s="3">
        <v>322101</v>
      </c>
      <c r="O1392" s="3">
        <f>N1392/M1392</f>
        <v>322101</v>
      </c>
      <c r="P1392" s="3">
        <f>O1392*((VLOOKUP(H1392,'CPI Data'!$A$1:$B$23,2))/(VLOOKUP(2025,'CPI Data'!$A$1:$B$23,2)))</f>
        <v>144390.10344827586</v>
      </c>
      <c r="Q1392" s="2">
        <v>42552</v>
      </c>
      <c r="R1392" s="12">
        <v>3</v>
      </c>
      <c r="S1392">
        <v>1</v>
      </c>
      <c r="T1392">
        <v>1</v>
      </c>
      <c r="U1392">
        <v>1</v>
      </c>
    </row>
    <row r="1393" spans="1:21" x14ac:dyDescent="0.25">
      <c r="A1393" t="s">
        <v>53</v>
      </c>
      <c r="B1393">
        <f>VLOOKUP(Table1[[#This Row],[LGA]],Sheet1!$H$1:$I$27,2,)</f>
        <v>1110</v>
      </c>
      <c r="C1393" t="s">
        <v>106</v>
      </c>
      <c r="D1393" t="s">
        <v>130</v>
      </c>
      <c r="E1393" s="18" t="s">
        <v>246</v>
      </c>
      <c r="F1393" s="18" t="s">
        <v>90</v>
      </c>
      <c r="H1393">
        <v>2015</v>
      </c>
      <c r="I1393" t="s">
        <v>29</v>
      </c>
      <c r="J1393" t="str">
        <f>VLOOKUP(Table1[[#This Row],[Construction]],Sheet1!$A$2:$B$16,2,)</f>
        <v>On Site</v>
      </c>
      <c r="K1393" t="s">
        <v>54</v>
      </c>
      <c r="L1393" t="s">
        <v>237</v>
      </c>
      <c r="M1393">
        <v>2</v>
      </c>
      <c r="N1393" s="3">
        <v>629665</v>
      </c>
      <c r="O1393" s="3">
        <f>N1393/M1393</f>
        <v>314832.5</v>
      </c>
      <c r="P1393" s="3">
        <f>O1393*((VLOOKUP(H1393,'CPI Data'!$A$1:$B$23,2))/(VLOOKUP(2025,'CPI Data'!$A$1:$B$23,2)))</f>
        <v>162844.39655172414</v>
      </c>
      <c r="Q1393" s="2">
        <v>42552</v>
      </c>
      <c r="R1393" s="12">
        <v>2</v>
      </c>
      <c r="S1393">
        <v>2</v>
      </c>
      <c r="T1393">
        <v>2</v>
      </c>
      <c r="U1393">
        <v>2</v>
      </c>
    </row>
    <row r="1394" spans="1:21" x14ac:dyDescent="0.25">
      <c r="A1394" t="s">
        <v>21</v>
      </c>
      <c r="B1394">
        <f>VLOOKUP(Table1[[#This Row],[LGA]],Sheet1!$H$1:$I$27,2,)</f>
        <v>2203</v>
      </c>
      <c r="C1394" t="s">
        <v>104</v>
      </c>
      <c r="D1394" t="s">
        <v>143</v>
      </c>
      <c r="E1394" s="18" t="s">
        <v>246</v>
      </c>
      <c r="F1394" s="18" t="s">
        <v>90</v>
      </c>
      <c r="H1394">
        <v>2010</v>
      </c>
      <c r="I1394" t="s">
        <v>29</v>
      </c>
      <c r="J1394" t="str">
        <f>VLOOKUP(Table1[[#This Row],[Construction]],Sheet1!$A$2:$B$16,2,)</f>
        <v>On Site</v>
      </c>
      <c r="K1394" t="s">
        <v>213</v>
      </c>
      <c r="L1394" t="s">
        <v>237</v>
      </c>
      <c r="M1394">
        <v>2</v>
      </c>
      <c r="N1394" s="3">
        <v>604442.5</v>
      </c>
      <c r="O1394" s="3">
        <f>N1394/M1394</f>
        <v>302221.25</v>
      </c>
      <c r="P1394" s="3">
        <f>O1394*((VLOOKUP(H1394,'CPI Data'!$A$1:$B$23,2))/(VLOOKUP(2025,'CPI Data'!$A$1:$B$23,2)))</f>
        <v>302221.25</v>
      </c>
      <c r="Q1394" s="2">
        <v>41091</v>
      </c>
      <c r="R1394" s="12">
        <v>2</v>
      </c>
      <c r="S1394">
        <v>2</v>
      </c>
      <c r="T1394">
        <v>1</v>
      </c>
      <c r="U1394">
        <v>1</v>
      </c>
    </row>
    <row r="1395" spans="1:21" x14ac:dyDescent="0.25">
      <c r="A1395" t="s">
        <v>21</v>
      </c>
      <c r="B1395">
        <f>VLOOKUP(Table1[[#This Row],[LGA]],Sheet1!$H$1:$I$27,2,)</f>
        <v>2203</v>
      </c>
      <c r="C1395" t="s">
        <v>104</v>
      </c>
      <c r="D1395" t="s">
        <v>143</v>
      </c>
      <c r="E1395" s="18" t="s">
        <v>246</v>
      </c>
      <c r="F1395" s="18" t="s">
        <v>90</v>
      </c>
      <c r="H1395">
        <v>2010</v>
      </c>
      <c r="I1395" t="s">
        <v>29</v>
      </c>
      <c r="J1395" t="str">
        <f>VLOOKUP(Table1[[#This Row],[Construction]],Sheet1!$A$2:$B$16,2,)</f>
        <v>On Site</v>
      </c>
      <c r="K1395" t="s">
        <v>213</v>
      </c>
      <c r="L1395" t="s">
        <v>237</v>
      </c>
      <c r="M1395">
        <v>2</v>
      </c>
      <c r="N1395" s="3">
        <v>604442.5</v>
      </c>
      <c r="O1395" s="3">
        <f>N1395/M1395</f>
        <v>302221.25</v>
      </c>
      <c r="P1395" s="3">
        <f>O1395*((VLOOKUP(H1395,'CPI Data'!$A$1:$B$23,2))/(VLOOKUP(2025,'CPI Data'!$A$1:$B$23,2)))</f>
        <v>302221.25</v>
      </c>
      <c r="Q1395" s="2">
        <v>43282</v>
      </c>
      <c r="R1395" s="12">
        <v>2</v>
      </c>
      <c r="S1395">
        <v>2</v>
      </c>
      <c r="T1395">
        <v>1</v>
      </c>
      <c r="U1395">
        <v>1</v>
      </c>
    </row>
    <row r="1396" spans="1:21" x14ac:dyDescent="0.25">
      <c r="A1396" t="s">
        <v>55</v>
      </c>
      <c r="B1396">
        <f>VLOOKUP(Table1[[#This Row],[LGA]],Sheet1!$H$1:$I$27,2,)</f>
        <v>1697</v>
      </c>
      <c r="C1396" t="s">
        <v>104</v>
      </c>
      <c r="D1396" t="s">
        <v>112</v>
      </c>
      <c r="E1396" s="18" t="s">
        <v>13</v>
      </c>
      <c r="F1396" s="18" t="s">
        <v>13</v>
      </c>
      <c r="H1396">
        <v>2015</v>
      </c>
      <c r="I1396" t="s">
        <v>29</v>
      </c>
      <c r="J1396" t="str">
        <f>VLOOKUP(Table1[[#This Row],[Construction]],Sheet1!$A$2:$B$16,2,)</f>
        <v>On Site</v>
      </c>
      <c r="K1396" t="s">
        <v>54</v>
      </c>
      <c r="L1396" t="s">
        <v>237</v>
      </c>
      <c r="M1396">
        <v>1</v>
      </c>
      <c r="N1396" s="3">
        <v>384841.53</v>
      </c>
      <c r="O1396" s="3">
        <f>N1396/M1396</f>
        <v>384841.53</v>
      </c>
      <c r="P1396" s="3">
        <f>O1396*((VLOOKUP(H1396,'CPI Data'!$A$1:$B$23,2))/(VLOOKUP(2025,'CPI Data'!$A$1:$B$23,2)))</f>
        <v>199055.96379310347</v>
      </c>
      <c r="Q1396" s="2">
        <v>42917</v>
      </c>
      <c r="R1396" s="12">
        <v>3</v>
      </c>
      <c r="S1396">
        <v>1</v>
      </c>
      <c r="T1396">
        <v>1</v>
      </c>
      <c r="U1396">
        <v>1</v>
      </c>
    </row>
    <row r="1397" spans="1:21" x14ac:dyDescent="0.25">
      <c r="A1397" t="s">
        <v>24</v>
      </c>
      <c r="B1397">
        <f>VLOOKUP(Table1[[#This Row],[LGA]],Sheet1!$H$1:$I$27,2,)</f>
        <v>1531</v>
      </c>
      <c r="C1397" t="s">
        <v>241</v>
      </c>
      <c r="D1397" t="s">
        <v>141</v>
      </c>
      <c r="E1397" s="18" t="s">
        <v>13</v>
      </c>
      <c r="F1397" s="18" t="s">
        <v>13</v>
      </c>
      <c r="G1397" t="s">
        <v>244</v>
      </c>
      <c r="H1397">
        <v>2010</v>
      </c>
      <c r="I1397" t="s">
        <v>29</v>
      </c>
      <c r="J1397" t="str">
        <f>VLOOKUP(Table1[[#This Row],[Construction]],Sheet1!$A$2:$B$16,2,)</f>
        <v>On Site</v>
      </c>
      <c r="K1397" t="s">
        <v>214</v>
      </c>
      <c r="L1397" t="s">
        <v>236</v>
      </c>
      <c r="M1397">
        <v>2</v>
      </c>
      <c r="N1397" s="3">
        <v>530183.82999999996</v>
      </c>
      <c r="O1397" s="3">
        <f>N1397/M1397</f>
        <v>265091.91499999998</v>
      </c>
      <c r="P1397" s="3">
        <f>O1397*((VLOOKUP(H1397,'CPI Data'!$A$1:$B$23,2))/(VLOOKUP(2025,'CPI Data'!$A$1:$B$23,2)))</f>
        <v>265091.91499999998</v>
      </c>
      <c r="Q1397" s="2">
        <v>43282</v>
      </c>
      <c r="R1397" s="12">
        <v>2</v>
      </c>
      <c r="S1397">
        <v>2</v>
      </c>
      <c r="T1397">
        <v>1</v>
      </c>
      <c r="U1397">
        <v>1</v>
      </c>
    </row>
    <row r="1398" spans="1:21" x14ac:dyDescent="0.25">
      <c r="A1398" t="s">
        <v>32</v>
      </c>
      <c r="B1398">
        <f>VLOOKUP(Table1[[#This Row],[LGA]],Sheet1!$H$1:$I$27,2,)</f>
        <v>1710</v>
      </c>
      <c r="C1398" t="s">
        <v>105</v>
      </c>
      <c r="D1398" t="s">
        <v>139</v>
      </c>
      <c r="E1398" s="18" t="s">
        <v>13</v>
      </c>
      <c r="F1398" s="18" t="s">
        <v>13</v>
      </c>
      <c r="H1398">
        <v>2010</v>
      </c>
      <c r="I1398" t="s">
        <v>29</v>
      </c>
      <c r="J1398" t="str">
        <f>VLOOKUP(Table1[[#This Row],[Construction]],Sheet1!$A$2:$B$16,2,)</f>
        <v>On Site</v>
      </c>
      <c r="K1398" t="s">
        <v>215</v>
      </c>
      <c r="L1398" t="s">
        <v>237</v>
      </c>
      <c r="M1398">
        <v>2</v>
      </c>
      <c r="N1398" s="3">
        <v>395791.5</v>
      </c>
      <c r="O1398" s="3">
        <f>N1398/M1398</f>
        <v>197895.75</v>
      </c>
      <c r="P1398" s="3">
        <f>O1398*((VLOOKUP(H1398,'CPI Data'!$A$1:$B$23,2))/(VLOOKUP(2025,'CPI Data'!$A$1:$B$23,2)))</f>
        <v>197895.75</v>
      </c>
      <c r="Q1398" s="2">
        <v>43282</v>
      </c>
      <c r="R1398" s="12">
        <v>2</v>
      </c>
      <c r="S1398">
        <v>2</v>
      </c>
      <c r="T1398">
        <v>1</v>
      </c>
      <c r="U1398">
        <v>1</v>
      </c>
    </row>
    <row r="1399" spans="1:21" x14ac:dyDescent="0.25">
      <c r="A1399" t="s">
        <v>55</v>
      </c>
      <c r="B1399">
        <f>VLOOKUP(Table1[[#This Row],[LGA]],Sheet1!$H$1:$I$27,2,)</f>
        <v>1697</v>
      </c>
      <c r="C1399" t="s">
        <v>104</v>
      </c>
      <c r="D1399" t="s">
        <v>112</v>
      </c>
      <c r="E1399" s="18" t="s">
        <v>13</v>
      </c>
      <c r="F1399" s="18" t="s">
        <v>13</v>
      </c>
      <c r="H1399">
        <v>2015</v>
      </c>
      <c r="I1399" t="s">
        <v>29</v>
      </c>
      <c r="J1399" t="str">
        <f>VLOOKUP(Table1[[#This Row],[Construction]],Sheet1!$A$2:$B$16,2,)</f>
        <v>On Site</v>
      </c>
      <c r="K1399" t="s">
        <v>54</v>
      </c>
      <c r="L1399" t="s">
        <v>237</v>
      </c>
      <c r="M1399">
        <v>1</v>
      </c>
      <c r="N1399" s="3">
        <v>344192.53</v>
      </c>
      <c r="O1399" s="3">
        <f>N1399/M1399</f>
        <v>344192.53</v>
      </c>
      <c r="P1399" s="3">
        <f>O1399*((VLOOKUP(H1399,'CPI Data'!$A$1:$B$23,2))/(VLOOKUP(2025,'CPI Data'!$A$1:$B$23,2)))</f>
        <v>178030.61896551726</v>
      </c>
      <c r="Q1399" s="2">
        <v>42186</v>
      </c>
      <c r="R1399" s="12">
        <v>3</v>
      </c>
      <c r="S1399">
        <v>1</v>
      </c>
      <c r="T1399">
        <v>1</v>
      </c>
      <c r="U1399">
        <v>1</v>
      </c>
    </row>
    <row r="1400" spans="1:21" x14ac:dyDescent="0.25">
      <c r="A1400" t="s">
        <v>55</v>
      </c>
      <c r="B1400">
        <f>VLOOKUP(Table1[[#This Row],[LGA]],Sheet1!$H$1:$I$27,2,)</f>
        <v>1697</v>
      </c>
      <c r="C1400" t="s">
        <v>104</v>
      </c>
      <c r="D1400" t="s">
        <v>112</v>
      </c>
      <c r="E1400" s="18" t="s">
        <v>13</v>
      </c>
      <c r="F1400" s="18" t="s">
        <v>13</v>
      </c>
      <c r="H1400">
        <v>2015</v>
      </c>
      <c r="I1400" t="s">
        <v>35</v>
      </c>
      <c r="J1400" t="str">
        <f>VLOOKUP(Table1[[#This Row],[Construction]],Sheet1!$A$2:$B$16,2,)</f>
        <v>Demolish</v>
      </c>
      <c r="K1400" t="s">
        <v>54</v>
      </c>
      <c r="L1400" t="s">
        <v>237</v>
      </c>
      <c r="M1400">
        <v>1</v>
      </c>
      <c r="N1400" s="3">
        <v>327619.63</v>
      </c>
      <c r="O1400" s="3">
        <f>N1400/M1400</f>
        <v>327619.63</v>
      </c>
      <c r="P1400" s="3">
        <f>O1400*((VLOOKUP(H1400,'CPI Data'!$A$1:$B$23,2))/(VLOOKUP(2025,'CPI Data'!$A$1:$B$23,2)))</f>
        <v>169458.42931034483</v>
      </c>
      <c r="Q1400" s="2">
        <v>42186</v>
      </c>
      <c r="R1400" s="12">
        <v>3</v>
      </c>
      <c r="S1400">
        <v>1</v>
      </c>
      <c r="T1400">
        <v>1</v>
      </c>
      <c r="U1400">
        <v>1</v>
      </c>
    </row>
    <row r="1401" spans="1:21" x14ac:dyDescent="0.25">
      <c r="A1401" t="s">
        <v>55</v>
      </c>
      <c r="B1401">
        <f>VLOOKUP(Table1[[#This Row],[LGA]],Sheet1!$H$1:$I$27,2,)</f>
        <v>1697</v>
      </c>
      <c r="C1401" t="s">
        <v>104</v>
      </c>
      <c r="D1401" t="s">
        <v>112</v>
      </c>
      <c r="E1401" s="18" t="s">
        <v>13</v>
      </c>
      <c r="F1401" s="18" t="s">
        <v>13</v>
      </c>
      <c r="H1401">
        <v>2015</v>
      </c>
      <c r="I1401" t="s">
        <v>35</v>
      </c>
      <c r="J1401" t="str">
        <f>VLOOKUP(Table1[[#This Row],[Construction]],Sheet1!$A$2:$B$16,2,)</f>
        <v>Demolish</v>
      </c>
      <c r="K1401" t="s">
        <v>54</v>
      </c>
      <c r="L1401" t="s">
        <v>237</v>
      </c>
      <c r="M1401">
        <v>1</v>
      </c>
      <c r="N1401" s="3">
        <v>339400.59</v>
      </c>
      <c r="O1401" s="3">
        <f>N1401/M1401</f>
        <v>339400.59</v>
      </c>
      <c r="P1401" s="3">
        <f>O1401*((VLOOKUP(H1401,'CPI Data'!$A$1:$B$23,2))/(VLOOKUP(2025,'CPI Data'!$A$1:$B$23,2)))</f>
        <v>175552.02931034486</v>
      </c>
      <c r="Q1401" s="2">
        <v>42186</v>
      </c>
      <c r="R1401" s="12">
        <v>3</v>
      </c>
      <c r="S1401">
        <v>1</v>
      </c>
      <c r="T1401">
        <v>1</v>
      </c>
      <c r="U1401">
        <v>1</v>
      </c>
    </row>
    <row r="1402" spans="1:21" x14ac:dyDescent="0.25">
      <c r="A1402" t="s">
        <v>55</v>
      </c>
      <c r="B1402">
        <f>VLOOKUP(Table1[[#This Row],[LGA]],Sheet1!$H$1:$I$27,2,)</f>
        <v>1697</v>
      </c>
      <c r="C1402" t="s">
        <v>104</v>
      </c>
      <c r="D1402" t="s">
        <v>112</v>
      </c>
      <c r="E1402" s="18" t="s">
        <v>13</v>
      </c>
      <c r="F1402" s="18" t="s">
        <v>13</v>
      </c>
      <c r="H1402">
        <v>2015</v>
      </c>
      <c r="I1402" t="s">
        <v>29</v>
      </c>
      <c r="J1402" t="str">
        <f>VLOOKUP(Table1[[#This Row],[Construction]],Sheet1!$A$2:$B$16,2,)</f>
        <v>On Site</v>
      </c>
      <c r="K1402" t="s">
        <v>54</v>
      </c>
      <c r="L1402" t="s">
        <v>237</v>
      </c>
      <c r="M1402">
        <v>1</v>
      </c>
      <c r="N1402" s="3">
        <v>373817.83</v>
      </c>
      <c r="O1402" s="3">
        <f>N1402/M1402</f>
        <v>373817.83</v>
      </c>
      <c r="P1402" s="3">
        <f>O1402*((VLOOKUP(H1402,'CPI Data'!$A$1:$B$23,2))/(VLOOKUP(2025,'CPI Data'!$A$1:$B$23,2)))</f>
        <v>193354.05000000002</v>
      </c>
      <c r="Q1402" s="2">
        <v>42917</v>
      </c>
      <c r="R1402" s="12">
        <v>3</v>
      </c>
      <c r="S1402">
        <v>1</v>
      </c>
      <c r="T1402">
        <v>1</v>
      </c>
      <c r="U1402">
        <v>1</v>
      </c>
    </row>
    <row r="1403" spans="1:21" x14ac:dyDescent="0.25">
      <c r="A1403" t="s">
        <v>32</v>
      </c>
      <c r="B1403">
        <f>VLOOKUP(Table1[[#This Row],[LGA]],Sheet1!$H$1:$I$27,2,)</f>
        <v>1710</v>
      </c>
      <c r="C1403" t="s">
        <v>105</v>
      </c>
      <c r="D1403" t="s">
        <v>139</v>
      </c>
      <c r="E1403" s="18" t="s">
        <v>13</v>
      </c>
      <c r="F1403" s="18" t="s">
        <v>13</v>
      </c>
      <c r="H1403">
        <v>2010</v>
      </c>
      <c r="I1403" t="s">
        <v>29</v>
      </c>
      <c r="J1403" t="str">
        <f>VLOOKUP(Table1[[#This Row],[Construction]],Sheet1!$A$2:$B$16,2,)</f>
        <v>On Site</v>
      </c>
      <c r="K1403" t="s">
        <v>215</v>
      </c>
      <c r="L1403" t="s">
        <v>237</v>
      </c>
      <c r="M1403">
        <v>2</v>
      </c>
      <c r="N1403" s="3">
        <v>395791.5</v>
      </c>
      <c r="O1403" s="3">
        <f>N1403/M1403</f>
        <v>197895.75</v>
      </c>
      <c r="P1403" s="3">
        <f>O1403*((VLOOKUP(H1403,'CPI Data'!$A$1:$B$23,2))/(VLOOKUP(2025,'CPI Data'!$A$1:$B$23,2)))</f>
        <v>197895.75</v>
      </c>
      <c r="Q1403" s="2">
        <v>42917</v>
      </c>
      <c r="R1403" s="12">
        <v>2</v>
      </c>
      <c r="S1403">
        <v>2</v>
      </c>
      <c r="T1403">
        <v>1</v>
      </c>
      <c r="U1403">
        <v>1</v>
      </c>
    </row>
    <row r="1404" spans="1:21" x14ac:dyDescent="0.25">
      <c r="A1404" t="s">
        <v>55</v>
      </c>
      <c r="B1404">
        <f>VLOOKUP(Table1[[#This Row],[LGA]],Sheet1!$H$1:$I$27,2,)</f>
        <v>1697</v>
      </c>
      <c r="C1404" t="s">
        <v>104</v>
      </c>
      <c r="D1404" t="s">
        <v>112</v>
      </c>
      <c r="E1404" s="18" t="s">
        <v>13</v>
      </c>
      <c r="F1404" s="18" t="s">
        <v>13</v>
      </c>
      <c r="H1404">
        <v>2015</v>
      </c>
      <c r="I1404" t="s">
        <v>29</v>
      </c>
      <c r="J1404" t="str">
        <f>VLOOKUP(Table1[[#This Row],[Construction]],Sheet1!$A$2:$B$16,2,)</f>
        <v>On Site</v>
      </c>
      <c r="K1404" t="s">
        <v>54</v>
      </c>
      <c r="L1404" t="s">
        <v>237</v>
      </c>
      <c r="M1404">
        <v>1</v>
      </c>
      <c r="N1404" s="3">
        <v>304720.46000000002</v>
      </c>
      <c r="O1404" s="3">
        <f>N1404/M1404</f>
        <v>304720.46000000002</v>
      </c>
      <c r="P1404" s="3">
        <f>O1404*((VLOOKUP(H1404,'CPI Data'!$A$1:$B$23,2))/(VLOOKUP(2025,'CPI Data'!$A$1:$B$23,2)))</f>
        <v>157614.03103448279</v>
      </c>
      <c r="Q1404" s="2">
        <v>42917</v>
      </c>
      <c r="R1404" s="12">
        <v>3</v>
      </c>
      <c r="S1404">
        <v>1</v>
      </c>
      <c r="T1404">
        <v>1</v>
      </c>
      <c r="U1404">
        <v>1</v>
      </c>
    </row>
    <row r="1405" spans="1:21" x14ac:dyDescent="0.25">
      <c r="A1405" t="s">
        <v>55</v>
      </c>
      <c r="B1405">
        <f>VLOOKUP(Table1[[#This Row],[LGA]],Sheet1!$H$1:$I$27,2,)</f>
        <v>1697</v>
      </c>
      <c r="C1405" t="s">
        <v>104</v>
      </c>
      <c r="D1405" t="s">
        <v>114</v>
      </c>
      <c r="E1405" s="18" t="s">
        <v>13</v>
      </c>
      <c r="F1405" s="18" t="s">
        <v>13</v>
      </c>
      <c r="H1405">
        <v>2015</v>
      </c>
      <c r="I1405" t="s">
        <v>29</v>
      </c>
      <c r="J1405" t="str">
        <f>VLOOKUP(Table1[[#This Row],[Construction]],Sheet1!$A$2:$B$16,2,)</f>
        <v>On Site</v>
      </c>
      <c r="K1405" t="s">
        <v>54</v>
      </c>
      <c r="L1405" t="s">
        <v>237</v>
      </c>
      <c r="M1405">
        <v>1</v>
      </c>
      <c r="N1405" s="3">
        <v>421867.48</v>
      </c>
      <c r="O1405" s="3">
        <f>N1405/M1405</f>
        <v>421867.48</v>
      </c>
      <c r="P1405" s="3">
        <f>O1405*((VLOOKUP(H1405,'CPI Data'!$A$1:$B$23,2))/(VLOOKUP(2025,'CPI Data'!$A$1:$B$23,2)))</f>
        <v>218207.31724137932</v>
      </c>
      <c r="Q1405" s="2">
        <v>42552</v>
      </c>
      <c r="R1405" s="12">
        <v>4</v>
      </c>
      <c r="S1405">
        <v>2</v>
      </c>
      <c r="T1405">
        <v>1</v>
      </c>
      <c r="U1405">
        <v>1</v>
      </c>
    </row>
    <row r="1406" spans="1:21" x14ac:dyDescent="0.25">
      <c r="A1406" t="s">
        <v>55</v>
      </c>
      <c r="B1406">
        <f>VLOOKUP(Table1[[#This Row],[LGA]],Sheet1!$H$1:$I$27,2,)</f>
        <v>1697</v>
      </c>
      <c r="C1406" t="s">
        <v>104</v>
      </c>
      <c r="D1406" t="s">
        <v>112</v>
      </c>
      <c r="E1406" s="18" t="s">
        <v>13</v>
      </c>
      <c r="F1406" s="18" t="s">
        <v>13</v>
      </c>
      <c r="H1406">
        <v>2015</v>
      </c>
      <c r="I1406" t="s">
        <v>29</v>
      </c>
      <c r="J1406" t="str">
        <f>VLOOKUP(Table1[[#This Row],[Construction]],Sheet1!$A$2:$B$16,2,)</f>
        <v>On Site</v>
      </c>
      <c r="K1406" t="s">
        <v>54</v>
      </c>
      <c r="L1406" t="s">
        <v>237</v>
      </c>
      <c r="M1406">
        <v>1</v>
      </c>
      <c r="N1406" s="3">
        <v>349930.48</v>
      </c>
      <c r="O1406" s="3">
        <f>N1406/M1406</f>
        <v>349930.48</v>
      </c>
      <c r="P1406" s="3">
        <f>O1406*((VLOOKUP(H1406,'CPI Data'!$A$1:$B$23,2))/(VLOOKUP(2025,'CPI Data'!$A$1:$B$23,2)))</f>
        <v>180998.52413793103</v>
      </c>
      <c r="Q1406" s="2">
        <v>42552</v>
      </c>
      <c r="R1406" s="12">
        <v>3</v>
      </c>
      <c r="S1406">
        <v>1</v>
      </c>
      <c r="T1406">
        <v>1</v>
      </c>
      <c r="U1406">
        <v>1</v>
      </c>
    </row>
    <row r="1407" spans="1:21" x14ac:dyDescent="0.25">
      <c r="A1407" t="s">
        <v>55</v>
      </c>
      <c r="B1407">
        <f>VLOOKUP(Table1[[#This Row],[LGA]],Sheet1!$H$1:$I$27,2,)</f>
        <v>1697</v>
      </c>
      <c r="C1407" t="s">
        <v>104</v>
      </c>
      <c r="D1407" t="s">
        <v>112</v>
      </c>
      <c r="E1407" s="18" t="s">
        <v>13</v>
      </c>
      <c r="F1407" s="18" t="s">
        <v>13</v>
      </c>
      <c r="H1407">
        <v>2015</v>
      </c>
      <c r="I1407" t="s">
        <v>29</v>
      </c>
      <c r="J1407" t="str">
        <f>VLOOKUP(Table1[[#This Row],[Construction]],Sheet1!$A$2:$B$16,2,)</f>
        <v>On Site</v>
      </c>
      <c r="K1407" t="s">
        <v>54</v>
      </c>
      <c r="L1407" t="s">
        <v>237</v>
      </c>
      <c r="M1407">
        <v>1</v>
      </c>
      <c r="N1407" s="3">
        <v>355697</v>
      </c>
      <c r="O1407" s="3">
        <f>N1407/M1407</f>
        <v>355697</v>
      </c>
      <c r="P1407" s="3">
        <f>O1407*((VLOOKUP(H1407,'CPI Data'!$A$1:$B$23,2))/(VLOOKUP(2025,'CPI Data'!$A$1:$B$23,2)))</f>
        <v>183981.20689655174</v>
      </c>
      <c r="Q1407" s="2">
        <v>42552</v>
      </c>
      <c r="R1407" s="12">
        <v>3</v>
      </c>
      <c r="S1407">
        <v>1</v>
      </c>
      <c r="T1407">
        <v>1</v>
      </c>
      <c r="U1407">
        <v>1</v>
      </c>
    </row>
    <row r="1408" spans="1:21" x14ac:dyDescent="0.25">
      <c r="A1408" t="s">
        <v>21</v>
      </c>
      <c r="B1408">
        <f>VLOOKUP(Table1[[#This Row],[LGA]],Sheet1!$H$1:$I$27,2,)</f>
        <v>2203</v>
      </c>
      <c r="C1408" t="s">
        <v>104</v>
      </c>
      <c r="D1408" t="s">
        <v>116</v>
      </c>
      <c r="E1408" s="18" t="s">
        <v>246</v>
      </c>
      <c r="F1408" s="18" t="s">
        <v>90</v>
      </c>
      <c r="H1408">
        <v>2013</v>
      </c>
      <c r="I1408" t="s">
        <v>29</v>
      </c>
      <c r="J1408" t="str">
        <f>VLOOKUP(Table1[[#This Row],[Construction]],Sheet1!$A$2:$B$16,2,)</f>
        <v>On Site</v>
      </c>
      <c r="K1408" t="s">
        <v>183</v>
      </c>
      <c r="L1408" t="s">
        <v>237</v>
      </c>
      <c r="M1408">
        <v>2</v>
      </c>
      <c r="N1408" s="3">
        <v>874266</v>
      </c>
      <c r="O1408" s="3">
        <f>N1408/M1408</f>
        <v>437133</v>
      </c>
      <c r="P1408" s="3">
        <f>O1408*((VLOOKUP(H1408,'CPI Data'!$A$1:$B$23,2))/(VLOOKUP(2025,'CPI Data'!$A$1:$B$23,2)))</f>
        <v>361765.24137931032</v>
      </c>
      <c r="Q1408" s="2">
        <v>42186</v>
      </c>
      <c r="R1408" s="12">
        <v>2</v>
      </c>
      <c r="S1408">
        <v>2</v>
      </c>
      <c r="T1408">
        <v>1</v>
      </c>
      <c r="U1408">
        <v>1</v>
      </c>
    </row>
    <row r="1409" spans="1:21" x14ac:dyDescent="0.25">
      <c r="A1409" t="s">
        <v>21</v>
      </c>
      <c r="B1409">
        <f>VLOOKUP(Table1[[#This Row],[LGA]],Sheet1!$H$1:$I$27,2,)</f>
        <v>2203</v>
      </c>
      <c r="C1409" t="s">
        <v>104</v>
      </c>
      <c r="D1409" t="s">
        <v>116</v>
      </c>
      <c r="E1409" s="18" t="s">
        <v>246</v>
      </c>
      <c r="F1409" s="18" t="s">
        <v>90</v>
      </c>
      <c r="H1409">
        <v>2013</v>
      </c>
      <c r="I1409" t="s">
        <v>29</v>
      </c>
      <c r="J1409" t="str">
        <f>VLOOKUP(Table1[[#This Row],[Construction]],Sheet1!$A$2:$B$16,2,)</f>
        <v>On Site</v>
      </c>
      <c r="K1409" t="s">
        <v>183</v>
      </c>
      <c r="L1409" t="s">
        <v>237</v>
      </c>
      <c r="M1409">
        <v>2</v>
      </c>
      <c r="N1409" s="3">
        <v>727316</v>
      </c>
      <c r="O1409" s="3">
        <f>N1409/M1409</f>
        <v>363658</v>
      </c>
      <c r="P1409" s="3">
        <f>O1409*((VLOOKUP(H1409,'CPI Data'!$A$1:$B$23,2))/(VLOOKUP(2025,'CPI Data'!$A$1:$B$23,2)))</f>
        <v>300958.3448275862</v>
      </c>
      <c r="Q1409" s="2">
        <v>42186</v>
      </c>
      <c r="R1409" s="12">
        <v>2</v>
      </c>
      <c r="S1409">
        <v>2</v>
      </c>
      <c r="T1409">
        <v>1</v>
      </c>
      <c r="U1409">
        <v>1</v>
      </c>
    </row>
    <row r="1410" spans="1:21" x14ac:dyDescent="0.25">
      <c r="A1410" t="s">
        <v>55</v>
      </c>
      <c r="B1410">
        <f>VLOOKUP(Table1[[#This Row],[LGA]],Sheet1!$H$1:$I$27,2,)</f>
        <v>1697</v>
      </c>
      <c r="C1410" t="s">
        <v>104</v>
      </c>
      <c r="D1410" t="s">
        <v>112</v>
      </c>
      <c r="E1410" s="18" t="s">
        <v>13</v>
      </c>
      <c r="F1410" s="18" t="s">
        <v>13</v>
      </c>
      <c r="H1410">
        <v>2015</v>
      </c>
      <c r="I1410" t="s">
        <v>29</v>
      </c>
      <c r="J1410" t="str">
        <f>VLOOKUP(Table1[[#This Row],[Construction]],Sheet1!$A$2:$B$16,2,)</f>
        <v>On Site</v>
      </c>
      <c r="K1410" t="s">
        <v>54</v>
      </c>
      <c r="L1410" t="s">
        <v>237</v>
      </c>
      <c r="M1410">
        <v>1</v>
      </c>
      <c r="N1410" s="3">
        <v>336709.48</v>
      </c>
      <c r="O1410" s="3">
        <f>N1410/M1410</f>
        <v>336709.48</v>
      </c>
      <c r="P1410" s="3">
        <f>O1410*((VLOOKUP(H1410,'CPI Data'!$A$1:$B$23,2))/(VLOOKUP(2025,'CPI Data'!$A$1:$B$23,2)))</f>
        <v>174160.07586206897</v>
      </c>
      <c r="Q1410" s="2">
        <v>44378</v>
      </c>
      <c r="R1410" s="12">
        <v>3</v>
      </c>
      <c r="S1410">
        <v>1</v>
      </c>
      <c r="T1410">
        <v>1</v>
      </c>
      <c r="U1410">
        <v>1</v>
      </c>
    </row>
    <row r="1411" spans="1:21" x14ac:dyDescent="0.25">
      <c r="A1411" t="s">
        <v>53</v>
      </c>
      <c r="B1411">
        <f>VLOOKUP(Table1[[#This Row],[LGA]],Sheet1!$H$1:$I$27,2,)</f>
        <v>1110</v>
      </c>
      <c r="C1411" t="s">
        <v>106</v>
      </c>
      <c r="D1411" t="s">
        <v>111</v>
      </c>
      <c r="E1411" s="18" t="s">
        <v>13</v>
      </c>
      <c r="F1411" s="18" t="s">
        <v>13</v>
      </c>
      <c r="H1411">
        <v>2015</v>
      </c>
      <c r="I1411" t="s">
        <v>29</v>
      </c>
      <c r="J1411" t="str">
        <f>VLOOKUP(Table1[[#This Row],[Construction]],Sheet1!$A$2:$B$16,2,)</f>
        <v>On Site</v>
      </c>
      <c r="K1411" t="s">
        <v>54</v>
      </c>
      <c r="L1411" t="s">
        <v>237</v>
      </c>
      <c r="M1411">
        <v>1</v>
      </c>
      <c r="N1411" s="3">
        <v>291138.5</v>
      </c>
      <c r="O1411" s="3">
        <f>N1411/M1411</f>
        <v>291138.5</v>
      </c>
      <c r="P1411" s="3">
        <f>O1411*((VLOOKUP(H1411,'CPI Data'!$A$1:$B$23,2))/(VLOOKUP(2025,'CPI Data'!$A$1:$B$23,2)))</f>
        <v>150588.87931034484</v>
      </c>
      <c r="Q1411" s="2">
        <v>42917</v>
      </c>
      <c r="R1411" s="12">
        <v>2</v>
      </c>
      <c r="S1411">
        <v>1</v>
      </c>
      <c r="T1411">
        <v>1</v>
      </c>
      <c r="U1411">
        <v>1</v>
      </c>
    </row>
    <row r="1412" spans="1:21" x14ac:dyDescent="0.25">
      <c r="A1412" t="s">
        <v>53</v>
      </c>
      <c r="B1412">
        <f>VLOOKUP(Table1[[#This Row],[LGA]],Sheet1!$H$1:$I$27,2,)</f>
        <v>1110</v>
      </c>
      <c r="C1412" t="s">
        <v>106</v>
      </c>
      <c r="D1412" t="s">
        <v>112</v>
      </c>
      <c r="E1412" s="18" t="s">
        <v>13</v>
      </c>
      <c r="F1412" s="18" t="s">
        <v>13</v>
      </c>
      <c r="H1412">
        <v>2015</v>
      </c>
      <c r="I1412" t="s">
        <v>29</v>
      </c>
      <c r="J1412" t="str">
        <f>VLOOKUP(Table1[[#This Row],[Construction]],Sheet1!$A$2:$B$16,2,)</f>
        <v>On Site</v>
      </c>
      <c r="K1412" t="s">
        <v>54</v>
      </c>
      <c r="L1412" t="s">
        <v>237</v>
      </c>
      <c r="M1412">
        <v>1</v>
      </c>
      <c r="N1412" s="3">
        <v>280444.5</v>
      </c>
      <c r="O1412" s="3">
        <f>N1412/M1412</f>
        <v>280444.5</v>
      </c>
      <c r="P1412" s="3">
        <f>O1412*((VLOOKUP(H1412,'CPI Data'!$A$1:$B$23,2))/(VLOOKUP(2025,'CPI Data'!$A$1:$B$23,2)))</f>
        <v>145057.5</v>
      </c>
      <c r="Q1412" s="2">
        <v>44378</v>
      </c>
      <c r="R1412" s="12">
        <v>3</v>
      </c>
      <c r="S1412">
        <v>1</v>
      </c>
      <c r="T1412">
        <v>1</v>
      </c>
      <c r="U1412">
        <v>1</v>
      </c>
    </row>
    <row r="1413" spans="1:21" x14ac:dyDescent="0.25">
      <c r="A1413" t="s">
        <v>53</v>
      </c>
      <c r="B1413">
        <f>VLOOKUP(Table1[[#This Row],[LGA]],Sheet1!$H$1:$I$27,2,)</f>
        <v>1110</v>
      </c>
      <c r="C1413" t="s">
        <v>106</v>
      </c>
      <c r="D1413" t="s">
        <v>111</v>
      </c>
      <c r="E1413" s="18" t="s">
        <v>13</v>
      </c>
      <c r="F1413" s="18" t="s">
        <v>13</v>
      </c>
      <c r="H1413">
        <v>2015</v>
      </c>
      <c r="I1413" t="s">
        <v>29</v>
      </c>
      <c r="J1413" t="str">
        <f>VLOOKUP(Table1[[#This Row],[Construction]],Sheet1!$A$2:$B$16,2,)</f>
        <v>On Site</v>
      </c>
      <c r="K1413" t="s">
        <v>54</v>
      </c>
      <c r="L1413" t="s">
        <v>237</v>
      </c>
      <c r="M1413">
        <v>1</v>
      </c>
      <c r="N1413" s="3">
        <v>252301.5</v>
      </c>
      <c r="O1413" s="3">
        <f>N1413/M1413</f>
        <v>252301.5</v>
      </c>
      <c r="P1413" s="3">
        <f>O1413*((VLOOKUP(H1413,'CPI Data'!$A$1:$B$23,2))/(VLOOKUP(2025,'CPI Data'!$A$1:$B$23,2)))</f>
        <v>130500.77586206897</v>
      </c>
      <c r="Q1413" s="2">
        <v>43282</v>
      </c>
      <c r="R1413" s="12">
        <v>2</v>
      </c>
      <c r="S1413">
        <v>1</v>
      </c>
      <c r="T1413">
        <v>1</v>
      </c>
      <c r="U1413">
        <v>1</v>
      </c>
    </row>
    <row r="1414" spans="1:21" x14ac:dyDescent="0.25">
      <c r="A1414" t="s">
        <v>53</v>
      </c>
      <c r="B1414">
        <f>VLOOKUP(Table1[[#This Row],[LGA]],Sheet1!$H$1:$I$27,2,)</f>
        <v>1110</v>
      </c>
      <c r="C1414" t="s">
        <v>106</v>
      </c>
      <c r="D1414" t="s">
        <v>112</v>
      </c>
      <c r="E1414" s="18" t="s">
        <v>13</v>
      </c>
      <c r="F1414" s="18" t="s">
        <v>13</v>
      </c>
      <c r="H1414">
        <v>2015</v>
      </c>
      <c r="I1414" t="s">
        <v>16</v>
      </c>
      <c r="J1414" t="str">
        <f>VLOOKUP(Table1[[#This Row],[Construction]],Sheet1!$A$2:$B$16,2,)</f>
        <v>Off Site</v>
      </c>
      <c r="K1414" t="s">
        <v>54</v>
      </c>
      <c r="L1414" t="s">
        <v>237</v>
      </c>
      <c r="M1414">
        <v>1</v>
      </c>
      <c r="N1414" s="3">
        <v>252301.5</v>
      </c>
      <c r="O1414" s="3">
        <f>N1414/M1414</f>
        <v>252301.5</v>
      </c>
      <c r="P1414" s="3">
        <f>O1414*((VLOOKUP(H1414,'CPI Data'!$A$1:$B$23,2))/(VLOOKUP(2025,'CPI Data'!$A$1:$B$23,2)))</f>
        <v>130500.77586206897</v>
      </c>
      <c r="Q1414" s="2">
        <v>42186</v>
      </c>
      <c r="R1414" s="12">
        <v>3</v>
      </c>
      <c r="S1414">
        <v>1</v>
      </c>
      <c r="T1414">
        <v>1</v>
      </c>
      <c r="U1414">
        <v>1</v>
      </c>
    </row>
    <row r="1415" spans="1:21" x14ac:dyDescent="0.25">
      <c r="A1415" t="s">
        <v>55</v>
      </c>
      <c r="B1415">
        <f>VLOOKUP(Table1[[#This Row],[LGA]],Sheet1!$H$1:$I$27,2,)</f>
        <v>1697</v>
      </c>
      <c r="C1415" t="s">
        <v>104</v>
      </c>
      <c r="D1415" t="s">
        <v>112</v>
      </c>
      <c r="E1415" s="18" t="s">
        <v>13</v>
      </c>
      <c r="F1415" s="18" t="s">
        <v>13</v>
      </c>
      <c r="H1415">
        <v>2015</v>
      </c>
      <c r="I1415" t="s">
        <v>29</v>
      </c>
      <c r="J1415" t="str">
        <f>VLOOKUP(Table1[[#This Row],[Construction]],Sheet1!$A$2:$B$16,2,)</f>
        <v>On Site</v>
      </c>
      <c r="K1415" t="s">
        <v>54</v>
      </c>
      <c r="L1415" t="s">
        <v>237</v>
      </c>
      <c r="M1415">
        <v>1</v>
      </c>
      <c r="N1415" s="3">
        <v>291671</v>
      </c>
      <c r="O1415" s="3">
        <f>N1415/M1415</f>
        <v>291671</v>
      </c>
      <c r="P1415" s="3">
        <f>O1415*((VLOOKUP(H1415,'CPI Data'!$A$1:$B$23,2))/(VLOOKUP(2025,'CPI Data'!$A$1:$B$23,2)))</f>
        <v>150864.31034482759</v>
      </c>
      <c r="Q1415" s="2">
        <v>42186</v>
      </c>
      <c r="R1415" s="12">
        <v>3</v>
      </c>
      <c r="S1415">
        <v>1</v>
      </c>
      <c r="T1415">
        <v>1</v>
      </c>
      <c r="U1415">
        <v>1</v>
      </c>
    </row>
    <row r="1416" spans="1:21" x14ac:dyDescent="0.25">
      <c r="A1416" t="s">
        <v>55</v>
      </c>
      <c r="B1416">
        <f>VLOOKUP(Table1[[#This Row],[LGA]],Sheet1!$H$1:$I$27,2,)</f>
        <v>1697</v>
      </c>
      <c r="C1416" t="s">
        <v>104</v>
      </c>
      <c r="D1416" t="s">
        <v>112</v>
      </c>
      <c r="E1416" s="18" t="s">
        <v>13</v>
      </c>
      <c r="F1416" s="18" t="s">
        <v>13</v>
      </c>
      <c r="H1416">
        <v>2015</v>
      </c>
      <c r="I1416" t="s">
        <v>29</v>
      </c>
      <c r="J1416" t="str">
        <f>VLOOKUP(Table1[[#This Row],[Construction]],Sheet1!$A$2:$B$16,2,)</f>
        <v>On Site</v>
      </c>
      <c r="K1416" t="s">
        <v>54</v>
      </c>
      <c r="L1416" t="s">
        <v>237</v>
      </c>
      <c r="M1416">
        <v>1</v>
      </c>
      <c r="N1416" s="3">
        <v>349080</v>
      </c>
      <c r="O1416" s="3">
        <f>N1416/M1416</f>
        <v>349080</v>
      </c>
      <c r="P1416" s="3">
        <f>O1416*((VLOOKUP(H1416,'CPI Data'!$A$1:$B$23,2))/(VLOOKUP(2025,'CPI Data'!$A$1:$B$23,2)))</f>
        <v>180558.62068965519</v>
      </c>
      <c r="Q1416" s="2">
        <v>43282</v>
      </c>
      <c r="R1416" s="12">
        <v>3</v>
      </c>
      <c r="S1416">
        <v>1</v>
      </c>
      <c r="T1416">
        <v>1</v>
      </c>
      <c r="U1416">
        <v>1</v>
      </c>
    </row>
    <row r="1417" spans="1:21" x14ac:dyDescent="0.25">
      <c r="A1417" t="s">
        <v>19</v>
      </c>
      <c r="B1417" s="15">
        <f>VLOOKUP(Table1[[#This Row],[LGA]],Sheet1!$H$1:$I$27,2,)</f>
        <v>1816</v>
      </c>
      <c r="C1417" t="s">
        <v>105</v>
      </c>
      <c r="D1417" t="s">
        <v>43</v>
      </c>
      <c r="E1417" s="18" t="s">
        <v>101</v>
      </c>
      <c r="F1417" s="18" t="s">
        <v>101</v>
      </c>
      <c r="H1417">
        <v>2013</v>
      </c>
      <c r="I1417" t="s">
        <v>29</v>
      </c>
      <c r="J1417" t="str">
        <f>VLOOKUP(Table1[[#This Row],[Construction]],Sheet1!$A$2:$B$16,2,)</f>
        <v>On Site</v>
      </c>
      <c r="K1417" t="s">
        <v>200</v>
      </c>
      <c r="L1417" t="s">
        <v>237</v>
      </c>
      <c r="M1417">
        <v>1</v>
      </c>
      <c r="N1417" s="3">
        <v>1514503.5</v>
      </c>
      <c r="O1417" s="3">
        <f>N1417/M1417</f>
        <v>1514503.5</v>
      </c>
      <c r="P1417" s="3">
        <f>O1417*((VLOOKUP(2025,'CPI Data'!$A$1:$B$23,2)/(VLOOKUP(H1417,'CPI Data'!$A$1:$B$23,2))))</f>
        <v>1830025.0625</v>
      </c>
      <c r="Q1417" s="2">
        <v>42552</v>
      </c>
      <c r="R1417" s="12"/>
    </row>
    <row r="1418" spans="1:21" x14ac:dyDescent="0.25">
      <c r="A1418" t="s">
        <v>41</v>
      </c>
      <c r="B1418" s="15">
        <f>VLOOKUP(Table1[[#This Row],[LGA]],Sheet1!$H$1:$I$27,2,)</f>
        <v>2042</v>
      </c>
      <c r="C1418" t="s">
        <v>104</v>
      </c>
      <c r="D1418" t="s">
        <v>34</v>
      </c>
      <c r="E1418" s="18" t="s">
        <v>238</v>
      </c>
      <c r="F1418" s="18" t="s">
        <v>238</v>
      </c>
      <c r="H1418">
        <v>2013</v>
      </c>
      <c r="I1418" t="s">
        <v>29</v>
      </c>
      <c r="J1418" t="str">
        <f>VLOOKUP(Table1[[#This Row],[Construction]],Sheet1!$A$2:$B$16,2,)</f>
        <v>On Site</v>
      </c>
      <c r="K1418" t="s">
        <v>200</v>
      </c>
      <c r="L1418" t="s">
        <v>237</v>
      </c>
      <c r="M1418">
        <v>1</v>
      </c>
      <c r="N1418" s="3">
        <v>55566.64</v>
      </c>
      <c r="O1418" s="3">
        <f>N1418/M1418</f>
        <v>55566.64</v>
      </c>
      <c r="P1418" s="3">
        <f>O1418*((VLOOKUP(2025,'CPI Data'!$A$1:$B$23,2)/(VLOOKUP(H1418,'CPI Data'!$A$1:$B$23,2))))</f>
        <v>67143.023333333331</v>
      </c>
      <c r="Q1418" s="2">
        <v>42552</v>
      </c>
      <c r="R1418" s="12"/>
    </row>
    <row r="1419" spans="1:21" x14ac:dyDescent="0.25">
      <c r="A1419" t="s">
        <v>21</v>
      </c>
      <c r="B1419">
        <f>VLOOKUP(Table1[[#This Row],[LGA]],Sheet1!$H$1:$I$27,2,)</f>
        <v>2203</v>
      </c>
      <c r="C1419" t="s">
        <v>104</v>
      </c>
      <c r="D1419" t="s">
        <v>116</v>
      </c>
      <c r="E1419" s="18" t="s">
        <v>246</v>
      </c>
      <c r="F1419" s="18" t="s">
        <v>90</v>
      </c>
      <c r="H1419">
        <v>2013</v>
      </c>
      <c r="I1419" t="s">
        <v>29</v>
      </c>
      <c r="J1419" t="str">
        <f>VLOOKUP(Table1[[#This Row],[Construction]],Sheet1!$A$2:$B$16,2,)</f>
        <v>On Site</v>
      </c>
      <c r="K1419" t="s">
        <v>183</v>
      </c>
      <c r="L1419" t="s">
        <v>237</v>
      </c>
      <c r="M1419">
        <v>2</v>
      </c>
      <c r="N1419" s="3">
        <v>722129</v>
      </c>
      <c r="O1419" s="3">
        <f>N1419/M1419</f>
        <v>361064.5</v>
      </c>
      <c r="P1419" s="3">
        <f>O1419*((VLOOKUP(H1419,'CPI Data'!$A$1:$B$23,2))/(VLOOKUP(2025,'CPI Data'!$A$1:$B$23,2)))</f>
        <v>298812</v>
      </c>
      <c r="Q1419" s="2">
        <v>41821</v>
      </c>
      <c r="R1419" s="12">
        <v>2</v>
      </c>
      <c r="S1419">
        <v>2</v>
      </c>
      <c r="T1419">
        <v>1</v>
      </c>
      <c r="U1419">
        <v>1</v>
      </c>
    </row>
    <row r="1420" spans="1:21" x14ac:dyDescent="0.25">
      <c r="A1420" t="s">
        <v>21</v>
      </c>
      <c r="B1420">
        <f>VLOOKUP(Table1[[#This Row],[LGA]],Sheet1!$H$1:$I$27,2,)</f>
        <v>2203</v>
      </c>
      <c r="C1420" t="s">
        <v>104</v>
      </c>
      <c r="D1420" t="s">
        <v>116</v>
      </c>
      <c r="E1420" s="18" t="s">
        <v>246</v>
      </c>
      <c r="F1420" s="18" t="s">
        <v>90</v>
      </c>
      <c r="H1420">
        <v>2013</v>
      </c>
      <c r="I1420" t="s">
        <v>29</v>
      </c>
      <c r="J1420" t="str">
        <f>VLOOKUP(Table1[[#This Row],[Construction]],Sheet1!$A$2:$B$16,2,)</f>
        <v>On Site</v>
      </c>
      <c r="K1420" t="s">
        <v>183</v>
      </c>
      <c r="L1420" t="s">
        <v>237</v>
      </c>
      <c r="M1420">
        <v>2</v>
      </c>
      <c r="N1420" s="3">
        <v>717284</v>
      </c>
      <c r="O1420" s="3">
        <f>N1420/M1420</f>
        <v>358642</v>
      </c>
      <c r="P1420" s="3">
        <f>O1420*((VLOOKUP(H1420,'CPI Data'!$A$1:$B$23,2))/(VLOOKUP(2025,'CPI Data'!$A$1:$B$23,2)))</f>
        <v>296807.1724137931</v>
      </c>
      <c r="Q1420" s="2">
        <v>41456</v>
      </c>
      <c r="R1420" s="12">
        <v>2</v>
      </c>
      <c r="S1420">
        <v>2</v>
      </c>
      <c r="T1420">
        <v>1</v>
      </c>
      <c r="U1420">
        <v>1</v>
      </c>
    </row>
    <row r="1421" spans="1:21" x14ac:dyDescent="0.25">
      <c r="A1421" t="s">
        <v>42</v>
      </c>
      <c r="B1421">
        <f>VLOOKUP(Table1[[#This Row],[LGA]],Sheet1!$H$1:$I$27,2,)</f>
        <v>362</v>
      </c>
      <c r="C1421" t="s">
        <v>107</v>
      </c>
      <c r="D1421" t="s">
        <v>142</v>
      </c>
      <c r="E1421" s="18" t="s">
        <v>13</v>
      </c>
      <c r="F1421" s="18" t="s">
        <v>13</v>
      </c>
      <c r="H1421">
        <v>2012</v>
      </c>
      <c r="I1421" t="s">
        <v>29</v>
      </c>
      <c r="J1421" t="str">
        <f>VLOOKUP(Table1[[#This Row],[Construction]],Sheet1!$A$2:$B$16,2,)</f>
        <v>On Site</v>
      </c>
      <c r="K1421" t="s">
        <v>42</v>
      </c>
      <c r="L1421" t="s">
        <v>211</v>
      </c>
      <c r="M1421">
        <v>1</v>
      </c>
      <c r="N1421" s="3">
        <v>308336</v>
      </c>
      <c r="O1421" s="3">
        <f>N1421/M1421</f>
        <v>308336</v>
      </c>
      <c r="P1421" s="3">
        <f>O1421*((VLOOKUP(H1421,'CPI Data'!$A$1:$B$23,2))/(VLOOKUP(2025,'CPI Data'!$A$1:$B$23,2)))</f>
        <v>191380.96551724139</v>
      </c>
      <c r="Q1421" s="2">
        <v>42552</v>
      </c>
      <c r="R1421" s="12">
        <v>4</v>
      </c>
      <c r="S1421">
        <v>2</v>
      </c>
      <c r="T1421">
        <v>1</v>
      </c>
      <c r="U1421">
        <v>1</v>
      </c>
    </row>
    <row r="1422" spans="1:21" x14ac:dyDescent="0.25">
      <c r="A1422" t="s">
        <v>42</v>
      </c>
      <c r="B1422">
        <f>VLOOKUP(Table1[[#This Row],[LGA]],Sheet1!$H$1:$I$27,2,)</f>
        <v>362</v>
      </c>
      <c r="C1422" t="s">
        <v>107</v>
      </c>
      <c r="D1422" t="s">
        <v>140</v>
      </c>
      <c r="E1422" s="18" t="s">
        <v>13</v>
      </c>
      <c r="F1422" s="18" t="s">
        <v>13</v>
      </c>
      <c r="H1422">
        <v>2011</v>
      </c>
      <c r="I1422" t="s">
        <v>29</v>
      </c>
      <c r="J1422" t="str">
        <f>VLOOKUP(Table1[[#This Row],[Construction]],Sheet1!$A$2:$B$16,2,)</f>
        <v>On Site</v>
      </c>
      <c r="K1422" t="s">
        <v>42</v>
      </c>
      <c r="L1422" t="s">
        <v>211</v>
      </c>
      <c r="M1422">
        <v>1</v>
      </c>
      <c r="N1422" s="3">
        <v>237231</v>
      </c>
      <c r="O1422" s="3">
        <f>N1422/M1422</f>
        <v>237231</v>
      </c>
      <c r="P1422" s="3">
        <f>O1422*((VLOOKUP(H1422,'CPI Data'!$A$1:$B$23,2))/(VLOOKUP(2025,'CPI Data'!$A$1:$B$23,2)))</f>
        <v>269952.5172413793</v>
      </c>
      <c r="Q1422" s="2">
        <v>42552</v>
      </c>
      <c r="R1422" s="12">
        <v>3</v>
      </c>
      <c r="S1422">
        <v>1</v>
      </c>
      <c r="T1422">
        <v>1</v>
      </c>
      <c r="U1422">
        <v>1</v>
      </c>
    </row>
    <row r="1423" spans="1:21" x14ac:dyDescent="0.25">
      <c r="A1423" t="s">
        <v>80</v>
      </c>
      <c r="B1423">
        <f>VLOOKUP(Table1[[#This Row],[LGA]],Sheet1!$H$1:$I$27,2,)</f>
        <v>1178</v>
      </c>
      <c r="C1423" t="s">
        <v>108</v>
      </c>
      <c r="D1423" t="s">
        <v>127</v>
      </c>
      <c r="E1423" s="18" t="s">
        <v>13</v>
      </c>
      <c r="F1423" s="18" t="s">
        <v>13</v>
      </c>
      <c r="H1423">
        <v>2012</v>
      </c>
      <c r="I1423" t="s">
        <v>29</v>
      </c>
      <c r="J1423" t="str">
        <f>VLOOKUP(Table1[[#This Row],[Construction]],Sheet1!$A$2:$B$16,2,)</f>
        <v>On Site</v>
      </c>
      <c r="K1423" t="s">
        <v>220</v>
      </c>
      <c r="L1423" t="s">
        <v>237</v>
      </c>
      <c r="M1423">
        <v>1</v>
      </c>
      <c r="N1423" s="3">
        <v>344624</v>
      </c>
      <c r="O1423" s="3">
        <f>N1423/M1423</f>
        <v>344624</v>
      </c>
      <c r="P1423" s="3">
        <f>O1423*((VLOOKUP(H1423,'CPI Data'!$A$1:$B$23,2))/(VLOOKUP(2025,'CPI Data'!$A$1:$B$23,2)))</f>
        <v>213904.55172413794</v>
      </c>
      <c r="Q1423" s="2">
        <v>42186</v>
      </c>
      <c r="R1423" s="12">
        <v>2</v>
      </c>
      <c r="S1423">
        <v>1</v>
      </c>
      <c r="T1423">
        <v>1</v>
      </c>
      <c r="U1423">
        <v>1</v>
      </c>
    </row>
    <row r="1424" spans="1:21" x14ac:dyDescent="0.25">
      <c r="A1424" t="s">
        <v>80</v>
      </c>
      <c r="B1424">
        <f>VLOOKUP(Table1[[#This Row],[LGA]],Sheet1!$H$1:$I$27,2,)</f>
        <v>1178</v>
      </c>
      <c r="C1424" t="s">
        <v>108</v>
      </c>
      <c r="D1424" t="s">
        <v>127</v>
      </c>
      <c r="E1424" s="18" t="s">
        <v>13</v>
      </c>
      <c r="F1424" s="18" t="s">
        <v>13</v>
      </c>
      <c r="H1424">
        <v>2012</v>
      </c>
      <c r="I1424" t="s">
        <v>35</v>
      </c>
      <c r="J1424" t="str">
        <f>VLOOKUP(Table1[[#This Row],[Construction]],Sheet1!$A$2:$B$16,2,)</f>
        <v>Demolish</v>
      </c>
      <c r="K1424" t="s">
        <v>220</v>
      </c>
      <c r="L1424" t="s">
        <v>237</v>
      </c>
      <c r="M1424">
        <v>1</v>
      </c>
      <c r="N1424" s="3">
        <v>344624</v>
      </c>
      <c r="O1424" s="3">
        <f>N1424/M1424</f>
        <v>344624</v>
      </c>
      <c r="P1424" s="3">
        <f>O1424*((VLOOKUP(H1424,'CPI Data'!$A$1:$B$23,2))/(VLOOKUP(2025,'CPI Data'!$A$1:$B$23,2)))</f>
        <v>213904.55172413794</v>
      </c>
      <c r="Q1424" s="2">
        <v>41456</v>
      </c>
      <c r="R1424" s="12">
        <v>2</v>
      </c>
      <c r="S1424">
        <v>1</v>
      </c>
      <c r="T1424">
        <v>1</v>
      </c>
      <c r="U1424">
        <v>1</v>
      </c>
    </row>
    <row r="1425" spans="1:21" x14ac:dyDescent="0.25">
      <c r="A1425" t="s">
        <v>42</v>
      </c>
      <c r="B1425">
        <f>VLOOKUP(Table1[[#This Row],[LGA]],Sheet1!$H$1:$I$27,2,)</f>
        <v>362</v>
      </c>
      <c r="C1425" t="s">
        <v>107</v>
      </c>
      <c r="D1425" t="s">
        <v>142</v>
      </c>
      <c r="E1425" s="18" t="s">
        <v>13</v>
      </c>
      <c r="F1425" s="18" t="s">
        <v>13</v>
      </c>
      <c r="H1425">
        <v>2012</v>
      </c>
      <c r="I1425" t="s">
        <v>35</v>
      </c>
      <c r="J1425" t="str">
        <f>VLOOKUP(Table1[[#This Row],[Construction]],Sheet1!$A$2:$B$16,2,)</f>
        <v>Demolish</v>
      </c>
      <c r="K1425" t="s">
        <v>42</v>
      </c>
      <c r="L1425" t="s">
        <v>211</v>
      </c>
      <c r="M1425">
        <v>1</v>
      </c>
      <c r="N1425" s="3">
        <v>428589</v>
      </c>
      <c r="O1425" s="3">
        <f>N1425/M1425</f>
        <v>428589</v>
      </c>
      <c r="P1425" s="3">
        <f>O1425*((VLOOKUP(H1425,'CPI Data'!$A$1:$B$23,2))/(VLOOKUP(2025,'CPI Data'!$A$1:$B$23,2)))</f>
        <v>266020.75862068968</v>
      </c>
      <c r="Q1425" s="2">
        <v>41456</v>
      </c>
      <c r="R1425" s="12">
        <v>4</v>
      </c>
      <c r="S1425">
        <v>2</v>
      </c>
      <c r="T1425">
        <v>1</v>
      </c>
      <c r="U1425">
        <v>1</v>
      </c>
    </row>
    <row r="1426" spans="1:21" x14ac:dyDescent="0.25">
      <c r="A1426" t="s">
        <v>53</v>
      </c>
      <c r="B1426">
        <f>VLOOKUP(Table1[[#This Row],[LGA]],Sheet1!$H$1:$I$27,2,)</f>
        <v>1110</v>
      </c>
      <c r="C1426" t="s">
        <v>106</v>
      </c>
      <c r="D1426" t="s">
        <v>116</v>
      </c>
      <c r="E1426" s="18" t="s">
        <v>246</v>
      </c>
      <c r="F1426" s="18" t="s">
        <v>90</v>
      </c>
      <c r="H1426">
        <v>2016</v>
      </c>
      <c r="I1426" t="s">
        <v>35</v>
      </c>
      <c r="J1426" t="str">
        <f>VLOOKUP(Table1[[#This Row],[Construction]],Sheet1!$A$2:$B$16,2,)</f>
        <v>Demolish</v>
      </c>
      <c r="K1426" t="s">
        <v>54</v>
      </c>
      <c r="L1426" t="s">
        <v>237</v>
      </c>
      <c r="M1426">
        <v>2</v>
      </c>
      <c r="N1426" s="3">
        <v>580477</v>
      </c>
      <c r="O1426" s="3">
        <f>N1426/M1426</f>
        <v>290238.5</v>
      </c>
      <c r="P1426" s="3">
        <f>O1426*((VLOOKUP(H1426,'CPI Data'!$A$1:$B$23,2))/(VLOOKUP(2025,'CPI Data'!$A$1:$B$23,2)))</f>
        <v>130106.91379310345</v>
      </c>
      <c r="Q1426" s="2">
        <v>42552</v>
      </c>
      <c r="R1426" s="12">
        <v>2</v>
      </c>
      <c r="S1426">
        <v>2</v>
      </c>
      <c r="T1426">
        <v>1</v>
      </c>
      <c r="U1426">
        <v>1</v>
      </c>
    </row>
    <row r="1427" spans="1:21" x14ac:dyDescent="0.25">
      <c r="A1427" t="s">
        <v>55</v>
      </c>
      <c r="B1427">
        <f>VLOOKUP(Table1[[#This Row],[LGA]],Sheet1!$H$1:$I$27,2,)</f>
        <v>1697</v>
      </c>
      <c r="C1427" t="s">
        <v>104</v>
      </c>
      <c r="D1427" t="s">
        <v>116</v>
      </c>
      <c r="E1427" s="18" t="s">
        <v>246</v>
      </c>
      <c r="F1427" s="18" t="s">
        <v>90</v>
      </c>
      <c r="H1427">
        <v>2015</v>
      </c>
      <c r="I1427" t="s">
        <v>29</v>
      </c>
      <c r="J1427" t="str">
        <f>VLOOKUP(Table1[[#This Row],[Construction]],Sheet1!$A$2:$B$16,2,)</f>
        <v>On Site</v>
      </c>
      <c r="K1427" t="s">
        <v>54</v>
      </c>
      <c r="L1427" t="s">
        <v>237</v>
      </c>
      <c r="M1427">
        <v>2</v>
      </c>
      <c r="N1427" s="3">
        <v>522425</v>
      </c>
      <c r="O1427" s="3">
        <f>N1427/M1427</f>
        <v>261212.5</v>
      </c>
      <c r="P1427" s="3">
        <f>O1427*((VLOOKUP(H1427,'CPI Data'!$A$1:$B$23,2))/(VLOOKUP(2025,'CPI Data'!$A$1:$B$23,2)))</f>
        <v>135109.91379310345</v>
      </c>
      <c r="Q1427" s="2">
        <v>43282</v>
      </c>
      <c r="R1427" s="12">
        <v>2</v>
      </c>
      <c r="S1427">
        <v>2</v>
      </c>
      <c r="T1427">
        <v>1</v>
      </c>
      <c r="U1427">
        <v>1</v>
      </c>
    </row>
    <row r="1428" spans="1:21" x14ac:dyDescent="0.25">
      <c r="A1428" t="s">
        <v>53</v>
      </c>
      <c r="B1428">
        <f>VLOOKUP(Table1[[#This Row],[LGA]],Sheet1!$H$1:$I$27,2,)</f>
        <v>1110</v>
      </c>
      <c r="C1428" t="s">
        <v>106</v>
      </c>
      <c r="D1428" t="s">
        <v>116</v>
      </c>
      <c r="E1428" s="18" t="s">
        <v>246</v>
      </c>
      <c r="F1428" s="18" t="s">
        <v>90</v>
      </c>
      <c r="H1428">
        <v>2015</v>
      </c>
      <c r="I1428" t="s">
        <v>29</v>
      </c>
      <c r="J1428" t="str">
        <f>VLOOKUP(Table1[[#This Row],[Construction]],Sheet1!$A$2:$B$16,2,)</f>
        <v>On Site</v>
      </c>
      <c r="K1428" t="s">
        <v>54</v>
      </c>
      <c r="L1428" t="s">
        <v>237</v>
      </c>
      <c r="M1428">
        <v>2</v>
      </c>
      <c r="N1428" s="3">
        <v>522898.42</v>
      </c>
      <c r="O1428" s="3">
        <f>N1428/M1428</f>
        <v>261449.21</v>
      </c>
      <c r="P1428" s="3">
        <f>O1428*((VLOOKUP(H1428,'CPI Data'!$A$1:$B$23,2))/(VLOOKUP(2025,'CPI Data'!$A$1:$B$23,2)))</f>
        <v>135232.35</v>
      </c>
      <c r="Q1428" s="2">
        <v>42186</v>
      </c>
      <c r="R1428" s="12">
        <v>2</v>
      </c>
      <c r="S1428">
        <v>2</v>
      </c>
      <c r="T1428">
        <v>1</v>
      </c>
      <c r="U1428">
        <v>1</v>
      </c>
    </row>
    <row r="1429" spans="1:21" x14ac:dyDescent="0.25">
      <c r="A1429" t="s">
        <v>42</v>
      </c>
      <c r="B1429">
        <f>VLOOKUP(Table1[[#This Row],[LGA]],Sheet1!$H$1:$I$27,2,)</f>
        <v>362</v>
      </c>
      <c r="C1429" t="s">
        <v>107</v>
      </c>
      <c r="D1429" t="s">
        <v>142</v>
      </c>
      <c r="E1429" s="18" t="s">
        <v>13</v>
      </c>
      <c r="F1429" s="18" t="s">
        <v>13</v>
      </c>
      <c r="H1429">
        <v>2012</v>
      </c>
      <c r="I1429" t="s">
        <v>29</v>
      </c>
      <c r="J1429" t="str">
        <f>VLOOKUP(Table1[[#This Row],[Construction]],Sheet1!$A$2:$B$16,2,)</f>
        <v>On Site</v>
      </c>
      <c r="K1429" t="s">
        <v>42</v>
      </c>
      <c r="L1429" t="s">
        <v>211</v>
      </c>
      <c r="M1429">
        <v>1</v>
      </c>
      <c r="N1429" s="3">
        <v>417591</v>
      </c>
      <c r="O1429" s="3">
        <f>N1429/M1429</f>
        <v>417591</v>
      </c>
      <c r="P1429" s="3">
        <f>O1429*((VLOOKUP(H1429,'CPI Data'!$A$1:$B$23,2))/(VLOOKUP(2025,'CPI Data'!$A$1:$B$23,2)))</f>
        <v>259194.41379310345</v>
      </c>
      <c r="Q1429" s="2">
        <v>42917</v>
      </c>
      <c r="R1429" s="12">
        <v>4</v>
      </c>
      <c r="S1429">
        <v>2</v>
      </c>
      <c r="T1429">
        <v>1</v>
      </c>
      <c r="U1429">
        <v>1</v>
      </c>
    </row>
    <row r="1430" spans="1:21" x14ac:dyDescent="0.25">
      <c r="A1430" t="s">
        <v>55</v>
      </c>
      <c r="B1430">
        <f>VLOOKUP(Table1[[#This Row],[LGA]],Sheet1!$H$1:$I$27,2,)</f>
        <v>1697</v>
      </c>
      <c r="C1430" t="s">
        <v>104</v>
      </c>
      <c r="D1430" t="s">
        <v>116</v>
      </c>
      <c r="E1430" s="18" t="s">
        <v>246</v>
      </c>
      <c r="F1430" s="18" t="s">
        <v>90</v>
      </c>
      <c r="H1430">
        <v>2015</v>
      </c>
      <c r="I1430" t="s">
        <v>29</v>
      </c>
      <c r="J1430" t="str">
        <f>VLOOKUP(Table1[[#This Row],[Construction]],Sheet1!$A$2:$B$16,2,)</f>
        <v>On Site</v>
      </c>
      <c r="K1430" t="s">
        <v>54</v>
      </c>
      <c r="L1430" t="s">
        <v>237</v>
      </c>
      <c r="M1430">
        <v>2</v>
      </c>
      <c r="N1430" s="3">
        <v>557422</v>
      </c>
      <c r="O1430" s="3">
        <f>N1430/M1430</f>
        <v>278711</v>
      </c>
      <c r="P1430" s="3">
        <f>O1430*((VLOOKUP(H1430,'CPI Data'!$A$1:$B$23,2))/(VLOOKUP(2025,'CPI Data'!$A$1:$B$23,2)))</f>
        <v>144160.86206896554</v>
      </c>
      <c r="Q1430" s="2">
        <v>43282</v>
      </c>
      <c r="R1430" s="12">
        <v>2</v>
      </c>
      <c r="S1430">
        <v>2</v>
      </c>
      <c r="T1430">
        <v>1</v>
      </c>
      <c r="U1430">
        <v>1</v>
      </c>
    </row>
    <row r="1431" spans="1:21" x14ac:dyDescent="0.25">
      <c r="A1431" t="s">
        <v>22</v>
      </c>
      <c r="B1431" t="str">
        <f>VLOOKUP(Table1[[#This Row],[LGA]],Sheet1!$H$1:$I$27,2,)</f>
        <v>1973 </v>
      </c>
      <c r="C1431" t="s">
        <v>104</v>
      </c>
      <c r="D1431" t="s">
        <v>114</v>
      </c>
      <c r="E1431" s="18" t="s">
        <v>13</v>
      </c>
      <c r="F1431" s="18" t="s">
        <v>13</v>
      </c>
      <c r="H1431">
        <v>2012</v>
      </c>
      <c r="I1431" t="s">
        <v>29</v>
      </c>
      <c r="J1431" t="str">
        <f>VLOOKUP(Table1[[#This Row],[Construction]],Sheet1!$A$2:$B$16,2,)</f>
        <v>On Site</v>
      </c>
      <c r="K1431" t="s">
        <v>184</v>
      </c>
      <c r="L1431" t="s">
        <v>237</v>
      </c>
      <c r="M1431">
        <v>1</v>
      </c>
      <c r="N1431" s="3">
        <v>679849.21</v>
      </c>
      <c r="O1431" s="3">
        <f>N1431/M1431</f>
        <v>679849.21</v>
      </c>
      <c r="P1431" s="3">
        <f>O1431*((VLOOKUP(H1431,'CPI Data'!$A$1:$B$23,2))/(VLOOKUP(2025,'CPI Data'!$A$1:$B$23,2)))</f>
        <v>421975.37172413792</v>
      </c>
      <c r="Q1431" s="2">
        <v>42917</v>
      </c>
      <c r="R1431" s="12">
        <v>4</v>
      </c>
      <c r="S1431">
        <v>2</v>
      </c>
      <c r="T1431">
        <v>1</v>
      </c>
      <c r="U1431">
        <v>1</v>
      </c>
    </row>
    <row r="1432" spans="1:21" x14ac:dyDescent="0.25">
      <c r="A1432" t="s">
        <v>22</v>
      </c>
      <c r="B1432" t="str">
        <f>VLOOKUP(Table1[[#This Row],[LGA]],Sheet1!$H$1:$I$27,2,)</f>
        <v>1973 </v>
      </c>
      <c r="C1432" t="s">
        <v>104</v>
      </c>
      <c r="D1432" t="s">
        <v>114</v>
      </c>
      <c r="E1432" s="18" t="s">
        <v>13</v>
      </c>
      <c r="F1432" s="18" t="s">
        <v>13</v>
      </c>
      <c r="H1432">
        <v>2012</v>
      </c>
      <c r="I1432" t="s">
        <v>29</v>
      </c>
      <c r="J1432" t="str">
        <f>VLOOKUP(Table1[[#This Row],[Construction]],Sheet1!$A$2:$B$16,2,)</f>
        <v>On Site</v>
      </c>
      <c r="K1432" t="s">
        <v>184</v>
      </c>
      <c r="L1432" t="s">
        <v>237</v>
      </c>
      <c r="M1432">
        <v>1</v>
      </c>
      <c r="N1432" s="3">
        <v>632394.71</v>
      </c>
      <c r="O1432" s="3">
        <f>N1432/M1432</f>
        <v>632394.71</v>
      </c>
      <c r="P1432" s="3">
        <f>O1432*((VLOOKUP(H1432,'CPI Data'!$A$1:$B$23,2))/(VLOOKUP(2025,'CPI Data'!$A$1:$B$23,2)))</f>
        <v>392520.85448275862</v>
      </c>
      <c r="Q1432" s="2">
        <v>42917</v>
      </c>
      <c r="R1432" s="12">
        <v>4</v>
      </c>
      <c r="S1432">
        <v>2</v>
      </c>
      <c r="T1432">
        <v>1</v>
      </c>
      <c r="U1432">
        <v>1</v>
      </c>
    </row>
    <row r="1433" spans="1:21" x14ac:dyDescent="0.25">
      <c r="A1433" t="s">
        <v>22</v>
      </c>
      <c r="B1433" t="str">
        <f>VLOOKUP(Table1[[#This Row],[LGA]],Sheet1!$H$1:$I$27,2,)</f>
        <v>1973 </v>
      </c>
      <c r="C1433" t="s">
        <v>104</v>
      </c>
      <c r="D1433" t="s">
        <v>112</v>
      </c>
      <c r="E1433" s="18" t="s">
        <v>13</v>
      </c>
      <c r="F1433" s="18" t="s">
        <v>13</v>
      </c>
      <c r="H1433">
        <v>2012</v>
      </c>
      <c r="I1433" t="s">
        <v>29</v>
      </c>
      <c r="J1433" t="str">
        <f>VLOOKUP(Table1[[#This Row],[Construction]],Sheet1!$A$2:$B$16,2,)</f>
        <v>On Site</v>
      </c>
      <c r="K1433" t="s">
        <v>184</v>
      </c>
      <c r="L1433" t="s">
        <v>237</v>
      </c>
      <c r="M1433">
        <v>1</v>
      </c>
      <c r="N1433" s="3">
        <v>470394.57</v>
      </c>
      <c r="O1433" s="3">
        <f>N1433/M1433</f>
        <v>470394.57</v>
      </c>
      <c r="P1433" s="3">
        <f>O1433*((VLOOKUP(H1433,'CPI Data'!$A$1:$B$23,2))/(VLOOKUP(2025,'CPI Data'!$A$1:$B$23,2)))</f>
        <v>291969.04344827589</v>
      </c>
      <c r="Q1433" s="2">
        <v>42917</v>
      </c>
      <c r="R1433" s="12">
        <v>3</v>
      </c>
      <c r="S1433">
        <v>1</v>
      </c>
      <c r="T1433">
        <v>1</v>
      </c>
      <c r="U1433">
        <v>1</v>
      </c>
    </row>
    <row r="1434" spans="1:21" x14ac:dyDescent="0.25">
      <c r="A1434" t="s">
        <v>22</v>
      </c>
      <c r="B1434" t="str">
        <f>VLOOKUP(Table1[[#This Row],[LGA]],Sheet1!$H$1:$I$27,2,)</f>
        <v>1973 </v>
      </c>
      <c r="C1434" t="s">
        <v>104</v>
      </c>
      <c r="D1434" t="s">
        <v>114</v>
      </c>
      <c r="E1434" s="18" t="s">
        <v>13</v>
      </c>
      <c r="F1434" s="18" t="s">
        <v>13</v>
      </c>
      <c r="H1434">
        <v>2012</v>
      </c>
      <c r="I1434" t="s">
        <v>29</v>
      </c>
      <c r="J1434" t="str">
        <f>VLOOKUP(Table1[[#This Row],[Construction]],Sheet1!$A$2:$B$16,2,)</f>
        <v>On Site</v>
      </c>
      <c r="K1434" t="s">
        <v>184</v>
      </c>
      <c r="L1434" t="s">
        <v>237</v>
      </c>
      <c r="M1434">
        <v>1</v>
      </c>
      <c r="N1434" s="3">
        <v>616804.81000000006</v>
      </c>
      <c r="O1434" s="3">
        <f>N1434/M1434</f>
        <v>616804.81000000006</v>
      </c>
      <c r="P1434" s="3">
        <f>O1434*((VLOOKUP(H1434,'CPI Data'!$A$1:$B$23,2))/(VLOOKUP(2025,'CPI Data'!$A$1:$B$23,2)))</f>
        <v>382844.36482758628</v>
      </c>
      <c r="Q1434" s="2">
        <v>41091</v>
      </c>
      <c r="R1434" s="12">
        <v>4</v>
      </c>
      <c r="S1434">
        <v>2</v>
      </c>
      <c r="T1434">
        <v>1</v>
      </c>
      <c r="U1434">
        <v>1</v>
      </c>
    </row>
    <row r="1435" spans="1:21" x14ac:dyDescent="0.25">
      <c r="A1435" t="s">
        <v>12</v>
      </c>
      <c r="B1435">
        <f>VLOOKUP(Table1[[#This Row],[LGA]],Sheet1!$H$1:$I$27,2,)</f>
        <v>700</v>
      </c>
      <c r="C1435" t="s">
        <v>103</v>
      </c>
      <c r="D1435" t="s">
        <v>112</v>
      </c>
      <c r="E1435" s="18" t="s">
        <v>13</v>
      </c>
      <c r="F1435" s="18" t="s">
        <v>13</v>
      </c>
      <c r="H1435">
        <v>2012</v>
      </c>
      <c r="I1435" t="s">
        <v>29</v>
      </c>
      <c r="J1435" t="str">
        <f>VLOOKUP(Table1[[#This Row],[Construction]],Sheet1!$A$2:$B$16,2,)</f>
        <v>On Site</v>
      </c>
      <c r="K1435" t="s">
        <v>184</v>
      </c>
      <c r="L1435" t="s">
        <v>237</v>
      </c>
      <c r="M1435">
        <v>1</v>
      </c>
      <c r="N1435" s="3">
        <v>403304.86</v>
      </c>
      <c r="O1435" s="3">
        <f>N1435/M1435</f>
        <v>403304.86</v>
      </c>
      <c r="P1435" s="3">
        <f>O1435*((VLOOKUP(H1435,'CPI Data'!$A$1:$B$23,2))/(VLOOKUP(2025,'CPI Data'!$A$1:$B$23,2)))</f>
        <v>250327.15448275863</v>
      </c>
      <c r="Q1435" s="2">
        <v>41091</v>
      </c>
      <c r="R1435" s="12">
        <v>3</v>
      </c>
      <c r="S1435">
        <v>1</v>
      </c>
      <c r="T1435">
        <v>1</v>
      </c>
      <c r="U1435">
        <v>1</v>
      </c>
    </row>
    <row r="1436" spans="1:21" x14ac:dyDescent="0.25">
      <c r="A1436" t="s">
        <v>12</v>
      </c>
      <c r="B1436">
        <f>VLOOKUP(Table1[[#This Row],[LGA]],Sheet1!$H$1:$I$27,2,)</f>
        <v>700</v>
      </c>
      <c r="C1436" t="s">
        <v>103</v>
      </c>
      <c r="D1436" t="s">
        <v>112</v>
      </c>
      <c r="E1436" s="18" t="s">
        <v>13</v>
      </c>
      <c r="F1436" s="18" t="s">
        <v>13</v>
      </c>
      <c r="H1436">
        <v>2012</v>
      </c>
      <c r="I1436" t="s">
        <v>29</v>
      </c>
      <c r="J1436" t="str">
        <f>VLOOKUP(Table1[[#This Row],[Construction]],Sheet1!$A$2:$B$16,2,)</f>
        <v>On Site</v>
      </c>
      <c r="K1436" t="s">
        <v>184</v>
      </c>
      <c r="L1436" t="s">
        <v>237</v>
      </c>
      <c r="M1436">
        <v>1</v>
      </c>
      <c r="N1436" s="3">
        <v>378744</v>
      </c>
      <c r="O1436" s="3">
        <f>N1436/M1436</f>
        <v>378744</v>
      </c>
      <c r="P1436" s="3">
        <f>O1436*((VLOOKUP(H1436,'CPI Data'!$A$1:$B$23,2))/(VLOOKUP(2025,'CPI Data'!$A$1:$B$23,2)))</f>
        <v>235082.4827586207</v>
      </c>
      <c r="Q1436" s="2">
        <v>41091</v>
      </c>
      <c r="R1436" s="12">
        <v>3</v>
      </c>
      <c r="S1436">
        <v>1</v>
      </c>
      <c r="T1436">
        <v>1</v>
      </c>
      <c r="U1436">
        <v>1</v>
      </c>
    </row>
    <row r="1437" spans="1:21" x14ac:dyDescent="0.25">
      <c r="A1437" t="s">
        <v>12</v>
      </c>
      <c r="B1437">
        <f>VLOOKUP(Table1[[#This Row],[LGA]],Sheet1!$H$1:$I$27,2,)</f>
        <v>700</v>
      </c>
      <c r="C1437" t="s">
        <v>103</v>
      </c>
      <c r="D1437" t="s">
        <v>112</v>
      </c>
      <c r="E1437" s="18" t="s">
        <v>13</v>
      </c>
      <c r="F1437" s="18" t="s">
        <v>13</v>
      </c>
      <c r="H1437">
        <v>2012</v>
      </c>
      <c r="I1437" t="s">
        <v>29</v>
      </c>
      <c r="J1437" t="str">
        <f>VLOOKUP(Table1[[#This Row],[Construction]],Sheet1!$A$2:$B$16,2,)</f>
        <v>On Site</v>
      </c>
      <c r="K1437" t="s">
        <v>184</v>
      </c>
      <c r="L1437" t="s">
        <v>237</v>
      </c>
      <c r="M1437">
        <v>1</v>
      </c>
      <c r="N1437" s="3">
        <v>389344.98</v>
      </c>
      <c r="O1437" s="3">
        <f>N1437/M1437</f>
        <v>389344.98</v>
      </c>
      <c r="P1437" s="3">
        <f>O1437*((VLOOKUP(H1437,'CPI Data'!$A$1:$B$23,2))/(VLOOKUP(2025,'CPI Data'!$A$1:$B$23,2)))</f>
        <v>241662.40137931035</v>
      </c>
      <c r="Q1437" s="2">
        <v>41091</v>
      </c>
      <c r="R1437" s="12">
        <v>3</v>
      </c>
      <c r="S1437">
        <v>1</v>
      </c>
      <c r="T1437">
        <v>1</v>
      </c>
      <c r="U1437">
        <v>1</v>
      </c>
    </row>
    <row r="1438" spans="1:21" x14ac:dyDescent="0.25">
      <c r="A1438" t="s">
        <v>12</v>
      </c>
      <c r="B1438">
        <f>VLOOKUP(Table1[[#This Row],[LGA]],Sheet1!$H$1:$I$27,2,)</f>
        <v>700</v>
      </c>
      <c r="C1438" t="s">
        <v>103</v>
      </c>
      <c r="D1438" t="s">
        <v>110</v>
      </c>
      <c r="E1438" s="18" t="s">
        <v>13</v>
      </c>
      <c r="F1438" s="18" t="s">
        <v>13</v>
      </c>
      <c r="H1438">
        <v>2012</v>
      </c>
      <c r="I1438" t="s">
        <v>29</v>
      </c>
      <c r="J1438" t="str">
        <f>VLOOKUP(Table1[[#This Row],[Construction]],Sheet1!$A$2:$B$16,2,)</f>
        <v>On Site</v>
      </c>
      <c r="K1438" t="s">
        <v>184</v>
      </c>
      <c r="L1438" t="s">
        <v>237</v>
      </c>
      <c r="M1438">
        <v>1</v>
      </c>
      <c r="N1438" s="3">
        <v>674760</v>
      </c>
      <c r="O1438" s="3">
        <f>N1438/M1438</f>
        <v>674760</v>
      </c>
      <c r="P1438" s="3">
        <f>O1438*((VLOOKUP(H1438,'CPI Data'!$A$1:$B$23,2))/(VLOOKUP(2025,'CPI Data'!$A$1:$B$23,2)))</f>
        <v>418816.55172413797</v>
      </c>
      <c r="Q1438" s="2">
        <v>41091</v>
      </c>
      <c r="R1438" s="12">
        <v>5</v>
      </c>
      <c r="S1438">
        <v>2</v>
      </c>
      <c r="T1438">
        <v>1</v>
      </c>
      <c r="U1438">
        <v>1</v>
      </c>
    </row>
    <row r="1439" spans="1:21" x14ac:dyDescent="0.25">
      <c r="A1439" t="s">
        <v>24</v>
      </c>
      <c r="B1439">
        <f>VLOOKUP(Table1[[#This Row],[LGA]],Sheet1!$H$1:$I$27,2,)</f>
        <v>1531</v>
      </c>
      <c r="C1439" t="s">
        <v>241</v>
      </c>
      <c r="D1439" t="s">
        <v>152</v>
      </c>
      <c r="E1439" s="18" t="s">
        <v>13</v>
      </c>
      <c r="F1439" s="18" t="s">
        <v>13</v>
      </c>
      <c r="G1439" t="s">
        <v>244</v>
      </c>
      <c r="H1439">
        <v>2012</v>
      </c>
      <c r="I1439" t="s">
        <v>29</v>
      </c>
      <c r="J1439" t="str">
        <f>VLOOKUP(Table1[[#This Row],[Construction]],Sheet1!$A$2:$B$16,2,)</f>
        <v>On Site</v>
      </c>
      <c r="K1439" t="s">
        <v>222</v>
      </c>
      <c r="L1439" t="s">
        <v>237</v>
      </c>
      <c r="M1439">
        <v>1</v>
      </c>
      <c r="N1439" s="3">
        <v>486750</v>
      </c>
      <c r="O1439" s="3">
        <f>N1439/M1439</f>
        <v>486750</v>
      </c>
      <c r="P1439" s="3">
        <f>O1439*((VLOOKUP(H1439,'CPI Data'!$A$1:$B$23,2))/(VLOOKUP(2025,'CPI Data'!$A$1:$B$23,2)))</f>
        <v>302120.68965517241</v>
      </c>
      <c r="Q1439" s="2">
        <v>41091</v>
      </c>
      <c r="R1439" s="12">
        <v>3</v>
      </c>
      <c r="S1439">
        <v>1</v>
      </c>
      <c r="T1439">
        <v>1</v>
      </c>
      <c r="U1439">
        <v>1</v>
      </c>
    </row>
    <row r="1440" spans="1:21" x14ac:dyDescent="0.25">
      <c r="A1440" t="s">
        <v>24</v>
      </c>
      <c r="B1440">
        <f>VLOOKUP(Table1[[#This Row],[LGA]],Sheet1!$H$1:$I$27,2,)</f>
        <v>1531</v>
      </c>
      <c r="C1440" t="s">
        <v>241</v>
      </c>
      <c r="D1440" t="s">
        <v>153</v>
      </c>
      <c r="E1440" s="18" t="s">
        <v>13</v>
      </c>
      <c r="F1440" s="18" t="s">
        <v>13</v>
      </c>
      <c r="H1440">
        <v>2012</v>
      </c>
      <c r="I1440" t="s">
        <v>29</v>
      </c>
      <c r="J1440" t="str">
        <f>VLOOKUP(Table1[[#This Row],[Construction]],Sheet1!$A$2:$B$16,2,)</f>
        <v>On Site</v>
      </c>
      <c r="K1440" t="s">
        <v>222</v>
      </c>
      <c r="L1440" t="s">
        <v>237</v>
      </c>
      <c r="M1440">
        <v>1</v>
      </c>
      <c r="N1440" s="3">
        <v>571853.69999999995</v>
      </c>
      <c r="O1440" s="3">
        <f>N1440/M1440</f>
        <v>571853.69999999995</v>
      </c>
      <c r="P1440" s="3">
        <f>O1440*((VLOOKUP(H1440,'CPI Data'!$A$1:$B$23,2))/(VLOOKUP(2025,'CPI Data'!$A$1:$B$23,2)))</f>
        <v>354943.67586206895</v>
      </c>
      <c r="Q1440" s="2">
        <v>44743</v>
      </c>
      <c r="R1440" s="12">
        <v>3</v>
      </c>
      <c r="S1440">
        <v>1</v>
      </c>
      <c r="T1440">
        <v>1</v>
      </c>
      <c r="U1440">
        <v>1</v>
      </c>
    </row>
    <row r="1441" spans="1:21" x14ac:dyDescent="0.25">
      <c r="A1441" t="s">
        <v>24</v>
      </c>
      <c r="B1441">
        <f>VLOOKUP(Table1[[#This Row],[LGA]],Sheet1!$H$1:$I$27,2,)</f>
        <v>1531</v>
      </c>
      <c r="C1441" t="s">
        <v>241</v>
      </c>
      <c r="D1441" t="s">
        <v>152</v>
      </c>
      <c r="E1441" s="18" t="s">
        <v>13</v>
      </c>
      <c r="F1441" s="18" t="s">
        <v>13</v>
      </c>
      <c r="G1441" t="s">
        <v>244</v>
      </c>
      <c r="H1441">
        <v>2012</v>
      </c>
      <c r="I1441" t="s">
        <v>29</v>
      </c>
      <c r="J1441" t="str">
        <f>VLOOKUP(Table1[[#This Row],[Construction]],Sheet1!$A$2:$B$16,2,)</f>
        <v>On Site</v>
      </c>
      <c r="K1441" t="s">
        <v>222</v>
      </c>
      <c r="L1441" t="s">
        <v>237</v>
      </c>
      <c r="M1441">
        <v>1</v>
      </c>
      <c r="N1441" s="3">
        <v>496618.1</v>
      </c>
      <c r="O1441" s="3">
        <f>N1441/M1441</f>
        <v>496618.1</v>
      </c>
      <c r="P1441" s="3">
        <f>O1441*((VLOOKUP(H1441,'CPI Data'!$A$1:$B$23,2))/(VLOOKUP(2025,'CPI Data'!$A$1:$B$23,2)))</f>
        <v>308245.71724137932</v>
      </c>
      <c r="R1441" s="12">
        <v>3</v>
      </c>
      <c r="S1441">
        <v>1</v>
      </c>
      <c r="T1441">
        <v>1</v>
      </c>
      <c r="U1441">
        <v>1</v>
      </c>
    </row>
    <row r="1442" spans="1:21" x14ac:dyDescent="0.25">
      <c r="A1442" t="s">
        <v>41</v>
      </c>
      <c r="B1442">
        <f>VLOOKUP(Table1[[#This Row],[LGA]],Sheet1!$H$1:$I$27,2,)</f>
        <v>2042</v>
      </c>
      <c r="C1442" t="s">
        <v>104</v>
      </c>
      <c r="D1442" t="s">
        <v>45</v>
      </c>
      <c r="E1442" s="18" t="s">
        <v>246</v>
      </c>
      <c r="F1442" s="18" t="s">
        <v>63</v>
      </c>
      <c r="H1442">
        <v>2012</v>
      </c>
      <c r="I1442" t="s">
        <v>29</v>
      </c>
      <c r="J1442" t="str">
        <f>VLOOKUP(Table1[[#This Row],[Construction]],Sheet1!$A$2:$B$16,2,)</f>
        <v>On Site</v>
      </c>
      <c r="K1442" t="s">
        <v>41</v>
      </c>
      <c r="L1442" t="s">
        <v>211</v>
      </c>
      <c r="M1442">
        <v>1</v>
      </c>
      <c r="N1442" s="3">
        <v>527700</v>
      </c>
      <c r="O1442" s="3">
        <f>N1442/M1442</f>
        <v>527700</v>
      </c>
      <c r="P1442" s="3">
        <f>O1442*((VLOOKUP(H1442,'CPI Data'!$A$1:$B$23,2))/(VLOOKUP(2025,'CPI Data'!$A$1:$B$23,2)))</f>
        <v>327537.93103448278</v>
      </c>
      <c r="Q1442" s="2">
        <v>42917</v>
      </c>
      <c r="R1442" s="12">
        <v>2</v>
      </c>
      <c r="S1442">
        <v>1</v>
      </c>
      <c r="T1442">
        <v>1</v>
      </c>
      <c r="U1442">
        <v>1</v>
      </c>
    </row>
    <row r="1443" spans="1:21" x14ac:dyDescent="0.25">
      <c r="A1443" t="s">
        <v>41</v>
      </c>
      <c r="B1443">
        <f>VLOOKUP(Table1[[#This Row],[LGA]],Sheet1!$H$1:$I$27,2,)</f>
        <v>2042</v>
      </c>
      <c r="C1443" t="s">
        <v>104</v>
      </c>
      <c r="D1443" t="s">
        <v>45</v>
      </c>
      <c r="E1443" s="18" t="s">
        <v>246</v>
      </c>
      <c r="F1443" s="18" t="s">
        <v>63</v>
      </c>
      <c r="H1443">
        <v>2012</v>
      </c>
      <c r="I1443" t="s">
        <v>29</v>
      </c>
      <c r="J1443" t="str">
        <f>VLOOKUP(Table1[[#This Row],[Construction]],Sheet1!$A$2:$B$16,2,)</f>
        <v>On Site</v>
      </c>
      <c r="K1443" t="s">
        <v>41</v>
      </c>
      <c r="L1443" t="s">
        <v>211</v>
      </c>
      <c r="M1443">
        <v>1</v>
      </c>
      <c r="N1443" s="3">
        <v>527700</v>
      </c>
      <c r="O1443" s="3">
        <f>N1443/M1443</f>
        <v>527700</v>
      </c>
      <c r="P1443" s="3">
        <f>O1443*((VLOOKUP(H1443,'CPI Data'!$A$1:$B$23,2))/(VLOOKUP(2025,'CPI Data'!$A$1:$B$23,2)))</f>
        <v>327537.93103448278</v>
      </c>
      <c r="Q1443" s="2">
        <v>42917</v>
      </c>
      <c r="R1443" s="12">
        <v>2</v>
      </c>
      <c r="S1443">
        <v>1</v>
      </c>
      <c r="T1443">
        <v>1</v>
      </c>
      <c r="U1443">
        <v>1</v>
      </c>
    </row>
    <row r="1444" spans="1:21" x14ac:dyDescent="0.25">
      <c r="A1444" t="s">
        <v>12</v>
      </c>
      <c r="B1444">
        <f>VLOOKUP(Table1[[#This Row],[LGA]],Sheet1!$H$1:$I$27,2,)</f>
        <v>700</v>
      </c>
      <c r="C1444" t="s">
        <v>103</v>
      </c>
      <c r="D1444" t="s">
        <v>112</v>
      </c>
      <c r="E1444" s="18" t="s">
        <v>13</v>
      </c>
      <c r="F1444" s="18" t="s">
        <v>13</v>
      </c>
      <c r="H1444">
        <v>2012</v>
      </c>
      <c r="I1444" t="s">
        <v>29</v>
      </c>
      <c r="J1444" t="str">
        <f>VLOOKUP(Table1[[#This Row],[Construction]],Sheet1!$A$2:$B$16,2,)</f>
        <v>On Site</v>
      </c>
      <c r="K1444" t="s">
        <v>184</v>
      </c>
      <c r="L1444" t="s">
        <v>237</v>
      </c>
      <c r="M1444">
        <v>1</v>
      </c>
      <c r="N1444" s="3">
        <v>517791.27</v>
      </c>
      <c r="O1444" s="3">
        <f>N1444/M1444</f>
        <v>517791.27</v>
      </c>
      <c r="P1444" s="3">
        <f>O1444*((VLOOKUP(H1444,'CPI Data'!$A$1:$B$23,2))/(VLOOKUP(2025,'CPI Data'!$A$1:$B$23,2)))</f>
        <v>321387.68482758623</v>
      </c>
      <c r="Q1444" s="2">
        <v>42917</v>
      </c>
      <c r="R1444" s="12">
        <v>3</v>
      </c>
      <c r="S1444">
        <v>1</v>
      </c>
      <c r="T1444">
        <v>1</v>
      </c>
      <c r="U1444">
        <v>1</v>
      </c>
    </row>
    <row r="1445" spans="1:21" x14ac:dyDescent="0.25">
      <c r="A1445" t="s">
        <v>12</v>
      </c>
      <c r="B1445">
        <f>VLOOKUP(Table1[[#This Row],[LGA]],Sheet1!$H$1:$I$27,2,)</f>
        <v>700</v>
      </c>
      <c r="C1445" t="s">
        <v>103</v>
      </c>
      <c r="D1445" t="s">
        <v>111</v>
      </c>
      <c r="E1445" s="18" t="s">
        <v>13</v>
      </c>
      <c r="F1445" s="18" t="s">
        <v>13</v>
      </c>
      <c r="H1445">
        <v>2012</v>
      </c>
      <c r="I1445" t="s">
        <v>29</v>
      </c>
      <c r="J1445" t="str">
        <f>VLOOKUP(Table1[[#This Row],[Construction]],Sheet1!$A$2:$B$16,2,)</f>
        <v>On Site</v>
      </c>
      <c r="K1445" t="s">
        <v>184</v>
      </c>
      <c r="L1445" t="s">
        <v>237</v>
      </c>
      <c r="M1445">
        <v>1</v>
      </c>
      <c r="N1445" s="3">
        <v>466647.87</v>
      </c>
      <c r="O1445" s="3">
        <f>N1445/M1445</f>
        <v>466647.87</v>
      </c>
      <c r="P1445" s="3">
        <f>O1445*((VLOOKUP(H1445,'CPI Data'!$A$1:$B$23,2))/(VLOOKUP(2025,'CPI Data'!$A$1:$B$23,2)))</f>
        <v>289643.50551724137</v>
      </c>
      <c r="Q1445" s="2">
        <v>42917</v>
      </c>
      <c r="R1445" s="12">
        <v>2</v>
      </c>
      <c r="S1445">
        <v>1</v>
      </c>
      <c r="T1445">
        <v>1</v>
      </c>
      <c r="U1445">
        <v>1</v>
      </c>
    </row>
    <row r="1446" spans="1:21" x14ac:dyDescent="0.25">
      <c r="A1446" t="s">
        <v>12</v>
      </c>
      <c r="B1446">
        <f>VLOOKUP(Table1[[#This Row],[LGA]],Sheet1!$H$1:$I$27,2,)</f>
        <v>700</v>
      </c>
      <c r="C1446" t="s">
        <v>103</v>
      </c>
      <c r="D1446" t="s">
        <v>111</v>
      </c>
      <c r="E1446" s="18" t="s">
        <v>13</v>
      </c>
      <c r="F1446" s="18" t="s">
        <v>13</v>
      </c>
      <c r="H1446">
        <v>2012</v>
      </c>
      <c r="I1446" t="s">
        <v>29</v>
      </c>
      <c r="J1446" t="str">
        <f>VLOOKUP(Table1[[#This Row],[Construction]],Sheet1!$A$2:$B$16,2,)</f>
        <v>On Site</v>
      </c>
      <c r="K1446" t="s">
        <v>184</v>
      </c>
      <c r="L1446" t="s">
        <v>237</v>
      </c>
      <c r="M1446">
        <v>1</v>
      </c>
      <c r="N1446" s="3">
        <v>460810.17</v>
      </c>
      <c r="O1446" s="3">
        <f>N1446/M1446</f>
        <v>460810.17</v>
      </c>
      <c r="P1446" s="3">
        <f>O1446*((VLOOKUP(H1446,'CPI Data'!$A$1:$B$23,2))/(VLOOKUP(2025,'CPI Data'!$A$1:$B$23,2)))</f>
        <v>286020.10551724141</v>
      </c>
      <c r="Q1446" s="2">
        <v>42917</v>
      </c>
      <c r="R1446" s="12">
        <v>2</v>
      </c>
      <c r="S1446">
        <v>1</v>
      </c>
      <c r="T1446">
        <v>1</v>
      </c>
      <c r="U1446">
        <v>1</v>
      </c>
    </row>
    <row r="1447" spans="1:21" x14ac:dyDescent="0.25">
      <c r="A1447" t="s">
        <v>73</v>
      </c>
      <c r="B1447">
        <f>VLOOKUP(Table1[[#This Row],[LGA]],Sheet1!$H$1:$I$27,2,)</f>
        <v>2000</v>
      </c>
      <c r="C1447" t="s">
        <v>104</v>
      </c>
      <c r="D1447" t="s">
        <v>112</v>
      </c>
      <c r="E1447" s="18" t="s">
        <v>13</v>
      </c>
      <c r="F1447" s="18" t="s">
        <v>13</v>
      </c>
      <c r="H1447">
        <v>2012</v>
      </c>
      <c r="I1447" t="s">
        <v>29</v>
      </c>
      <c r="J1447" t="str">
        <f>VLOOKUP(Table1[[#This Row],[Construction]],Sheet1!$A$2:$B$16,2,)</f>
        <v>On Site</v>
      </c>
      <c r="K1447" t="s">
        <v>223</v>
      </c>
      <c r="L1447" t="s">
        <v>237</v>
      </c>
      <c r="M1447">
        <v>1</v>
      </c>
      <c r="N1447" s="3">
        <v>342541.82</v>
      </c>
      <c r="O1447" s="3">
        <f>N1447/M1447</f>
        <v>342541.82</v>
      </c>
      <c r="P1447" s="3">
        <f>O1447*((VLOOKUP(H1447,'CPI Data'!$A$1:$B$23,2))/(VLOOKUP(2025,'CPI Data'!$A$1:$B$23,2)))</f>
        <v>212612.16413793105</v>
      </c>
      <c r="R1447" s="12">
        <v>3</v>
      </c>
      <c r="S1447">
        <v>1</v>
      </c>
      <c r="T1447">
        <v>1</v>
      </c>
      <c r="U1447">
        <v>1</v>
      </c>
    </row>
    <row r="1448" spans="1:21" x14ac:dyDescent="0.25">
      <c r="A1448" t="s">
        <v>73</v>
      </c>
      <c r="B1448">
        <f>VLOOKUP(Table1[[#This Row],[LGA]],Sheet1!$H$1:$I$27,2,)</f>
        <v>2000</v>
      </c>
      <c r="C1448" t="s">
        <v>104</v>
      </c>
      <c r="D1448" t="s">
        <v>112</v>
      </c>
      <c r="E1448" s="18" t="s">
        <v>13</v>
      </c>
      <c r="F1448" s="18" t="s">
        <v>13</v>
      </c>
      <c r="H1448">
        <v>2012</v>
      </c>
      <c r="I1448" t="s">
        <v>29</v>
      </c>
      <c r="J1448" t="str">
        <f>VLOOKUP(Table1[[#This Row],[Construction]],Sheet1!$A$2:$B$16,2,)</f>
        <v>On Site</v>
      </c>
      <c r="K1448" t="s">
        <v>223</v>
      </c>
      <c r="L1448" t="s">
        <v>237</v>
      </c>
      <c r="M1448">
        <v>1</v>
      </c>
      <c r="N1448" s="3">
        <v>412111.56</v>
      </c>
      <c r="O1448" s="3">
        <f>N1448/M1448</f>
        <v>412111.56</v>
      </c>
      <c r="P1448" s="3">
        <f>O1448*((VLOOKUP(H1448,'CPI Data'!$A$1:$B$23,2))/(VLOOKUP(2025,'CPI Data'!$A$1:$B$23,2)))</f>
        <v>255793.38206896553</v>
      </c>
      <c r="R1448" s="12">
        <v>3</v>
      </c>
      <c r="S1448">
        <v>1</v>
      </c>
      <c r="T1448">
        <v>1</v>
      </c>
      <c r="U1448">
        <v>1</v>
      </c>
    </row>
    <row r="1449" spans="1:21" x14ac:dyDescent="0.25">
      <c r="A1449" t="s">
        <v>81</v>
      </c>
      <c r="B1449">
        <f>VLOOKUP(Table1[[#This Row],[LGA]],Sheet1!$H$1:$I$27,2,)</f>
        <v>867</v>
      </c>
      <c r="C1449" t="s">
        <v>108</v>
      </c>
      <c r="D1449" t="s">
        <v>112</v>
      </c>
      <c r="E1449" s="18" t="s">
        <v>13</v>
      </c>
      <c r="F1449" s="18" t="s">
        <v>13</v>
      </c>
      <c r="H1449">
        <v>2012</v>
      </c>
      <c r="I1449" t="s">
        <v>29</v>
      </c>
      <c r="J1449" t="str">
        <f>VLOOKUP(Table1[[#This Row],[Construction]],Sheet1!$A$2:$B$16,2,)</f>
        <v>On Site</v>
      </c>
      <c r="K1449" t="s">
        <v>223</v>
      </c>
      <c r="L1449" t="s">
        <v>237</v>
      </c>
      <c r="M1449">
        <v>1</v>
      </c>
      <c r="N1449" s="3">
        <v>407004.88</v>
      </c>
      <c r="O1449" s="3">
        <f>N1449/M1449</f>
        <v>407004.88</v>
      </c>
      <c r="P1449" s="3">
        <f>O1449*((VLOOKUP(H1449,'CPI Data'!$A$1:$B$23,2))/(VLOOKUP(2025,'CPI Data'!$A$1:$B$23,2)))</f>
        <v>252623.71862068967</v>
      </c>
      <c r="R1449" s="12">
        <v>3</v>
      </c>
      <c r="S1449">
        <v>1</v>
      </c>
      <c r="T1449">
        <v>1</v>
      </c>
      <c r="U1449">
        <v>1</v>
      </c>
    </row>
    <row r="1450" spans="1:21" x14ac:dyDescent="0.25">
      <c r="A1450" t="s">
        <v>73</v>
      </c>
      <c r="B1450">
        <f>VLOOKUP(Table1[[#This Row],[LGA]],Sheet1!$H$1:$I$27,2,)</f>
        <v>2000</v>
      </c>
      <c r="C1450" t="s">
        <v>104</v>
      </c>
      <c r="D1450" t="s">
        <v>112</v>
      </c>
      <c r="E1450" s="18" t="s">
        <v>13</v>
      </c>
      <c r="F1450" s="18" t="s">
        <v>13</v>
      </c>
      <c r="H1450">
        <v>2012</v>
      </c>
      <c r="I1450" t="s">
        <v>29</v>
      </c>
      <c r="J1450" t="str">
        <f>VLOOKUP(Table1[[#This Row],[Construction]],Sheet1!$A$2:$B$16,2,)</f>
        <v>On Site</v>
      </c>
      <c r="K1450" t="s">
        <v>223</v>
      </c>
      <c r="L1450" t="s">
        <v>237</v>
      </c>
      <c r="M1450">
        <v>1</v>
      </c>
      <c r="N1450" s="3">
        <v>345548.05</v>
      </c>
      <c r="O1450" s="3">
        <f>N1450/M1450</f>
        <v>345548.05</v>
      </c>
      <c r="P1450" s="3">
        <f>O1450*((VLOOKUP(H1450,'CPI Data'!$A$1:$B$23,2))/(VLOOKUP(2025,'CPI Data'!$A$1:$B$23,2)))</f>
        <v>214478.1</v>
      </c>
      <c r="R1450" s="12">
        <v>3</v>
      </c>
      <c r="S1450">
        <v>1</v>
      </c>
      <c r="T1450">
        <v>1</v>
      </c>
      <c r="U1450">
        <v>1</v>
      </c>
    </row>
    <row r="1451" spans="1:21" x14ac:dyDescent="0.25">
      <c r="A1451" t="s">
        <v>26</v>
      </c>
      <c r="B1451">
        <f>VLOOKUP(Table1[[#This Row],[LGA]],Sheet1!$H$1:$I$27,2,)</f>
        <v>2465</v>
      </c>
      <c r="C1451" t="s">
        <v>104</v>
      </c>
      <c r="D1451" t="s">
        <v>111</v>
      </c>
      <c r="E1451" s="18" t="s">
        <v>13</v>
      </c>
      <c r="F1451" s="18" t="s">
        <v>13</v>
      </c>
      <c r="H1451">
        <v>2012</v>
      </c>
      <c r="I1451" t="s">
        <v>29</v>
      </c>
      <c r="J1451" t="str">
        <f>VLOOKUP(Table1[[#This Row],[Construction]],Sheet1!$A$2:$B$16,2,)</f>
        <v>On Site</v>
      </c>
      <c r="K1451" t="s">
        <v>26</v>
      </c>
      <c r="L1451" t="s">
        <v>211</v>
      </c>
      <c r="M1451">
        <v>1</v>
      </c>
      <c r="N1451" s="3">
        <v>328076.09999999998</v>
      </c>
      <c r="O1451" s="3">
        <f>N1451/M1451</f>
        <v>328076.09999999998</v>
      </c>
      <c r="P1451" s="3">
        <f>O1451*((VLOOKUP(H1451,'CPI Data'!$A$1:$B$23,2))/(VLOOKUP(2025,'CPI Data'!$A$1:$B$23,2)))</f>
        <v>203633.44137931033</v>
      </c>
      <c r="Q1451" s="2">
        <v>42917</v>
      </c>
      <c r="R1451" s="12">
        <v>2</v>
      </c>
      <c r="S1451">
        <v>1</v>
      </c>
      <c r="T1451">
        <v>1</v>
      </c>
      <c r="U1451">
        <v>1</v>
      </c>
    </row>
    <row r="1452" spans="1:21" x14ac:dyDescent="0.25">
      <c r="A1452" t="s">
        <v>26</v>
      </c>
      <c r="B1452">
        <f>VLOOKUP(Table1[[#This Row],[LGA]],Sheet1!$H$1:$I$27,2,)</f>
        <v>2465</v>
      </c>
      <c r="C1452" t="s">
        <v>104</v>
      </c>
      <c r="D1452" t="s">
        <v>111</v>
      </c>
      <c r="E1452" s="18" t="s">
        <v>13</v>
      </c>
      <c r="F1452" s="18" t="s">
        <v>13</v>
      </c>
      <c r="H1452">
        <v>2012</v>
      </c>
      <c r="I1452" t="s">
        <v>29</v>
      </c>
      <c r="J1452" t="str">
        <f>VLOOKUP(Table1[[#This Row],[Construction]],Sheet1!$A$2:$B$16,2,)</f>
        <v>On Site</v>
      </c>
      <c r="K1452" t="s">
        <v>26</v>
      </c>
      <c r="L1452" t="s">
        <v>211</v>
      </c>
      <c r="M1452">
        <v>1</v>
      </c>
      <c r="N1452" s="3">
        <v>328076.09999999998</v>
      </c>
      <c r="O1452" s="3">
        <f>N1452/M1452</f>
        <v>328076.09999999998</v>
      </c>
      <c r="P1452" s="3">
        <f>O1452*((VLOOKUP(H1452,'CPI Data'!$A$1:$B$23,2))/(VLOOKUP(2025,'CPI Data'!$A$1:$B$23,2)))</f>
        <v>203633.44137931033</v>
      </c>
      <c r="R1452" s="12">
        <v>2</v>
      </c>
      <c r="S1452">
        <v>1</v>
      </c>
      <c r="T1452">
        <v>1</v>
      </c>
      <c r="U1452">
        <v>1</v>
      </c>
    </row>
    <row r="1453" spans="1:21" x14ac:dyDescent="0.25">
      <c r="A1453" t="s">
        <v>26</v>
      </c>
      <c r="B1453">
        <f>VLOOKUP(Table1[[#This Row],[LGA]],Sheet1!$H$1:$I$27,2,)</f>
        <v>2465</v>
      </c>
      <c r="C1453" t="s">
        <v>104</v>
      </c>
      <c r="D1453" t="s">
        <v>111</v>
      </c>
      <c r="E1453" s="18" t="s">
        <v>13</v>
      </c>
      <c r="F1453" s="18" t="s">
        <v>13</v>
      </c>
      <c r="H1453">
        <v>2012</v>
      </c>
      <c r="I1453" t="s">
        <v>29</v>
      </c>
      <c r="J1453" t="str">
        <f>VLOOKUP(Table1[[#This Row],[Construction]],Sheet1!$A$2:$B$16,2,)</f>
        <v>On Site</v>
      </c>
      <c r="K1453" t="s">
        <v>26</v>
      </c>
      <c r="L1453" t="s">
        <v>211</v>
      </c>
      <c r="M1453">
        <v>1</v>
      </c>
      <c r="N1453" s="3">
        <v>328076.09999999998</v>
      </c>
      <c r="O1453" s="3">
        <f>N1453/M1453</f>
        <v>328076.09999999998</v>
      </c>
      <c r="P1453" s="3">
        <f>O1453*((VLOOKUP(H1453,'CPI Data'!$A$1:$B$23,2))/(VLOOKUP(2025,'CPI Data'!$A$1:$B$23,2)))</f>
        <v>203633.44137931033</v>
      </c>
      <c r="R1453" s="12">
        <v>2</v>
      </c>
      <c r="S1453">
        <v>1</v>
      </c>
      <c r="T1453">
        <v>1</v>
      </c>
      <c r="U1453">
        <v>1</v>
      </c>
    </row>
    <row r="1454" spans="1:21" x14ac:dyDescent="0.25">
      <c r="A1454" t="s">
        <v>26</v>
      </c>
      <c r="B1454">
        <f>VLOOKUP(Table1[[#This Row],[LGA]],Sheet1!$H$1:$I$27,2,)</f>
        <v>2465</v>
      </c>
      <c r="C1454" t="s">
        <v>104</v>
      </c>
      <c r="D1454" t="s">
        <v>111</v>
      </c>
      <c r="E1454" s="18" t="s">
        <v>13</v>
      </c>
      <c r="F1454" s="18" t="s">
        <v>13</v>
      </c>
      <c r="H1454">
        <v>2012</v>
      </c>
      <c r="I1454" t="s">
        <v>49</v>
      </c>
      <c r="J1454" t="str">
        <f>VLOOKUP(Table1[[#This Row],[Construction]],Sheet1!$A$2:$B$16,2,)</f>
        <v>Other</v>
      </c>
      <c r="K1454" t="s">
        <v>26</v>
      </c>
      <c r="L1454" t="s">
        <v>211</v>
      </c>
      <c r="M1454">
        <v>1</v>
      </c>
      <c r="N1454" s="3">
        <v>328076.09999999998</v>
      </c>
      <c r="O1454" s="3">
        <f>N1454/M1454</f>
        <v>328076.09999999998</v>
      </c>
      <c r="P1454" s="3">
        <f>O1454*((VLOOKUP(H1454,'CPI Data'!$A$1:$B$23,2))/(VLOOKUP(2025,'CPI Data'!$A$1:$B$23,2)))</f>
        <v>203633.44137931033</v>
      </c>
      <c r="R1454" s="12">
        <v>2</v>
      </c>
      <c r="S1454">
        <v>1</v>
      </c>
      <c r="T1454">
        <v>1</v>
      </c>
      <c r="U1454">
        <v>1</v>
      </c>
    </row>
    <row r="1455" spans="1:21" x14ac:dyDescent="0.25">
      <c r="A1455" t="s">
        <v>73</v>
      </c>
      <c r="B1455">
        <f>VLOOKUP(Table1[[#This Row],[LGA]],Sheet1!$H$1:$I$27,2,)</f>
        <v>2000</v>
      </c>
      <c r="C1455" t="s">
        <v>104</v>
      </c>
      <c r="D1455" t="s">
        <v>112</v>
      </c>
      <c r="E1455" s="18" t="s">
        <v>13</v>
      </c>
      <c r="F1455" s="18" t="s">
        <v>13</v>
      </c>
      <c r="H1455">
        <v>2012</v>
      </c>
      <c r="I1455" t="s">
        <v>49</v>
      </c>
      <c r="J1455" t="str">
        <f>VLOOKUP(Table1[[#This Row],[Construction]],Sheet1!$A$2:$B$16,2,)</f>
        <v>Other</v>
      </c>
      <c r="K1455" t="s">
        <v>223</v>
      </c>
      <c r="L1455" t="s">
        <v>237</v>
      </c>
      <c r="M1455">
        <v>1</v>
      </c>
      <c r="N1455" s="3">
        <v>333343.78999999998</v>
      </c>
      <c r="O1455" s="3">
        <f>N1455/M1455</f>
        <v>333343.78999999998</v>
      </c>
      <c r="P1455" s="3">
        <f>O1455*((VLOOKUP(H1455,'CPI Data'!$A$1:$B$23,2))/(VLOOKUP(2025,'CPI Data'!$A$1:$B$23,2)))</f>
        <v>206903.0420689655</v>
      </c>
      <c r="R1455" s="12">
        <v>3</v>
      </c>
      <c r="S1455">
        <v>1</v>
      </c>
      <c r="T1455">
        <v>1</v>
      </c>
      <c r="U1455">
        <v>1</v>
      </c>
    </row>
    <row r="1456" spans="1:21" x14ac:dyDescent="0.25">
      <c r="A1456" t="s">
        <v>73</v>
      </c>
      <c r="B1456">
        <f>VLOOKUP(Table1[[#This Row],[LGA]],Sheet1!$H$1:$I$27,2,)</f>
        <v>2000</v>
      </c>
      <c r="C1456" t="s">
        <v>104</v>
      </c>
      <c r="D1456" t="s">
        <v>112</v>
      </c>
      <c r="E1456" s="18" t="s">
        <v>13</v>
      </c>
      <c r="F1456" s="18" t="s">
        <v>13</v>
      </c>
      <c r="H1456">
        <v>2012</v>
      </c>
      <c r="I1456" t="s">
        <v>49</v>
      </c>
      <c r="J1456" t="str">
        <f>VLOOKUP(Table1[[#This Row],[Construction]],Sheet1!$A$2:$B$16,2,)</f>
        <v>Other</v>
      </c>
      <c r="K1456" t="s">
        <v>223</v>
      </c>
      <c r="L1456" t="s">
        <v>237</v>
      </c>
      <c r="M1456">
        <v>1</v>
      </c>
      <c r="N1456" s="3">
        <v>385614.92</v>
      </c>
      <c r="O1456" s="3">
        <f>N1456/M1456</f>
        <v>385614.92</v>
      </c>
      <c r="P1456" s="3">
        <f>O1456*((VLOOKUP(H1456,'CPI Data'!$A$1:$B$23,2))/(VLOOKUP(2025,'CPI Data'!$A$1:$B$23,2)))</f>
        <v>239347.19172413793</v>
      </c>
      <c r="R1456" s="12">
        <v>3</v>
      </c>
      <c r="S1456">
        <v>1</v>
      </c>
      <c r="T1456">
        <v>1</v>
      </c>
      <c r="U1456">
        <v>1</v>
      </c>
    </row>
    <row r="1457" spans="1:21" x14ac:dyDescent="0.25">
      <c r="A1457" t="s">
        <v>73</v>
      </c>
      <c r="B1457">
        <f>VLOOKUP(Table1[[#This Row],[LGA]],Sheet1!$H$1:$I$27,2,)</f>
        <v>2000</v>
      </c>
      <c r="C1457" t="s">
        <v>104</v>
      </c>
      <c r="D1457" t="s">
        <v>112</v>
      </c>
      <c r="E1457" s="18" t="s">
        <v>13</v>
      </c>
      <c r="F1457" s="18" t="s">
        <v>13</v>
      </c>
      <c r="H1457">
        <v>2012</v>
      </c>
      <c r="I1457" t="s">
        <v>29</v>
      </c>
      <c r="J1457" t="str">
        <f>VLOOKUP(Table1[[#This Row],[Construction]],Sheet1!$A$2:$B$16,2,)</f>
        <v>On Site</v>
      </c>
      <c r="K1457" t="s">
        <v>223</v>
      </c>
      <c r="L1457" t="s">
        <v>237</v>
      </c>
      <c r="M1457">
        <v>1</v>
      </c>
      <c r="N1457" s="3">
        <v>359312.93</v>
      </c>
      <c r="O1457" s="3">
        <f>N1457/M1457</f>
        <v>359312.93</v>
      </c>
      <c r="P1457" s="3">
        <f>O1457*((VLOOKUP(H1457,'CPI Data'!$A$1:$B$23,2))/(VLOOKUP(2025,'CPI Data'!$A$1:$B$23,2)))</f>
        <v>223021.81862068965</v>
      </c>
      <c r="R1457" s="12">
        <v>3</v>
      </c>
      <c r="S1457">
        <v>1</v>
      </c>
      <c r="T1457">
        <v>1</v>
      </c>
      <c r="U1457">
        <v>1</v>
      </c>
    </row>
    <row r="1458" spans="1:21" x14ac:dyDescent="0.25">
      <c r="A1458" t="s">
        <v>25</v>
      </c>
      <c r="B1458">
        <f>VLOOKUP(Table1[[#This Row],[LGA]],Sheet1!$H$1:$I$27,2,)</f>
        <v>575</v>
      </c>
      <c r="C1458" t="s">
        <v>108</v>
      </c>
      <c r="D1458" t="s">
        <v>114</v>
      </c>
      <c r="E1458" s="18" t="s">
        <v>13</v>
      </c>
      <c r="F1458" s="18" t="s">
        <v>13</v>
      </c>
      <c r="H1458">
        <v>2012</v>
      </c>
      <c r="I1458" t="s">
        <v>29</v>
      </c>
      <c r="J1458" t="str">
        <f>VLOOKUP(Table1[[#This Row],[Construction]],Sheet1!$A$2:$B$16,2,)</f>
        <v>On Site</v>
      </c>
      <c r="K1458" t="s">
        <v>223</v>
      </c>
      <c r="L1458" t="s">
        <v>237</v>
      </c>
      <c r="M1458">
        <v>1</v>
      </c>
      <c r="N1458" s="3">
        <v>331047.11</v>
      </c>
      <c r="O1458" s="3">
        <f>N1458/M1458</f>
        <v>331047.11</v>
      </c>
      <c r="P1458" s="3">
        <f>O1458*((VLOOKUP(H1458,'CPI Data'!$A$1:$B$23,2))/(VLOOKUP(2025,'CPI Data'!$A$1:$B$23,2)))</f>
        <v>205477.51655172414</v>
      </c>
      <c r="Q1458" s="2">
        <v>42917</v>
      </c>
      <c r="R1458" s="12">
        <v>4</v>
      </c>
      <c r="S1458">
        <v>2</v>
      </c>
      <c r="T1458">
        <v>1</v>
      </c>
      <c r="U1458">
        <v>1</v>
      </c>
    </row>
    <row r="1459" spans="1:21" x14ac:dyDescent="0.25">
      <c r="A1459" t="s">
        <v>22</v>
      </c>
      <c r="B1459" t="str">
        <f>VLOOKUP(Table1[[#This Row],[LGA]],Sheet1!$H$1:$I$27,2,)</f>
        <v>1973 </v>
      </c>
      <c r="C1459" t="s">
        <v>104</v>
      </c>
      <c r="D1459" t="s">
        <v>111</v>
      </c>
      <c r="E1459" s="18" t="s">
        <v>13</v>
      </c>
      <c r="F1459" s="18" t="s">
        <v>13</v>
      </c>
      <c r="H1459">
        <v>2012</v>
      </c>
      <c r="I1459" t="s">
        <v>29</v>
      </c>
      <c r="J1459" t="str">
        <f>VLOOKUP(Table1[[#This Row],[Construction]],Sheet1!$A$2:$B$16,2,)</f>
        <v>On Site</v>
      </c>
      <c r="K1459" t="s">
        <v>184</v>
      </c>
      <c r="L1459" t="s">
        <v>237</v>
      </c>
      <c r="M1459">
        <v>1</v>
      </c>
      <c r="N1459" s="3">
        <v>514555.61</v>
      </c>
      <c r="O1459" s="3">
        <f>N1459/M1459</f>
        <v>514555.61</v>
      </c>
      <c r="P1459" s="3">
        <f>O1459*((VLOOKUP(H1459,'CPI Data'!$A$1:$B$23,2))/(VLOOKUP(2025,'CPI Data'!$A$1:$B$23,2)))</f>
        <v>319379.34413793101</v>
      </c>
      <c r="Q1459" s="2">
        <v>42917</v>
      </c>
      <c r="R1459" s="12">
        <v>2</v>
      </c>
      <c r="S1459">
        <v>1</v>
      </c>
      <c r="T1459">
        <v>1</v>
      </c>
      <c r="U1459">
        <v>1</v>
      </c>
    </row>
    <row r="1460" spans="1:21" x14ac:dyDescent="0.25">
      <c r="A1460" t="s">
        <v>22</v>
      </c>
      <c r="B1460" t="str">
        <f>VLOOKUP(Table1[[#This Row],[LGA]],Sheet1!$H$1:$I$27,2,)</f>
        <v>1973 </v>
      </c>
      <c r="C1460" t="s">
        <v>104</v>
      </c>
      <c r="D1460" t="s">
        <v>111</v>
      </c>
      <c r="E1460" s="18" t="s">
        <v>13</v>
      </c>
      <c r="F1460" s="18" t="s">
        <v>13</v>
      </c>
      <c r="H1460">
        <v>2012</v>
      </c>
      <c r="I1460" t="s">
        <v>29</v>
      </c>
      <c r="J1460" t="str">
        <f>VLOOKUP(Table1[[#This Row],[Construction]],Sheet1!$A$2:$B$16,2,)</f>
        <v>On Site</v>
      </c>
      <c r="K1460" t="s">
        <v>184</v>
      </c>
      <c r="L1460" t="s">
        <v>237</v>
      </c>
      <c r="M1460">
        <v>1</v>
      </c>
      <c r="N1460" s="3">
        <v>447111.37</v>
      </c>
      <c r="O1460" s="3">
        <f>N1460/M1460</f>
        <v>447111.37</v>
      </c>
      <c r="P1460" s="3">
        <f>O1460*((VLOOKUP(H1460,'CPI Data'!$A$1:$B$23,2))/(VLOOKUP(2025,'CPI Data'!$A$1:$B$23,2)))</f>
        <v>277517.40206896554</v>
      </c>
      <c r="Q1460" s="2">
        <v>42552</v>
      </c>
      <c r="R1460" s="12">
        <v>2</v>
      </c>
      <c r="S1460">
        <v>1</v>
      </c>
      <c r="T1460">
        <v>1</v>
      </c>
      <c r="U1460">
        <v>1</v>
      </c>
    </row>
    <row r="1461" spans="1:21" x14ac:dyDescent="0.25">
      <c r="A1461" t="s">
        <v>22</v>
      </c>
      <c r="B1461" t="str">
        <f>VLOOKUP(Table1[[#This Row],[LGA]],Sheet1!$H$1:$I$27,2,)</f>
        <v>1973 </v>
      </c>
      <c r="C1461" t="s">
        <v>104</v>
      </c>
      <c r="D1461" t="s">
        <v>112</v>
      </c>
      <c r="E1461" s="18" t="s">
        <v>13</v>
      </c>
      <c r="F1461" s="18" t="s">
        <v>13</v>
      </c>
      <c r="H1461">
        <v>2012</v>
      </c>
      <c r="I1461" t="s">
        <v>29</v>
      </c>
      <c r="J1461" t="str">
        <f>VLOOKUP(Table1[[#This Row],[Construction]],Sheet1!$A$2:$B$16,2,)</f>
        <v>On Site</v>
      </c>
      <c r="K1461" t="s">
        <v>184</v>
      </c>
      <c r="L1461" t="s">
        <v>237</v>
      </c>
      <c r="M1461">
        <v>1</v>
      </c>
      <c r="N1461" s="3">
        <v>517501.32</v>
      </c>
      <c r="O1461" s="3">
        <f>N1461/M1461</f>
        <v>517501.32</v>
      </c>
      <c r="P1461" s="3">
        <f>O1461*((VLOOKUP(H1461,'CPI Data'!$A$1:$B$23,2))/(VLOOKUP(2025,'CPI Data'!$A$1:$B$23,2)))</f>
        <v>321207.71586206899</v>
      </c>
      <c r="Q1461" s="2">
        <v>42552</v>
      </c>
      <c r="R1461" s="12">
        <v>3</v>
      </c>
      <c r="S1461">
        <v>1</v>
      </c>
      <c r="T1461">
        <v>1</v>
      </c>
      <c r="U1461">
        <v>1</v>
      </c>
    </row>
    <row r="1462" spans="1:21" x14ac:dyDescent="0.25">
      <c r="A1462" t="s">
        <v>22</v>
      </c>
      <c r="B1462" t="str">
        <f>VLOOKUP(Table1[[#This Row],[LGA]],Sheet1!$H$1:$I$27,2,)</f>
        <v>1973 </v>
      </c>
      <c r="C1462" t="s">
        <v>104</v>
      </c>
      <c r="D1462" t="s">
        <v>112</v>
      </c>
      <c r="E1462" s="18" t="s">
        <v>13</v>
      </c>
      <c r="F1462" s="18" t="s">
        <v>13</v>
      </c>
      <c r="H1462">
        <v>2012</v>
      </c>
      <c r="I1462" t="s">
        <v>29</v>
      </c>
      <c r="J1462" t="str">
        <f>VLOOKUP(Table1[[#This Row],[Construction]],Sheet1!$A$2:$B$16,2,)</f>
        <v>On Site</v>
      </c>
      <c r="K1462" t="s">
        <v>184</v>
      </c>
      <c r="L1462" t="s">
        <v>237</v>
      </c>
      <c r="M1462">
        <v>1</v>
      </c>
      <c r="N1462" s="3">
        <v>502771.7</v>
      </c>
      <c r="O1462" s="3">
        <f>N1462/M1462</f>
        <v>502771.7</v>
      </c>
      <c r="P1462" s="3">
        <f>O1462*((VLOOKUP(H1462,'CPI Data'!$A$1:$B$23,2))/(VLOOKUP(2025,'CPI Data'!$A$1:$B$23,2)))</f>
        <v>312065.19310344831</v>
      </c>
      <c r="Q1462" s="2">
        <v>42552</v>
      </c>
      <c r="R1462" s="12">
        <v>3</v>
      </c>
      <c r="S1462">
        <v>1</v>
      </c>
      <c r="T1462">
        <v>1</v>
      </c>
      <c r="U1462">
        <v>1</v>
      </c>
    </row>
    <row r="1463" spans="1:21" x14ac:dyDescent="0.25">
      <c r="A1463" t="s">
        <v>22</v>
      </c>
      <c r="B1463" t="str">
        <f>VLOOKUP(Table1[[#This Row],[LGA]],Sheet1!$H$1:$I$27,2,)</f>
        <v>1973 </v>
      </c>
      <c r="C1463" t="s">
        <v>104</v>
      </c>
      <c r="D1463" t="s">
        <v>111</v>
      </c>
      <c r="E1463" s="18" t="s">
        <v>13</v>
      </c>
      <c r="F1463" s="18" t="s">
        <v>13</v>
      </c>
      <c r="H1463">
        <v>2012</v>
      </c>
      <c r="I1463" t="s">
        <v>29</v>
      </c>
      <c r="J1463" t="str">
        <f>VLOOKUP(Table1[[#This Row],[Construction]],Sheet1!$A$2:$B$16,2,)</f>
        <v>On Site</v>
      </c>
      <c r="K1463" t="s">
        <v>184</v>
      </c>
      <c r="L1463" t="s">
        <v>237</v>
      </c>
      <c r="M1463">
        <v>1</v>
      </c>
      <c r="N1463" s="3">
        <v>453002.79</v>
      </c>
      <c r="O1463" s="3">
        <f>N1463/M1463</f>
        <v>453002.79</v>
      </c>
      <c r="P1463" s="3">
        <f>O1463*((VLOOKUP(H1463,'CPI Data'!$A$1:$B$23,2))/(VLOOKUP(2025,'CPI Data'!$A$1:$B$23,2)))</f>
        <v>281174.14551724138</v>
      </c>
      <c r="Q1463" s="2">
        <v>43282</v>
      </c>
      <c r="R1463" s="12">
        <v>2</v>
      </c>
      <c r="S1463">
        <v>1</v>
      </c>
      <c r="T1463">
        <v>1</v>
      </c>
      <c r="U1463">
        <v>1</v>
      </c>
    </row>
    <row r="1464" spans="1:21" x14ac:dyDescent="0.25">
      <c r="A1464" t="s">
        <v>22</v>
      </c>
      <c r="B1464" t="str">
        <f>VLOOKUP(Table1[[#This Row],[LGA]],Sheet1!$H$1:$I$27,2,)</f>
        <v>1973 </v>
      </c>
      <c r="C1464" t="s">
        <v>104</v>
      </c>
      <c r="D1464" t="s">
        <v>112</v>
      </c>
      <c r="E1464" s="18" t="s">
        <v>13</v>
      </c>
      <c r="F1464" s="18" t="s">
        <v>13</v>
      </c>
      <c r="H1464">
        <v>2012</v>
      </c>
      <c r="I1464" t="s">
        <v>29</v>
      </c>
      <c r="J1464" t="str">
        <f>VLOOKUP(Table1[[#This Row],[Construction]],Sheet1!$A$2:$B$16,2,)</f>
        <v>On Site</v>
      </c>
      <c r="K1464" t="s">
        <v>184</v>
      </c>
      <c r="L1464" t="s">
        <v>237</v>
      </c>
      <c r="M1464">
        <v>1</v>
      </c>
      <c r="N1464" s="3">
        <v>508664.19</v>
      </c>
      <c r="O1464" s="3">
        <f>N1464/M1464</f>
        <v>508664.19</v>
      </c>
      <c r="P1464" s="3">
        <f>O1464*((VLOOKUP(H1464,'CPI Data'!$A$1:$B$23,2))/(VLOOKUP(2025,'CPI Data'!$A$1:$B$23,2)))</f>
        <v>315722.60068965517</v>
      </c>
      <c r="Q1464" s="2">
        <v>42552</v>
      </c>
      <c r="R1464" s="12">
        <v>3</v>
      </c>
      <c r="S1464">
        <v>1</v>
      </c>
      <c r="T1464">
        <v>1</v>
      </c>
      <c r="U1464">
        <v>1</v>
      </c>
    </row>
    <row r="1465" spans="1:21" x14ac:dyDescent="0.25">
      <c r="A1465" t="s">
        <v>12</v>
      </c>
      <c r="B1465">
        <f>VLOOKUP(Table1[[#This Row],[LGA]],Sheet1!$H$1:$I$27,2,)</f>
        <v>700</v>
      </c>
      <c r="C1465" t="s">
        <v>103</v>
      </c>
      <c r="D1465" t="s">
        <v>114</v>
      </c>
      <c r="E1465" s="18" t="s">
        <v>13</v>
      </c>
      <c r="F1465" s="18" t="s">
        <v>13</v>
      </c>
      <c r="H1465">
        <v>2012</v>
      </c>
      <c r="I1465" t="s">
        <v>29</v>
      </c>
      <c r="J1465" t="str">
        <f>VLOOKUP(Table1[[#This Row],[Construction]],Sheet1!$A$2:$B$16,2,)</f>
        <v>On Site</v>
      </c>
      <c r="K1465" t="s">
        <v>184</v>
      </c>
      <c r="L1465" t="s">
        <v>237</v>
      </c>
      <c r="M1465">
        <v>1</v>
      </c>
      <c r="N1465" s="3">
        <v>557915</v>
      </c>
      <c r="O1465" s="3">
        <f>N1465/M1465</f>
        <v>557915</v>
      </c>
      <c r="P1465" s="3">
        <f>O1465*((VLOOKUP(H1465,'CPI Data'!$A$1:$B$23,2))/(VLOOKUP(2025,'CPI Data'!$A$1:$B$23,2)))</f>
        <v>346292.06896551728</v>
      </c>
      <c r="Q1465" s="2">
        <v>43282</v>
      </c>
      <c r="R1465" s="12">
        <v>4</v>
      </c>
      <c r="S1465">
        <v>2</v>
      </c>
      <c r="T1465">
        <v>1</v>
      </c>
      <c r="U1465">
        <v>1</v>
      </c>
    </row>
    <row r="1466" spans="1:21" x14ac:dyDescent="0.25">
      <c r="A1466" t="s">
        <v>32</v>
      </c>
      <c r="B1466">
        <f>VLOOKUP(Table1[[#This Row],[LGA]],Sheet1!$H$1:$I$27,2,)</f>
        <v>1710</v>
      </c>
      <c r="C1466" t="s">
        <v>105</v>
      </c>
      <c r="D1466" t="s">
        <v>121</v>
      </c>
      <c r="E1466" s="18" t="s">
        <v>13</v>
      </c>
      <c r="F1466" s="18" t="s">
        <v>13</v>
      </c>
      <c r="H1466">
        <v>2012</v>
      </c>
      <c r="I1466" t="s">
        <v>29</v>
      </c>
      <c r="J1466" t="str">
        <f>VLOOKUP(Table1[[#This Row],[Construction]],Sheet1!$A$2:$B$16,2,)</f>
        <v>On Site</v>
      </c>
      <c r="K1466" t="s">
        <v>221</v>
      </c>
      <c r="L1466" t="s">
        <v>237</v>
      </c>
      <c r="M1466">
        <v>1</v>
      </c>
      <c r="N1466" s="3">
        <v>309252</v>
      </c>
      <c r="O1466" s="3">
        <f>N1466/M1466</f>
        <v>309252</v>
      </c>
      <c r="P1466" s="3">
        <f>O1466*((VLOOKUP(H1466,'CPI Data'!$A$1:$B$23,2))/(VLOOKUP(2025,'CPI Data'!$A$1:$B$23,2)))</f>
        <v>191949.5172413793</v>
      </c>
      <c r="Q1466" s="2">
        <v>39995</v>
      </c>
      <c r="R1466" s="12">
        <v>4</v>
      </c>
      <c r="S1466">
        <v>2</v>
      </c>
      <c r="T1466">
        <v>1</v>
      </c>
      <c r="U1466">
        <v>1</v>
      </c>
    </row>
    <row r="1467" spans="1:21" x14ac:dyDescent="0.25">
      <c r="A1467" t="s">
        <v>32</v>
      </c>
      <c r="B1467">
        <f>VLOOKUP(Table1[[#This Row],[LGA]],Sheet1!$H$1:$I$27,2,)</f>
        <v>1710</v>
      </c>
      <c r="C1467" t="s">
        <v>105</v>
      </c>
      <c r="D1467" t="s">
        <v>121</v>
      </c>
      <c r="E1467" s="18" t="s">
        <v>13</v>
      </c>
      <c r="F1467" s="18" t="s">
        <v>13</v>
      </c>
      <c r="H1467">
        <v>2012</v>
      </c>
      <c r="I1467" t="s">
        <v>29</v>
      </c>
      <c r="J1467" t="str">
        <f>VLOOKUP(Table1[[#This Row],[Construction]],Sheet1!$A$2:$B$16,2,)</f>
        <v>On Site</v>
      </c>
      <c r="K1467" t="s">
        <v>221</v>
      </c>
      <c r="L1467" t="s">
        <v>237</v>
      </c>
      <c r="M1467">
        <v>1</v>
      </c>
      <c r="N1467" s="3">
        <v>309251.5</v>
      </c>
      <c r="O1467" s="3">
        <f>N1467/M1467</f>
        <v>309251.5</v>
      </c>
      <c r="P1467" s="3">
        <f>O1467*((VLOOKUP(H1467,'CPI Data'!$A$1:$B$23,2))/(VLOOKUP(2025,'CPI Data'!$A$1:$B$23,2)))</f>
        <v>191949.20689655174</v>
      </c>
      <c r="Q1467" s="2">
        <v>39995</v>
      </c>
      <c r="R1467" s="12">
        <v>4</v>
      </c>
      <c r="S1467">
        <v>2</v>
      </c>
      <c r="T1467">
        <v>1</v>
      </c>
      <c r="U1467">
        <v>1</v>
      </c>
    </row>
    <row r="1468" spans="1:21" x14ac:dyDescent="0.25">
      <c r="A1468" t="s">
        <v>32</v>
      </c>
      <c r="B1468">
        <f>VLOOKUP(Table1[[#This Row],[LGA]],Sheet1!$H$1:$I$27,2,)</f>
        <v>1710</v>
      </c>
      <c r="C1468" t="s">
        <v>105</v>
      </c>
      <c r="D1468" t="s">
        <v>121</v>
      </c>
      <c r="E1468" s="18" t="s">
        <v>13</v>
      </c>
      <c r="F1468" s="18" t="s">
        <v>13</v>
      </c>
      <c r="H1468">
        <v>2012</v>
      </c>
      <c r="I1468" t="s">
        <v>29</v>
      </c>
      <c r="J1468" t="str">
        <f>VLOOKUP(Table1[[#This Row],[Construction]],Sheet1!$A$2:$B$16,2,)</f>
        <v>On Site</v>
      </c>
      <c r="K1468" t="s">
        <v>221</v>
      </c>
      <c r="L1468" t="s">
        <v>237</v>
      </c>
      <c r="M1468">
        <v>1</v>
      </c>
      <c r="N1468" s="3">
        <v>309251.5</v>
      </c>
      <c r="O1468" s="3">
        <f>N1468/M1468</f>
        <v>309251.5</v>
      </c>
      <c r="P1468" s="3">
        <f>O1468*((VLOOKUP(H1468,'CPI Data'!$A$1:$B$23,2))/(VLOOKUP(2025,'CPI Data'!$A$1:$B$23,2)))</f>
        <v>191949.20689655174</v>
      </c>
      <c r="Q1468" s="2">
        <v>39995</v>
      </c>
      <c r="R1468" s="12">
        <v>4</v>
      </c>
      <c r="S1468">
        <v>2</v>
      </c>
      <c r="T1468">
        <v>1</v>
      </c>
      <c r="U1468">
        <v>1</v>
      </c>
    </row>
    <row r="1469" spans="1:21" x14ac:dyDescent="0.25">
      <c r="A1469" t="s">
        <v>32</v>
      </c>
      <c r="B1469">
        <f>VLOOKUP(Table1[[#This Row],[LGA]],Sheet1!$H$1:$I$27,2,)</f>
        <v>1710</v>
      </c>
      <c r="C1469" t="s">
        <v>105</v>
      </c>
      <c r="D1469" t="s">
        <v>121</v>
      </c>
      <c r="E1469" s="18" t="s">
        <v>13</v>
      </c>
      <c r="F1469" s="18" t="s">
        <v>13</v>
      </c>
      <c r="H1469">
        <v>2012</v>
      </c>
      <c r="I1469" t="s">
        <v>29</v>
      </c>
      <c r="J1469" t="str">
        <f>VLOOKUP(Table1[[#This Row],[Construction]],Sheet1!$A$2:$B$16,2,)</f>
        <v>On Site</v>
      </c>
      <c r="K1469" t="s">
        <v>221</v>
      </c>
      <c r="L1469" t="s">
        <v>237</v>
      </c>
      <c r="M1469">
        <v>1</v>
      </c>
      <c r="N1469" s="3">
        <v>309251.5</v>
      </c>
      <c r="O1469" s="3">
        <f>N1469/M1469</f>
        <v>309251.5</v>
      </c>
      <c r="P1469" s="3">
        <f>O1469*((VLOOKUP(H1469,'CPI Data'!$A$1:$B$23,2))/(VLOOKUP(2025,'CPI Data'!$A$1:$B$23,2)))</f>
        <v>191949.20689655174</v>
      </c>
      <c r="Q1469" s="2">
        <v>39995</v>
      </c>
      <c r="R1469" s="12">
        <v>4</v>
      </c>
      <c r="S1469">
        <v>2</v>
      </c>
      <c r="T1469">
        <v>1</v>
      </c>
      <c r="U1469">
        <v>1</v>
      </c>
    </row>
    <row r="1470" spans="1:21" x14ac:dyDescent="0.25">
      <c r="A1470" t="s">
        <v>32</v>
      </c>
      <c r="B1470">
        <f>VLOOKUP(Table1[[#This Row],[LGA]],Sheet1!$H$1:$I$27,2,)</f>
        <v>1710</v>
      </c>
      <c r="C1470" t="s">
        <v>105</v>
      </c>
      <c r="D1470" t="s">
        <v>121</v>
      </c>
      <c r="E1470" s="18" t="s">
        <v>13</v>
      </c>
      <c r="F1470" s="18" t="s">
        <v>13</v>
      </c>
      <c r="H1470">
        <v>2012</v>
      </c>
      <c r="I1470" t="s">
        <v>29</v>
      </c>
      <c r="J1470" t="str">
        <f>VLOOKUP(Table1[[#This Row],[Construction]],Sheet1!$A$2:$B$16,2,)</f>
        <v>On Site</v>
      </c>
      <c r="K1470" t="s">
        <v>221</v>
      </c>
      <c r="L1470" t="s">
        <v>237</v>
      </c>
      <c r="M1470">
        <v>1</v>
      </c>
      <c r="N1470" s="3">
        <v>309251.5</v>
      </c>
      <c r="O1470" s="3">
        <f>N1470/M1470</f>
        <v>309251.5</v>
      </c>
      <c r="P1470" s="3">
        <f>O1470*((VLOOKUP(H1470,'CPI Data'!$A$1:$B$23,2))/(VLOOKUP(2025,'CPI Data'!$A$1:$B$23,2)))</f>
        <v>191949.20689655174</v>
      </c>
      <c r="Q1470" s="2">
        <v>39995</v>
      </c>
      <c r="R1470" s="12">
        <v>4</v>
      </c>
      <c r="S1470">
        <v>2</v>
      </c>
      <c r="T1470">
        <v>1</v>
      </c>
      <c r="U1470">
        <v>1</v>
      </c>
    </row>
    <row r="1471" spans="1:21" x14ac:dyDescent="0.25">
      <c r="A1471" t="s">
        <v>32</v>
      </c>
      <c r="B1471">
        <f>VLOOKUP(Table1[[#This Row],[LGA]],Sheet1!$H$1:$I$27,2,)</f>
        <v>1710</v>
      </c>
      <c r="C1471" t="s">
        <v>105</v>
      </c>
      <c r="D1471" t="s">
        <v>121</v>
      </c>
      <c r="E1471" s="18" t="s">
        <v>13</v>
      </c>
      <c r="F1471" s="18" t="s">
        <v>13</v>
      </c>
      <c r="H1471">
        <v>2012</v>
      </c>
      <c r="I1471" t="s">
        <v>29</v>
      </c>
      <c r="J1471" t="str">
        <f>VLOOKUP(Table1[[#This Row],[Construction]],Sheet1!$A$2:$B$16,2,)</f>
        <v>On Site</v>
      </c>
      <c r="K1471" t="s">
        <v>221</v>
      </c>
      <c r="L1471" t="s">
        <v>237</v>
      </c>
      <c r="M1471">
        <v>1</v>
      </c>
      <c r="N1471" s="3">
        <v>309251.5</v>
      </c>
      <c r="O1471" s="3">
        <f>N1471/M1471</f>
        <v>309251.5</v>
      </c>
      <c r="P1471" s="3">
        <f>O1471*((VLOOKUP(H1471,'CPI Data'!$A$1:$B$23,2))/(VLOOKUP(2025,'CPI Data'!$A$1:$B$23,2)))</f>
        <v>191949.20689655174</v>
      </c>
      <c r="Q1471" s="2">
        <v>39995</v>
      </c>
      <c r="R1471" s="12">
        <v>4</v>
      </c>
      <c r="S1471">
        <v>2</v>
      </c>
      <c r="T1471">
        <v>1</v>
      </c>
      <c r="U1471">
        <v>1</v>
      </c>
    </row>
    <row r="1472" spans="1:21" x14ac:dyDescent="0.25">
      <c r="A1472" t="s">
        <v>32</v>
      </c>
      <c r="B1472">
        <f>VLOOKUP(Table1[[#This Row],[LGA]],Sheet1!$H$1:$I$27,2,)</f>
        <v>1710</v>
      </c>
      <c r="C1472" t="s">
        <v>105</v>
      </c>
      <c r="D1472" t="s">
        <v>121</v>
      </c>
      <c r="E1472" s="18" t="s">
        <v>13</v>
      </c>
      <c r="F1472" s="18" t="s">
        <v>13</v>
      </c>
      <c r="H1472">
        <v>2012</v>
      </c>
      <c r="I1472" t="s">
        <v>29</v>
      </c>
      <c r="J1472" t="str">
        <f>VLOOKUP(Table1[[#This Row],[Construction]],Sheet1!$A$2:$B$16,2,)</f>
        <v>On Site</v>
      </c>
      <c r="K1472" t="s">
        <v>221</v>
      </c>
      <c r="L1472" t="s">
        <v>237</v>
      </c>
      <c r="M1472">
        <v>1</v>
      </c>
      <c r="N1472" s="3">
        <v>309251.5</v>
      </c>
      <c r="O1472" s="3">
        <f>N1472/M1472</f>
        <v>309251.5</v>
      </c>
      <c r="P1472" s="3">
        <f>O1472*((VLOOKUP(H1472,'CPI Data'!$A$1:$B$23,2))/(VLOOKUP(2025,'CPI Data'!$A$1:$B$23,2)))</f>
        <v>191949.20689655174</v>
      </c>
      <c r="Q1472" s="2">
        <v>39995</v>
      </c>
      <c r="R1472" s="12">
        <v>4</v>
      </c>
      <c r="S1472">
        <v>2</v>
      </c>
      <c r="T1472">
        <v>1</v>
      </c>
      <c r="U1472">
        <v>1</v>
      </c>
    </row>
    <row r="1473" spans="1:21" x14ac:dyDescent="0.25">
      <c r="A1473" t="s">
        <v>26</v>
      </c>
      <c r="B1473">
        <f>VLOOKUP(Table1[[#This Row],[LGA]],Sheet1!$H$1:$I$27,2,)</f>
        <v>2465</v>
      </c>
      <c r="C1473" t="s">
        <v>104</v>
      </c>
      <c r="D1473" t="s">
        <v>114</v>
      </c>
      <c r="E1473" s="18" t="s">
        <v>13</v>
      </c>
      <c r="F1473" s="18" t="s">
        <v>13</v>
      </c>
      <c r="H1473">
        <v>2012</v>
      </c>
      <c r="I1473" t="s">
        <v>29</v>
      </c>
      <c r="J1473" t="str">
        <f>VLOOKUP(Table1[[#This Row],[Construction]],Sheet1!$A$2:$B$16,2,)</f>
        <v>On Site</v>
      </c>
      <c r="K1473" t="s">
        <v>26</v>
      </c>
      <c r="L1473" t="s">
        <v>211</v>
      </c>
      <c r="M1473">
        <v>1</v>
      </c>
      <c r="N1473" s="3">
        <v>532097.5</v>
      </c>
      <c r="O1473" s="3">
        <f>N1473/M1473</f>
        <v>532097.5</v>
      </c>
      <c r="P1473" s="3">
        <f>O1473*((VLOOKUP(H1473,'CPI Data'!$A$1:$B$23,2))/(VLOOKUP(2025,'CPI Data'!$A$1:$B$23,2)))</f>
        <v>330267.41379310348</v>
      </c>
      <c r="Q1473" s="2">
        <v>39995</v>
      </c>
      <c r="R1473" s="12">
        <v>4</v>
      </c>
      <c r="S1473">
        <v>2</v>
      </c>
      <c r="T1473">
        <v>1</v>
      </c>
      <c r="U1473">
        <v>1</v>
      </c>
    </row>
    <row r="1474" spans="1:21" x14ac:dyDescent="0.25">
      <c r="A1474" t="s">
        <v>26</v>
      </c>
      <c r="B1474">
        <f>VLOOKUP(Table1[[#This Row],[LGA]],Sheet1!$H$1:$I$27,2,)</f>
        <v>2465</v>
      </c>
      <c r="C1474" t="s">
        <v>104</v>
      </c>
      <c r="D1474" t="s">
        <v>112</v>
      </c>
      <c r="E1474" s="18" t="s">
        <v>13</v>
      </c>
      <c r="F1474" s="18" t="s">
        <v>13</v>
      </c>
      <c r="H1474">
        <v>2011</v>
      </c>
      <c r="I1474" t="s">
        <v>29</v>
      </c>
      <c r="J1474" t="str">
        <f>VLOOKUP(Table1[[#This Row],[Construction]],Sheet1!$A$2:$B$16,2,)</f>
        <v>On Site</v>
      </c>
      <c r="K1474" t="s">
        <v>26</v>
      </c>
      <c r="L1474" t="s">
        <v>211</v>
      </c>
      <c r="M1474">
        <v>1</v>
      </c>
      <c r="N1474" s="3">
        <v>450502</v>
      </c>
      <c r="O1474" s="3">
        <f>N1474/M1474</f>
        <v>450502</v>
      </c>
      <c r="P1474" s="3">
        <f>O1474*((VLOOKUP(H1474,'CPI Data'!$A$1:$B$23,2))/(VLOOKUP(2025,'CPI Data'!$A$1:$B$23,2)))</f>
        <v>512640.20689655177</v>
      </c>
      <c r="Q1474" s="2">
        <v>39995</v>
      </c>
      <c r="R1474" s="12">
        <v>3</v>
      </c>
      <c r="S1474">
        <v>1</v>
      </c>
      <c r="T1474">
        <v>1</v>
      </c>
      <c r="U1474">
        <v>1</v>
      </c>
    </row>
    <row r="1475" spans="1:21" x14ac:dyDescent="0.25">
      <c r="A1475" t="s">
        <v>12</v>
      </c>
      <c r="B1475">
        <f>VLOOKUP(Table1[[#This Row],[LGA]],Sheet1!$H$1:$I$27,2,)</f>
        <v>700</v>
      </c>
      <c r="C1475" t="s">
        <v>103</v>
      </c>
      <c r="D1475" t="s">
        <v>112</v>
      </c>
      <c r="E1475" s="18" t="s">
        <v>13</v>
      </c>
      <c r="F1475" s="18" t="s">
        <v>13</v>
      </c>
      <c r="H1475">
        <v>2012</v>
      </c>
      <c r="I1475" t="s">
        <v>29</v>
      </c>
      <c r="J1475" t="str">
        <f>VLOOKUP(Table1[[#This Row],[Construction]],Sheet1!$A$2:$B$16,2,)</f>
        <v>On Site</v>
      </c>
      <c r="K1475" t="s">
        <v>184</v>
      </c>
      <c r="L1475" t="s">
        <v>237</v>
      </c>
      <c r="M1475">
        <v>1</v>
      </c>
      <c r="N1475" s="3">
        <v>495997</v>
      </c>
      <c r="O1475" s="3">
        <f>N1475/M1475</f>
        <v>495997</v>
      </c>
      <c r="P1475" s="3">
        <f>O1475*((VLOOKUP(H1475,'CPI Data'!$A$1:$B$23,2))/(VLOOKUP(2025,'CPI Data'!$A$1:$B$23,2)))</f>
        <v>307860.20689655171</v>
      </c>
      <c r="Q1475" s="2">
        <v>39630</v>
      </c>
      <c r="R1475" s="12">
        <v>3</v>
      </c>
      <c r="S1475">
        <v>1</v>
      </c>
      <c r="T1475">
        <v>1</v>
      </c>
      <c r="U1475">
        <v>1</v>
      </c>
    </row>
    <row r="1476" spans="1:21" x14ac:dyDescent="0.25">
      <c r="A1476" t="s">
        <v>12</v>
      </c>
      <c r="B1476">
        <f>VLOOKUP(Table1[[#This Row],[LGA]],Sheet1!$H$1:$I$27,2,)</f>
        <v>700</v>
      </c>
      <c r="C1476" t="s">
        <v>103</v>
      </c>
      <c r="D1476" t="s">
        <v>112</v>
      </c>
      <c r="E1476" s="18" t="s">
        <v>13</v>
      </c>
      <c r="F1476" s="18" t="s">
        <v>13</v>
      </c>
      <c r="H1476">
        <v>2012</v>
      </c>
      <c r="I1476" t="s">
        <v>29</v>
      </c>
      <c r="J1476" t="str">
        <f>VLOOKUP(Table1[[#This Row],[Construction]],Sheet1!$A$2:$B$16,2,)</f>
        <v>On Site</v>
      </c>
      <c r="K1476" t="s">
        <v>184</v>
      </c>
      <c r="L1476" t="s">
        <v>237</v>
      </c>
      <c r="M1476">
        <v>1</v>
      </c>
      <c r="N1476" s="3">
        <v>495997</v>
      </c>
      <c r="O1476" s="3">
        <f>N1476/M1476</f>
        <v>495997</v>
      </c>
      <c r="P1476" s="3">
        <f>O1476*((VLOOKUP(H1476,'CPI Data'!$A$1:$B$23,2))/(VLOOKUP(2025,'CPI Data'!$A$1:$B$23,2)))</f>
        <v>307860.20689655171</v>
      </c>
      <c r="Q1476" s="2">
        <v>42917</v>
      </c>
      <c r="R1476" s="12">
        <v>3</v>
      </c>
      <c r="S1476">
        <v>1</v>
      </c>
      <c r="T1476">
        <v>1</v>
      </c>
      <c r="U1476">
        <v>1</v>
      </c>
    </row>
    <row r="1477" spans="1:21" x14ac:dyDescent="0.25">
      <c r="A1477" t="s">
        <v>32</v>
      </c>
      <c r="B1477">
        <f>VLOOKUP(Table1[[#This Row],[LGA]],Sheet1!$H$1:$I$27,2,)</f>
        <v>1710</v>
      </c>
      <c r="C1477" t="s">
        <v>105</v>
      </c>
      <c r="D1477" t="s">
        <v>139</v>
      </c>
      <c r="E1477" s="18" t="s">
        <v>13</v>
      </c>
      <c r="F1477" s="18" t="s">
        <v>13</v>
      </c>
      <c r="H1477">
        <v>2012</v>
      </c>
      <c r="I1477" t="s">
        <v>29</v>
      </c>
      <c r="J1477" t="str">
        <f>VLOOKUP(Table1[[#This Row],[Construction]],Sheet1!$A$2:$B$16,2,)</f>
        <v>On Site</v>
      </c>
      <c r="K1477" t="s">
        <v>221</v>
      </c>
      <c r="L1477" t="s">
        <v>237</v>
      </c>
      <c r="M1477">
        <v>2</v>
      </c>
      <c r="N1477" s="3">
        <v>503786</v>
      </c>
      <c r="O1477" s="3">
        <f>N1477/M1477</f>
        <v>251893</v>
      </c>
      <c r="P1477" s="3">
        <f>O1477*((VLOOKUP(H1477,'CPI Data'!$A$1:$B$23,2))/(VLOOKUP(2025,'CPI Data'!$A$1:$B$23,2)))</f>
        <v>156347.37931034484</v>
      </c>
      <c r="Q1477" s="2">
        <v>42186</v>
      </c>
      <c r="R1477" s="12">
        <v>2</v>
      </c>
      <c r="S1477">
        <v>2</v>
      </c>
      <c r="T1477">
        <v>1</v>
      </c>
      <c r="U1477">
        <v>1</v>
      </c>
    </row>
    <row r="1478" spans="1:21" x14ac:dyDescent="0.25">
      <c r="A1478" t="s">
        <v>20</v>
      </c>
      <c r="B1478">
        <f>VLOOKUP(Table1[[#This Row],[LGA]],Sheet1!$H$1:$I$27,2,)</f>
        <v>2669</v>
      </c>
      <c r="C1478" t="s">
        <v>104</v>
      </c>
      <c r="D1478" t="s">
        <v>115</v>
      </c>
      <c r="E1478" s="18" t="s">
        <v>13</v>
      </c>
      <c r="F1478" s="18" t="s">
        <v>13</v>
      </c>
      <c r="H1478">
        <v>2011</v>
      </c>
      <c r="I1478" t="s">
        <v>29</v>
      </c>
      <c r="J1478" t="str">
        <f>VLOOKUP(Table1[[#This Row],[Construction]],Sheet1!$A$2:$B$16,2,)</f>
        <v>On Site</v>
      </c>
      <c r="K1478" t="s">
        <v>184</v>
      </c>
      <c r="L1478" t="s">
        <v>237</v>
      </c>
      <c r="M1478">
        <v>1</v>
      </c>
      <c r="N1478" s="3">
        <v>650240.5</v>
      </c>
      <c r="O1478" s="3">
        <f>N1478/M1478</f>
        <v>650240.5</v>
      </c>
      <c r="P1478" s="3">
        <f>O1478*((VLOOKUP(H1478,'CPI Data'!$A$1:$B$23,2))/(VLOOKUP(2025,'CPI Data'!$A$1:$B$23,2)))</f>
        <v>739928.8448275862</v>
      </c>
      <c r="Q1478" s="2">
        <v>42917</v>
      </c>
      <c r="R1478" s="12">
        <v>4</v>
      </c>
      <c r="S1478">
        <v>2</v>
      </c>
      <c r="T1478">
        <v>1</v>
      </c>
      <c r="U1478">
        <v>1</v>
      </c>
    </row>
    <row r="1479" spans="1:21" x14ac:dyDescent="0.25">
      <c r="A1479" t="s">
        <v>24</v>
      </c>
      <c r="B1479">
        <f>VLOOKUP(Table1[[#This Row],[LGA]],Sheet1!$H$1:$I$27,2,)</f>
        <v>1531</v>
      </c>
      <c r="C1479" t="s">
        <v>241</v>
      </c>
      <c r="D1479" t="s">
        <v>142</v>
      </c>
      <c r="E1479" s="18" t="s">
        <v>13</v>
      </c>
      <c r="F1479" s="18" t="s">
        <v>13</v>
      </c>
      <c r="G1479" t="s">
        <v>244</v>
      </c>
      <c r="H1479">
        <v>2012</v>
      </c>
      <c r="I1479" t="s">
        <v>29</v>
      </c>
      <c r="J1479" t="str">
        <f>VLOOKUP(Table1[[#This Row],[Construction]],Sheet1!$A$2:$B$16,2,)</f>
        <v>On Site</v>
      </c>
      <c r="K1479" t="s">
        <v>225</v>
      </c>
      <c r="L1479" t="s">
        <v>237</v>
      </c>
      <c r="M1479">
        <v>1</v>
      </c>
      <c r="N1479" s="3">
        <v>413422.35</v>
      </c>
      <c r="O1479" s="3">
        <f>N1479/M1479</f>
        <v>413422.35</v>
      </c>
      <c r="P1479" s="3">
        <f>O1479*((VLOOKUP(H1479,'CPI Data'!$A$1:$B$23,2))/(VLOOKUP(2025,'CPI Data'!$A$1:$B$23,2)))</f>
        <v>256606.97586206897</v>
      </c>
      <c r="Q1479" s="2">
        <v>42917</v>
      </c>
      <c r="R1479" s="12">
        <v>4</v>
      </c>
      <c r="S1479">
        <v>2</v>
      </c>
      <c r="T1479">
        <v>1</v>
      </c>
      <c r="U1479">
        <v>1</v>
      </c>
    </row>
    <row r="1480" spans="1:21" x14ac:dyDescent="0.25">
      <c r="A1480" t="s">
        <v>32</v>
      </c>
      <c r="B1480">
        <f>VLOOKUP(Table1[[#This Row],[LGA]],Sheet1!$H$1:$I$27,2,)</f>
        <v>1710</v>
      </c>
      <c r="C1480" t="s">
        <v>105</v>
      </c>
      <c r="D1480" t="s">
        <v>139</v>
      </c>
      <c r="E1480" s="18" t="s">
        <v>13</v>
      </c>
      <c r="F1480" s="18" t="s">
        <v>13</v>
      </c>
      <c r="H1480">
        <v>2012</v>
      </c>
      <c r="I1480" t="s">
        <v>29</v>
      </c>
      <c r="J1480" t="str">
        <f>VLOOKUP(Table1[[#This Row],[Construction]],Sheet1!$A$2:$B$16,2,)</f>
        <v>On Site</v>
      </c>
      <c r="K1480" t="s">
        <v>221</v>
      </c>
      <c r="L1480" t="s">
        <v>237</v>
      </c>
      <c r="M1480">
        <v>2</v>
      </c>
      <c r="N1480" s="3">
        <v>503786</v>
      </c>
      <c r="O1480" s="3">
        <f>N1480/M1480</f>
        <v>251893</v>
      </c>
      <c r="P1480" s="3">
        <f>O1480*((VLOOKUP(H1480,'CPI Data'!$A$1:$B$23,2))/(VLOOKUP(2025,'CPI Data'!$A$1:$B$23,2)))</f>
        <v>156347.37931034484</v>
      </c>
      <c r="Q1480" s="2">
        <v>42917</v>
      </c>
      <c r="R1480" s="12">
        <v>2</v>
      </c>
      <c r="S1480">
        <v>2</v>
      </c>
      <c r="T1480">
        <v>1</v>
      </c>
      <c r="U1480">
        <v>1</v>
      </c>
    </row>
    <row r="1481" spans="1:21" x14ac:dyDescent="0.25">
      <c r="A1481" t="s">
        <v>42</v>
      </c>
      <c r="B1481">
        <f>VLOOKUP(Table1[[#This Row],[LGA]],Sheet1!$H$1:$I$27,2,)</f>
        <v>362</v>
      </c>
      <c r="C1481" t="s">
        <v>107</v>
      </c>
      <c r="D1481" t="s">
        <v>127</v>
      </c>
      <c r="E1481" s="18" t="s">
        <v>13</v>
      </c>
      <c r="F1481" s="18" t="s">
        <v>13</v>
      </c>
      <c r="H1481">
        <v>2012</v>
      </c>
      <c r="I1481" t="s">
        <v>29</v>
      </c>
      <c r="J1481" t="str">
        <f>VLOOKUP(Table1[[#This Row],[Construction]],Sheet1!$A$2:$B$16,2,)</f>
        <v>On Site</v>
      </c>
      <c r="K1481" t="s">
        <v>214</v>
      </c>
      <c r="L1481" t="s">
        <v>236</v>
      </c>
      <c r="M1481">
        <v>1</v>
      </c>
      <c r="N1481" s="3">
        <v>432588</v>
      </c>
      <c r="O1481" s="3">
        <f>N1481/M1481</f>
        <v>432588</v>
      </c>
      <c r="P1481" s="3">
        <f>O1481*((VLOOKUP(H1481,'CPI Data'!$A$1:$B$23,2))/(VLOOKUP(2025,'CPI Data'!$A$1:$B$23,2)))</f>
        <v>268502.89655172417</v>
      </c>
      <c r="Q1481" s="2">
        <v>43282</v>
      </c>
      <c r="R1481" s="12">
        <v>2</v>
      </c>
      <c r="S1481">
        <v>1</v>
      </c>
      <c r="T1481">
        <v>1</v>
      </c>
      <c r="U1481">
        <v>1</v>
      </c>
    </row>
    <row r="1482" spans="1:21" x14ac:dyDescent="0.25">
      <c r="A1482" t="s">
        <v>42</v>
      </c>
      <c r="B1482">
        <f>VLOOKUP(Table1[[#This Row],[LGA]],Sheet1!$H$1:$I$27,2,)</f>
        <v>362</v>
      </c>
      <c r="C1482" t="s">
        <v>107</v>
      </c>
      <c r="D1482" t="s">
        <v>151</v>
      </c>
      <c r="E1482" s="18" t="s">
        <v>13</v>
      </c>
      <c r="F1482" s="18" t="s">
        <v>13</v>
      </c>
      <c r="H1482">
        <v>2012</v>
      </c>
      <c r="I1482" t="s">
        <v>29</v>
      </c>
      <c r="J1482" t="str">
        <f>VLOOKUP(Table1[[#This Row],[Construction]],Sheet1!$A$2:$B$16,2,)</f>
        <v>On Site</v>
      </c>
      <c r="K1482" t="s">
        <v>184</v>
      </c>
      <c r="L1482" t="s">
        <v>237</v>
      </c>
      <c r="M1482">
        <v>3</v>
      </c>
      <c r="N1482" s="3">
        <v>1158193</v>
      </c>
      <c r="O1482" s="3">
        <f>N1482/M1482</f>
        <v>386064.33333333331</v>
      </c>
      <c r="P1482" s="3">
        <f>O1482*((VLOOKUP(H1482,'CPI Data'!$A$1:$B$23,2))/(VLOOKUP(2025,'CPI Data'!$A$1:$B$23,2)))</f>
        <v>239626.13793103446</v>
      </c>
      <c r="Q1482" s="2">
        <v>42186</v>
      </c>
      <c r="R1482" s="12">
        <v>2</v>
      </c>
      <c r="S1482">
        <v>3</v>
      </c>
      <c r="T1482">
        <v>1</v>
      </c>
      <c r="U1482">
        <v>1</v>
      </c>
    </row>
    <row r="1483" spans="1:21" x14ac:dyDescent="0.25">
      <c r="A1483" t="s">
        <v>20</v>
      </c>
      <c r="B1483">
        <f>VLOOKUP(Table1[[#This Row],[LGA]],Sheet1!$H$1:$I$27,2,)</f>
        <v>2669</v>
      </c>
      <c r="C1483" t="s">
        <v>104</v>
      </c>
      <c r="D1483" t="s">
        <v>115</v>
      </c>
      <c r="E1483" s="18" t="s">
        <v>13</v>
      </c>
      <c r="F1483" s="18" t="s">
        <v>13</v>
      </c>
      <c r="H1483">
        <v>2011</v>
      </c>
      <c r="I1483" t="s">
        <v>29</v>
      </c>
      <c r="J1483" t="str">
        <f>VLOOKUP(Table1[[#This Row],[Construction]],Sheet1!$A$2:$B$16,2,)</f>
        <v>On Site</v>
      </c>
      <c r="K1483" t="s">
        <v>184</v>
      </c>
      <c r="L1483" t="s">
        <v>237</v>
      </c>
      <c r="M1483">
        <v>1</v>
      </c>
      <c r="N1483" s="3">
        <v>650240.5</v>
      </c>
      <c r="O1483" s="3">
        <f>N1483/M1483</f>
        <v>650240.5</v>
      </c>
      <c r="P1483" s="3">
        <f>O1483*((VLOOKUP(H1483,'CPI Data'!$A$1:$B$23,2))/(VLOOKUP(2025,'CPI Data'!$A$1:$B$23,2)))</f>
        <v>739928.8448275862</v>
      </c>
      <c r="Q1483" s="2">
        <v>42917</v>
      </c>
      <c r="R1483" s="12">
        <v>4</v>
      </c>
      <c r="S1483">
        <v>2</v>
      </c>
      <c r="T1483">
        <v>1</v>
      </c>
      <c r="U1483">
        <v>1</v>
      </c>
    </row>
    <row r="1484" spans="1:21" x14ac:dyDescent="0.25">
      <c r="A1484" t="s">
        <v>31</v>
      </c>
      <c r="B1484">
        <f>VLOOKUP(Table1[[#This Row],[LGA]],Sheet1!$H$1:$I$27,2,)</f>
        <v>1855</v>
      </c>
      <c r="C1484" t="s">
        <v>241</v>
      </c>
      <c r="D1484" t="s">
        <v>114</v>
      </c>
      <c r="E1484" s="18" t="s">
        <v>13</v>
      </c>
      <c r="F1484" s="18" t="s">
        <v>13</v>
      </c>
      <c r="H1484">
        <v>2011</v>
      </c>
      <c r="I1484" t="s">
        <v>29</v>
      </c>
      <c r="J1484" t="str">
        <f>VLOOKUP(Table1[[#This Row],[Construction]],Sheet1!$A$2:$B$16,2,)</f>
        <v>On Site</v>
      </c>
      <c r="K1484" t="s">
        <v>184</v>
      </c>
      <c r="L1484" t="s">
        <v>237</v>
      </c>
      <c r="M1484">
        <v>1</v>
      </c>
      <c r="N1484" s="3">
        <v>531460</v>
      </c>
      <c r="O1484" s="3">
        <f>N1484/M1484</f>
        <v>531460</v>
      </c>
      <c r="P1484" s="3">
        <f>O1484*((VLOOKUP(H1484,'CPI Data'!$A$1:$B$23,2))/(VLOOKUP(2025,'CPI Data'!$A$1:$B$23,2)))</f>
        <v>604764.82758620696</v>
      </c>
      <c r="R1484" s="12">
        <v>4</v>
      </c>
      <c r="S1484">
        <v>2</v>
      </c>
      <c r="T1484">
        <v>1</v>
      </c>
      <c r="U1484">
        <v>1</v>
      </c>
    </row>
    <row r="1485" spans="1:21" x14ac:dyDescent="0.25">
      <c r="A1485" t="s">
        <v>31</v>
      </c>
      <c r="B1485">
        <f>VLOOKUP(Table1[[#This Row],[LGA]],Sheet1!$H$1:$I$27,2,)</f>
        <v>1855</v>
      </c>
      <c r="C1485" t="s">
        <v>241</v>
      </c>
      <c r="D1485" t="s">
        <v>112</v>
      </c>
      <c r="E1485" s="18" t="s">
        <v>13</v>
      </c>
      <c r="F1485" s="18" t="s">
        <v>13</v>
      </c>
      <c r="H1485">
        <v>2011</v>
      </c>
      <c r="I1485" t="s">
        <v>29</v>
      </c>
      <c r="J1485" t="str">
        <f>VLOOKUP(Table1[[#This Row],[Construction]],Sheet1!$A$2:$B$16,2,)</f>
        <v>On Site</v>
      </c>
      <c r="K1485" t="s">
        <v>184</v>
      </c>
      <c r="L1485" t="s">
        <v>237</v>
      </c>
      <c r="M1485">
        <v>1</v>
      </c>
      <c r="N1485" s="3">
        <v>482806</v>
      </c>
      <c r="O1485" s="3">
        <f>N1485/M1485</f>
        <v>482806</v>
      </c>
      <c r="P1485" s="3">
        <f>O1485*((VLOOKUP(H1485,'CPI Data'!$A$1:$B$23,2))/(VLOOKUP(2025,'CPI Data'!$A$1:$B$23,2)))</f>
        <v>549399.93103448278</v>
      </c>
      <c r="R1485" s="12">
        <v>3</v>
      </c>
      <c r="S1485">
        <v>1</v>
      </c>
      <c r="T1485">
        <v>1</v>
      </c>
      <c r="U1485">
        <v>1</v>
      </c>
    </row>
    <row r="1486" spans="1:21" x14ac:dyDescent="0.25">
      <c r="A1486" t="s">
        <v>31</v>
      </c>
      <c r="B1486">
        <f>VLOOKUP(Table1[[#This Row],[LGA]],Sheet1!$H$1:$I$27,2,)</f>
        <v>1855</v>
      </c>
      <c r="C1486" t="s">
        <v>241</v>
      </c>
      <c r="D1486" t="s">
        <v>114</v>
      </c>
      <c r="E1486" s="18" t="s">
        <v>13</v>
      </c>
      <c r="F1486" s="18" t="s">
        <v>13</v>
      </c>
      <c r="H1486">
        <v>2011</v>
      </c>
      <c r="I1486" t="s">
        <v>29</v>
      </c>
      <c r="J1486" t="str">
        <f>VLOOKUP(Table1[[#This Row],[Construction]],Sheet1!$A$2:$B$16,2,)</f>
        <v>On Site</v>
      </c>
      <c r="K1486" t="s">
        <v>184</v>
      </c>
      <c r="L1486" t="s">
        <v>237</v>
      </c>
      <c r="M1486">
        <v>1</v>
      </c>
      <c r="N1486" s="3">
        <v>531460</v>
      </c>
      <c r="O1486" s="3">
        <f>N1486/M1486</f>
        <v>531460</v>
      </c>
      <c r="P1486" s="3">
        <f>O1486*((VLOOKUP(H1486,'CPI Data'!$A$1:$B$23,2))/(VLOOKUP(2025,'CPI Data'!$A$1:$B$23,2)))</f>
        <v>604764.82758620696</v>
      </c>
      <c r="Q1486" s="2">
        <v>43282</v>
      </c>
      <c r="R1486" s="12">
        <v>4</v>
      </c>
      <c r="S1486">
        <v>2</v>
      </c>
      <c r="T1486">
        <v>1</v>
      </c>
      <c r="U1486">
        <v>1</v>
      </c>
    </row>
    <row r="1487" spans="1:21" x14ac:dyDescent="0.25">
      <c r="A1487" t="s">
        <v>31</v>
      </c>
      <c r="B1487">
        <f>VLOOKUP(Table1[[#This Row],[LGA]],Sheet1!$H$1:$I$27,2,)</f>
        <v>1855</v>
      </c>
      <c r="C1487" t="s">
        <v>241</v>
      </c>
      <c r="D1487" t="s">
        <v>114</v>
      </c>
      <c r="E1487" s="18" t="s">
        <v>13</v>
      </c>
      <c r="F1487" s="18" t="s">
        <v>13</v>
      </c>
      <c r="H1487">
        <v>2011</v>
      </c>
      <c r="I1487" t="s">
        <v>29</v>
      </c>
      <c r="J1487" t="str">
        <f>VLOOKUP(Table1[[#This Row],[Construction]],Sheet1!$A$2:$B$16,2,)</f>
        <v>On Site</v>
      </c>
      <c r="K1487" t="s">
        <v>184</v>
      </c>
      <c r="L1487" t="s">
        <v>237</v>
      </c>
      <c r="M1487">
        <v>1</v>
      </c>
      <c r="N1487" s="3">
        <v>531460</v>
      </c>
      <c r="O1487" s="3">
        <f>N1487/M1487</f>
        <v>531460</v>
      </c>
      <c r="P1487" s="3">
        <f>O1487*((VLOOKUP(H1487,'CPI Data'!$A$1:$B$23,2))/(VLOOKUP(2025,'CPI Data'!$A$1:$B$23,2)))</f>
        <v>604764.82758620696</v>
      </c>
      <c r="Q1487" s="2">
        <v>42917</v>
      </c>
      <c r="R1487" s="12">
        <v>4</v>
      </c>
      <c r="S1487">
        <v>2</v>
      </c>
      <c r="T1487">
        <v>1</v>
      </c>
      <c r="U1487">
        <v>1</v>
      </c>
    </row>
    <row r="1488" spans="1:21" x14ac:dyDescent="0.25">
      <c r="A1488" t="s">
        <v>31</v>
      </c>
      <c r="B1488">
        <f>VLOOKUP(Table1[[#This Row],[LGA]],Sheet1!$H$1:$I$27,2,)</f>
        <v>1855</v>
      </c>
      <c r="C1488" t="s">
        <v>241</v>
      </c>
      <c r="D1488" t="s">
        <v>112</v>
      </c>
      <c r="E1488" s="18" t="s">
        <v>13</v>
      </c>
      <c r="F1488" s="18" t="s">
        <v>13</v>
      </c>
      <c r="H1488">
        <v>2011</v>
      </c>
      <c r="I1488" t="s">
        <v>29</v>
      </c>
      <c r="J1488" t="str">
        <f>VLOOKUP(Table1[[#This Row],[Construction]],Sheet1!$A$2:$B$16,2,)</f>
        <v>On Site</v>
      </c>
      <c r="K1488" t="s">
        <v>184</v>
      </c>
      <c r="L1488" t="s">
        <v>237</v>
      </c>
      <c r="M1488">
        <v>1</v>
      </c>
      <c r="N1488" s="3">
        <v>482806</v>
      </c>
      <c r="O1488" s="3">
        <f>N1488/M1488</f>
        <v>482806</v>
      </c>
      <c r="P1488" s="3">
        <f>O1488*((VLOOKUP(H1488,'CPI Data'!$A$1:$B$23,2))/(VLOOKUP(2025,'CPI Data'!$A$1:$B$23,2)))</f>
        <v>549399.93103448278</v>
      </c>
      <c r="Q1488" s="2">
        <v>42917</v>
      </c>
      <c r="R1488" s="12">
        <v>3</v>
      </c>
      <c r="S1488">
        <v>1</v>
      </c>
      <c r="T1488">
        <v>1</v>
      </c>
      <c r="U1488">
        <v>1</v>
      </c>
    </row>
    <row r="1489" spans="1:21" x14ac:dyDescent="0.25">
      <c r="A1489" t="s">
        <v>26</v>
      </c>
      <c r="B1489">
        <f>VLOOKUP(Table1[[#This Row],[LGA]],Sheet1!$H$1:$I$27,2,)</f>
        <v>2465</v>
      </c>
      <c r="C1489" t="s">
        <v>104</v>
      </c>
      <c r="D1489" t="s">
        <v>154</v>
      </c>
      <c r="E1489" s="18" t="s">
        <v>13</v>
      </c>
      <c r="F1489" s="18" t="s">
        <v>13</v>
      </c>
      <c r="H1489">
        <v>2011</v>
      </c>
      <c r="I1489" t="s">
        <v>29</v>
      </c>
      <c r="J1489" t="str">
        <f>VLOOKUP(Table1[[#This Row],[Construction]],Sheet1!$A$2:$B$16,2,)</f>
        <v>On Site</v>
      </c>
      <c r="K1489" t="s">
        <v>26</v>
      </c>
      <c r="L1489" t="s">
        <v>211</v>
      </c>
      <c r="M1489">
        <v>2</v>
      </c>
      <c r="N1489" s="3">
        <v>843812.2</v>
      </c>
      <c r="O1489" s="3">
        <f>N1489/M1489</f>
        <v>421906.1</v>
      </c>
      <c r="P1489" s="3">
        <f>O1489*((VLOOKUP(H1489,'CPI Data'!$A$1:$B$23,2))/(VLOOKUP(2025,'CPI Data'!$A$1:$B$23,2)))</f>
        <v>480100.04482758621</v>
      </c>
      <c r="Q1489" s="2">
        <v>39995</v>
      </c>
      <c r="R1489" s="12">
        <v>2</v>
      </c>
      <c r="S1489">
        <v>2</v>
      </c>
      <c r="T1489">
        <v>1</v>
      </c>
      <c r="U1489">
        <v>1</v>
      </c>
    </row>
    <row r="1490" spans="1:21" x14ac:dyDescent="0.25">
      <c r="A1490" t="s">
        <v>31</v>
      </c>
      <c r="B1490">
        <f>VLOOKUP(Table1[[#This Row],[LGA]],Sheet1!$H$1:$I$27,2,)</f>
        <v>1855</v>
      </c>
      <c r="C1490" t="s">
        <v>241</v>
      </c>
      <c r="D1490" t="s">
        <v>152</v>
      </c>
      <c r="E1490" s="18" t="s">
        <v>13</v>
      </c>
      <c r="F1490" s="18" t="s">
        <v>13</v>
      </c>
      <c r="G1490" t="s">
        <v>244</v>
      </c>
      <c r="H1490">
        <v>2010</v>
      </c>
      <c r="I1490" t="s">
        <v>29</v>
      </c>
      <c r="J1490" t="str">
        <f>VLOOKUP(Table1[[#This Row],[Construction]],Sheet1!$A$2:$B$16,2,)</f>
        <v>On Site</v>
      </c>
      <c r="K1490" t="s">
        <v>213</v>
      </c>
      <c r="L1490" t="s">
        <v>237</v>
      </c>
      <c r="M1490">
        <v>1</v>
      </c>
      <c r="N1490" s="3">
        <v>391351.44</v>
      </c>
      <c r="O1490" s="3">
        <f>N1490/M1490</f>
        <v>391351.44</v>
      </c>
      <c r="P1490" s="3">
        <f>O1490*((VLOOKUP(H1490,'CPI Data'!$A$1:$B$23,2))/(VLOOKUP(2025,'CPI Data'!$A$1:$B$23,2)))</f>
        <v>391351.44</v>
      </c>
      <c r="Q1490" s="2">
        <v>44378</v>
      </c>
      <c r="R1490" s="12">
        <v>3</v>
      </c>
      <c r="S1490">
        <v>1</v>
      </c>
      <c r="T1490">
        <v>1</v>
      </c>
      <c r="U1490">
        <v>1</v>
      </c>
    </row>
    <row r="1491" spans="1:21" x14ac:dyDescent="0.25">
      <c r="A1491" t="s">
        <v>31</v>
      </c>
      <c r="B1491">
        <f>VLOOKUP(Table1[[#This Row],[LGA]],Sheet1!$H$1:$I$27,2,)</f>
        <v>1855</v>
      </c>
      <c r="C1491" t="s">
        <v>241</v>
      </c>
      <c r="D1491" t="s">
        <v>152</v>
      </c>
      <c r="E1491" s="18" t="s">
        <v>13</v>
      </c>
      <c r="F1491" s="18" t="s">
        <v>13</v>
      </c>
      <c r="G1491" t="s">
        <v>244</v>
      </c>
      <c r="H1491">
        <v>2010</v>
      </c>
      <c r="I1491" t="s">
        <v>29</v>
      </c>
      <c r="J1491" t="str">
        <f>VLOOKUP(Table1[[#This Row],[Construction]],Sheet1!$A$2:$B$16,2,)</f>
        <v>On Site</v>
      </c>
      <c r="K1491" t="s">
        <v>213</v>
      </c>
      <c r="L1491" t="s">
        <v>237</v>
      </c>
      <c r="M1491">
        <v>1</v>
      </c>
      <c r="N1491" s="3">
        <v>391351.44</v>
      </c>
      <c r="O1491" s="3">
        <f>N1491/M1491</f>
        <v>391351.44</v>
      </c>
      <c r="P1491" s="3">
        <f>O1491*((VLOOKUP(H1491,'CPI Data'!$A$1:$B$23,2))/(VLOOKUP(2025,'CPI Data'!$A$1:$B$23,2)))</f>
        <v>391351.44</v>
      </c>
      <c r="Q1491" s="2">
        <v>43282</v>
      </c>
      <c r="R1491" s="12">
        <v>3</v>
      </c>
      <c r="S1491">
        <v>1</v>
      </c>
      <c r="T1491">
        <v>1</v>
      </c>
      <c r="U1491">
        <v>1</v>
      </c>
    </row>
    <row r="1492" spans="1:21" x14ac:dyDescent="0.25">
      <c r="A1492" t="s">
        <v>31</v>
      </c>
      <c r="B1492">
        <f>VLOOKUP(Table1[[#This Row],[LGA]],Sheet1!$H$1:$I$27,2,)</f>
        <v>1855</v>
      </c>
      <c r="C1492" t="s">
        <v>241</v>
      </c>
      <c r="D1492" t="s">
        <v>152</v>
      </c>
      <c r="E1492" s="18" t="s">
        <v>13</v>
      </c>
      <c r="F1492" s="18" t="s">
        <v>13</v>
      </c>
      <c r="G1492" t="s">
        <v>244</v>
      </c>
      <c r="H1492">
        <v>2010</v>
      </c>
      <c r="I1492" t="s">
        <v>29</v>
      </c>
      <c r="J1492" t="str">
        <f>VLOOKUP(Table1[[#This Row],[Construction]],Sheet1!$A$2:$B$16,2,)</f>
        <v>On Site</v>
      </c>
      <c r="K1492" t="s">
        <v>213</v>
      </c>
      <c r="L1492" t="s">
        <v>237</v>
      </c>
      <c r="M1492">
        <v>1</v>
      </c>
      <c r="N1492" s="3">
        <v>391351.44</v>
      </c>
      <c r="O1492" s="3">
        <f>N1492/M1492</f>
        <v>391351.44</v>
      </c>
      <c r="P1492" s="3">
        <f>O1492*((VLOOKUP(H1492,'CPI Data'!$A$1:$B$23,2))/(VLOOKUP(2025,'CPI Data'!$A$1:$B$23,2)))</f>
        <v>391351.44</v>
      </c>
      <c r="Q1492" s="2">
        <v>42917</v>
      </c>
      <c r="R1492" s="12">
        <v>3</v>
      </c>
      <c r="S1492">
        <v>1</v>
      </c>
      <c r="T1492">
        <v>1</v>
      </c>
      <c r="U1492">
        <v>1</v>
      </c>
    </row>
    <row r="1493" spans="1:21" x14ac:dyDescent="0.25">
      <c r="A1493" t="s">
        <v>31</v>
      </c>
      <c r="B1493">
        <f>VLOOKUP(Table1[[#This Row],[LGA]],Sheet1!$H$1:$I$27,2,)</f>
        <v>1855</v>
      </c>
      <c r="C1493" t="s">
        <v>241</v>
      </c>
      <c r="D1493" t="s">
        <v>152</v>
      </c>
      <c r="E1493" s="18" t="s">
        <v>13</v>
      </c>
      <c r="F1493" s="18" t="s">
        <v>13</v>
      </c>
      <c r="G1493" t="s">
        <v>244</v>
      </c>
      <c r="H1493">
        <v>2010</v>
      </c>
      <c r="I1493" t="s">
        <v>29</v>
      </c>
      <c r="J1493" t="str">
        <f>VLOOKUP(Table1[[#This Row],[Construction]],Sheet1!$A$2:$B$16,2,)</f>
        <v>On Site</v>
      </c>
      <c r="K1493" t="s">
        <v>213</v>
      </c>
      <c r="L1493" t="s">
        <v>237</v>
      </c>
      <c r="M1493">
        <v>1</v>
      </c>
      <c r="N1493" s="3">
        <v>391351.44</v>
      </c>
      <c r="O1493" s="3">
        <f>N1493/M1493</f>
        <v>391351.44</v>
      </c>
      <c r="P1493" s="3">
        <f>O1493*((VLOOKUP(H1493,'CPI Data'!$A$1:$B$23,2))/(VLOOKUP(2025,'CPI Data'!$A$1:$B$23,2)))</f>
        <v>391351.44</v>
      </c>
      <c r="Q1493" s="2">
        <v>42917</v>
      </c>
      <c r="R1493" s="12">
        <v>3</v>
      </c>
      <c r="S1493">
        <v>1</v>
      </c>
      <c r="T1493">
        <v>1</v>
      </c>
      <c r="U1493">
        <v>1</v>
      </c>
    </row>
    <row r="1494" spans="1:21" x14ac:dyDescent="0.25">
      <c r="A1494" t="s">
        <v>31</v>
      </c>
      <c r="B1494">
        <f>VLOOKUP(Table1[[#This Row],[LGA]],Sheet1!$H$1:$I$27,2,)</f>
        <v>1855</v>
      </c>
      <c r="C1494" t="s">
        <v>241</v>
      </c>
      <c r="D1494" t="s">
        <v>152</v>
      </c>
      <c r="E1494" s="18" t="s">
        <v>13</v>
      </c>
      <c r="F1494" s="18" t="s">
        <v>13</v>
      </c>
      <c r="G1494" t="s">
        <v>244</v>
      </c>
      <c r="H1494">
        <v>2010</v>
      </c>
      <c r="I1494" t="s">
        <v>29</v>
      </c>
      <c r="J1494" t="str">
        <f>VLOOKUP(Table1[[#This Row],[Construction]],Sheet1!$A$2:$B$16,2,)</f>
        <v>On Site</v>
      </c>
      <c r="K1494" t="s">
        <v>213</v>
      </c>
      <c r="L1494" t="s">
        <v>237</v>
      </c>
      <c r="M1494">
        <v>1</v>
      </c>
      <c r="N1494" s="3">
        <v>391351.44</v>
      </c>
      <c r="O1494" s="3">
        <f>N1494/M1494</f>
        <v>391351.44</v>
      </c>
      <c r="P1494" s="3">
        <f>O1494*((VLOOKUP(H1494,'CPI Data'!$A$1:$B$23,2))/(VLOOKUP(2025,'CPI Data'!$A$1:$B$23,2)))</f>
        <v>391351.44</v>
      </c>
      <c r="Q1494" s="2">
        <v>43282</v>
      </c>
      <c r="R1494" s="12">
        <v>3</v>
      </c>
      <c r="S1494">
        <v>1</v>
      </c>
      <c r="T1494">
        <v>1</v>
      </c>
      <c r="U1494">
        <v>1</v>
      </c>
    </row>
    <row r="1495" spans="1:21" x14ac:dyDescent="0.25">
      <c r="A1495" t="s">
        <v>31</v>
      </c>
      <c r="B1495">
        <f>VLOOKUP(Table1[[#This Row],[LGA]],Sheet1!$H$1:$I$27,2,)</f>
        <v>1855</v>
      </c>
      <c r="C1495" t="s">
        <v>241</v>
      </c>
      <c r="D1495" t="s">
        <v>152</v>
      </c>
      <c r="E1495" s="18" t="s">
        <v>13</v>
      </c>
      <c r="F1495" s="18" t="s">
        <v>13</v>
      </c>
      <c r="G1495" t="s">
        <v>244</v>
      </c>
      <c r="H1495">
        <v>2010</v>
      </c>
      <c r="I1495" t="s">
        <v>54</v>
      </c>
      <c r="J1495" t="str">
        <f>VLOOKUP(Table1[[#This Row],[Construction]],Sheet1!$A$2:$B$16,2,)</f>
        <v>Other</v>
      </c>
      <c r="K1495" t="s">
        <v>213</v>
      </c>
      <c r="L1495" t="s">
        <v>237</v>
      </c>
      <c r="M1495">
        <v>1</v>
      </c>
      <c r="N1495" s="3">
        <v>391351.44</v>
      </c>
      <c r="O1495" s="3">
        <f>N1495/M1495</f>
        <v>391351.44</v>
      </c>
      <c r="P1495" s="3">
        <f>O1495*((VLOOKUP(H1495,'CPI Data'!$A$1:$B$23,2))/(VLOOKUP(2025,'CPI Data'!$A$1:$B$23,2)))</f>
        <v>391351.44</v>
      </c>
      <c r="Q1495" s="2">
        <v>42186</v>
      </c>
      <c r="R1495" s="12">
        <v>3</v>
      </c>
      <c r="S1495">
        <v>1</v>
      </c>
      <c r="T1495">
        <v>1</v>
      </c>
      <c r="U1495">
        <v>1</v>
      </c>
    </row>
    <row r="1496" spans="1:21" x14ac:dyDescent="0.25">
      <c r="A1496" t="s">
        <v>31</v>
      </c>
      <c r="B1496">
        <f>VLOOKUP(Table1[[#This Row],[LGA]],Sheet1!$H$1:$I$27,2,)</f>
        <v>1855</v>
      </c>
      <c r="C1496" t="s">
        <v>241</v>
      </c>
      <c r="D1496" t="s">
        <v>152</v>
      </c>
      <c r="E1496" s="18" t="s">
        <v>13</v>
      </c>
      <c r="F1496" s="18" t="s">
        <v>13</v>
      </c>
      <c r="G1496" t="s">
        <v>244</v>
      </c>
      <c r="H1496">
        <v>2010</v>
      </c>
      <c r="I1496" t="s">
        <v>54</v>
      </c>
      <c r="J1496" t="str">
        <f>VLOOKUP(Table1[[#This Row],[Construction]],Sheet1!$A$2:$B$16,2,)</f>
        <v>Other</v>
      </c>
      <c r="K1496" t="s">
        <v>213</v>
      </c>
      <c r="L1496" t="s">
        <v>237</v>
      </c>
      <c r="M1496">
        <v>1</v>
      </c>
      <c r="N1496" s="3">
        <v>391351.44</v>
      </c>
      <c r="O1496" s="3">
        <f>N1496/M1496</f>
        <v>391351.44</v>
      </c>
      <c r="P1496" s="3">
        <f>O1496*((VLOOKUP(H1496,'CPI Data'!$A$1:$B$23,2))/(VLOOKUP(2025,'CPI Data'!$A$1:$B$23,2)))</f>
        <v>391351.44</v>
      </c>
      <c r="Q1496" s="2">
        <v>42186</v>
      </c>
      <c r="R1496" s="12">
        <v>3</v>
      </c>
      <c r="S1496">
        <v>1</v>
      </c>
      <c r="T1496">
        <v>1</v>
      </c>
      <c r="U1496">
        <v>1</v>
      </c>
    </row>
    <row r="1497" spans="1:21" x14ac:dyDescent="0.25">
      <c r="A1497" t="s">
        <v>31</v>
      </c>
      <c r="B1497">
        <f>VLOOKUP(Table1[[#This Row],[LGA]],Sheet1!$H$1:$I$27,2,)</f>
        <v>1855</v>
      </c>
      <c r="C1497" t="s">
        <v>241</v>
      </c>
      <c r="D1497" t="s">
        <v>156</v>
      </c>
      <c r="E1497" s="18" t="s">
        <v>13</v>
      </c>
      <c r="F1497" s="18" t="s">
        <v>13</v>
      </c>
      <c r="G1497" t="s">
        <v>244</v>
      </c>
      <c r="H1497">
        <v>2010</v>
      </c>
      <c r="I1497" t="s">
        <v>54</v>
      </c>
      <c r="J1497" t="str">
        <f>VLOOKUP(Table1[[#This Row],[Construction]],Sheet1!$A$2:$B$16,2,)</f>
        <v>Other</v>
      </c>
      <c r="K1497" t="s">
        <v>213</v>
      </c>
      <c r="L1497" t="s">
        <v>237</v>
      </c>
      <c r="M1497">
        <v>1</v>
      </c>
      <c r="N1497" s="3">
        <v>411101.59</v>
      </c>
      <c r="O1497" s="3">
        <f>N1497/M1497</f>
        <v>411101.59</v>
      </c>
      <c r="P1497" s="3">
        <f>O1497*((VLOOKUP(H1497,'CPI Data'!$A$1:$B$23,2))/(VLOOKUP(2025,'CPI Data'!$A$1:$B$23,2)))</f>
        <v>411101.59</v>
      </c>
      <c r="Q1497" s="2">
        <v>42186</v>
      </c>
      <c r="R1497" s="12">
        <v>4</v>
      </c>
      <c r="S1497">
        <v>2</v>
      </c>
      <c r="T1497">
        <v>1</v>
      </c>
      <c r="U1497">
        <v>1</v>
      </c>
    </row>
    <row r="1498" spans="1:21" x14ac:dyDescent="0.25">
      <c r="A1498" t="s">
        <v>31</v>
      </c>
      <c r="B1498">
        <f>VLOOKUP(Table1[[#This Row],[LGA]],Sheet1!$H$1:$I$27,2,)</f>
        <v>1855</v>
      </c>
      <c r="C1498" t="s">
        <v>241</v>
      </c>
      <c r="D1498" t="s">
        <v>156</v>
      </c>
      <c r="E1498" s="18" t="s">
        <v>13</v>
      </c>
      <c r="F1498" s="18" t="s">
        <v>13</v>
      </c>
      <c r="G1498" t="s">
        <v>244</v>
      </c>
      <c r="H1498">
        <v>2010</v>
      </c>
      <c r="I1498" t="s">
        <v>54</v>
      </c>
      <c r="J1498" t="str">
        <f>VLOOKUP(Table1[[#This Row],[Construction]],Sheet1!$A$2:$B$16,2,)</f>
        <v>Other</v>
      </c>
      <c r="K1498" t="s">
        <v>213</v>
      </c>
      <c r="L1498" t="s">
        <v>237</v>
      </c>
      <c r="M1498">
        <v>1</v>
      </c>
      <c r="N1498" s="3">
        <v>411101.59</v>
      </c>
      <c r="O1498" s="3">
        <f>N1498/M1498</f>
        <v>411101.59</v>
      </c>
      <c r="P1498" s="3">
        <f>O1498*((VLOOKUP(H1498,'CPI Data'!$A$1:$B$23,2))/(VLOOKUP(2025,'CPI Data'!$A$1:$B$23,2)))</f>
        <v>411101.59</v>
      </c>
      <c r="Q1498" s="2">
        <v>42186</v>
      </c>
      <c r="R1498" s="12">
        <v>4</v>
      </c>
      <c r="S1498">
        <v>2</v>
      </c>
      <c r="T1498">
        <v>1</v>
      </c>
      <c r="U1498">
        <v>1</v>
      </c>
    </row>
    <row r="1499" spans="1:21" x14ac:dyDescent="0.25">
      <c r="A1499" t="s">
        <v>31</v>
      </c>
      <c r="B1499">
        <f>VLOOKUP(Table1[[#This Row],[LGA]],Sheet1!$H$1:$I$27,2,)</f>
        <v>1855</v>
      </c>
      <c r="C1499" t="s">
        <v>241</v>
      </c>
      <c r="D1499" t="s">
        <v>156</v>
      </c>
      <c r="E1499" s="18" t="s">
        <v>13</v>
      </c>
      <c r="F1499" s="18" t="s">
        <v>13</v>
      </c>
      <c r="G1499" t="s">
        <v>244</v>
      </c>
      <c r="H1499">
        <v>2010</v>
      </c>
      <c r="I1499" t="s">
        <v>54</v>
      </c>
      <c r="J1499" t="str">
        <f>VLOOKUP(Table1[[#This Row],[Construction]],Sheet1!$A$2:$B$16,2,)</f>
        <v>Other</v>
      </c>
      <c r="K1499" t="s">
        <v>213</v>
      </c>
      <c r="L1499" t="s">
        <v>237</v>
      </c>
      <c r="M1499">
        <v>1</v>
      </c>
      <c r="N1499" s="3">
        <v>411101.59</v>
      </c>
      <c r="O1499" s="3">
        <f>N1499/M1499</f>
        <v>411101.59</v>
      </c>
      <c r="P1499" s="3">
        <f>O1499*((VLOOKUP(H1499,'CPI Data'!$A$1:$B$23,2))/(VLOOKUP(2025,'CPI Data'!$A$1:$B$23,2)))</f>
        <v>411101.59</v>
      </c>
      <c r="Q1499" s="2">
        <v>42186</v>
      </c>
      <c r="R1499" s="12">
        <v>4</v>
      </c>
      <c r="S1499">
        <v>2</v>
      </c>
      <c r="T1499">
        <v>1</v>
      </c>
      <c r="U1499">
        <v>1</v>
      </c>
    </row>
    <row r="1500" spans="1:21" x14ac:dyDescent="0.25">
      <c r="A1500" t="s">
        <v>31</v>
      </c>
      <c r="B1500">
        <f>VLOOKUP(Table1[[#This Row],[LGA]],Sheet1!$H$1:$I$27,2,)</f>
        <v>1855</v>
      </c>
      <c r="C1500" t="s">
        <v>241</v>
      </c>
      <c r="D1500" t="s">
        <v>156</v>
      </c>
      <c r="E1500" s="18" t="s">
        <v>13</v>
      </c>
      <c r="F1500" s="18" t="s">
        <v>13</v>
      </c>
      <c r="G1500" t="s">
        <v>244</v>
      </c>
      <c r="H1500">
        <v>2010</v>
      </c>
      <c r="I1500" t="s">
        <v>54</v>
      </c>
      <c r="J1500" t="str">
        <f>VLOOKUP(Table1[[#This Row],[Construction]],Sheet1!$A$2:$B$16,2,)</f>
        <v>Other</v>
      </c>
      <c r="K1500" t="s">
        <v>213</v>
      </c>
      <c r="L1500" t="s">
        <v>237</v>
      </c>
      <c r="M1500">
        <v>1</v>
      </c>
      <c r="N1500" s="3">
        <v>411101.59</v>
      </c>
      <c r="O1500" s="3">
        <f>N1500/M1500</f>
        <v>411101.59</v>
      </c>
      <c r="P1500" s="3">
        <f>O1500*((VLOOKUP(H1500,'CPI Data'!$A$1:$B$23,2))/(VLOOKUP(2025,'CPI Data'!$A$1:$B$23,2)))</f>
        <v>411101.59</v>
      </c>
      <c r="Q1500" s="2">
        <v>41821</v>
      </c>
      <c r="R1500" s="12">
        <v>4</v>
      </c>
      <c r="S1500">
        <v>2</v>
      </c>
      <c r="T1500">
        <v>1</v>
      </c>
      <c r="U1500">
        <v>1</v>
      </c>
    </row>
    <row r="1501" spans="1:21" x14ac:dyDescent="0.25">
      <c r="A1501" t="s">
        <v>15</v>
      </c>
      <c r="B1501">
        <f>VLOOKUP(Table1[[#This Row],[LGA]],Sheet1!$H$1:$I$27,2,)</f>
        <v>1608</v>
      </c>
      <c r="C1501" t="s">
        <v>108</v>
      </c>
      <c r="D1501" t="s">
        <v>155</v>
      </c>
      <c r="E1501" s="18" t="s">
        <v>13</v>
      </c>
      <c r="F1501" s="18" t="s">
        <v>13</v>
      </c>
      <c r="H1501">
        <v>2010</v>
      </c>
      <c r="I1501" t="s">
        <v>29</v>
      </c>
      <c r="J1501" t="str">
        <f>VLOOKUP(Table1[[#This Row],[Construction]],Sheet1!$A$2:$B$16,2,)</f>
        <v>On Site</v>
      </c>
      <c r="K1501" t="s">
        <v>224</v>
      </c>
      <c r="L1501" t="s">
        <v>211</v>
      </c>
      <c r="M1501">
        <v>3</v>
      </c>
      <c r="N1501" s="3">
        <v>488062</v>
      </c>
      <c r="O1501" s="3">
        <f>N1501/M1501</f>
        <v>162687.33333333334</v>
      </c>
      <c r="P1501" s="3">
        <f>O1501*((VLOOKUP(H1501,'CPI Data'!$A$1:$B$23,2))/(VLOOKUP(2025,'CPI Data'!$A$1:$B$23,2)))</f>
        <v>162687.33333333334</v>
      </c>
      <c r="Q1501" s="2">
        <v>42917</v>
      </c>
      <c r="R1501" s="12">
        <v>2</v>
      </c>
      <c r="S1501">
        <v>3</v>
      </c>
      <c r="T1501">
        <v>1</v>
      </c>
      <c r="U1501">
        <v>1</v>
      </c>
    </row>
    <row r="1502" spans="1:21" x14ac:dyDescent="0.25">
      <c r="A1502" t="s">
        <v>17</v>
      </c>
      <c r="B1502">
        <f>VLOOKUP(Table1[[#This Row],[LGA]],Sheet1!$H$1:$I$27,2,)</f>
        <v>2437</v>
      </c>
      <c r="C1502" t="s">
        <v>104</v>
      </c>
      <c r="D1502" t="s">
        <v>112</v>
      </c>
      <c r="E1502" s="18" t="s">
        <v>13</v>
      </c>
      <c r="F1502" s="18" t="s">
        <v>13</v>
      </c>
      <c r="H1502">
        <v>2011</v>
      </c>
      <c r="I1502" t="s">
        <v>54</v>
      </c>
      <c r="J1502" t="str">
        <f>VLOOKUP(Table1[[#This Row],[Construction]],Sheet1!$A$2:$B$16,2,)</f>
        <v>Other</v>
      </c>
      <c r="K1502" t="s">
        <v>184</v>
      </c>
      <c r="L1502" t="s">
        <v>237</v>
      </c>
      <c r="M1502">
        <v>1</v>
      </c>
      <c r="N1502" s="3">
        <v>438794.4</v>
      </c>
      <c r="O1502" s="3">
        <f>N1502/M1502</f>
        <v>438794.4</v>
      </c>
      <c r="P1502" s="3">
        <f>O1502*((VLOOKUP(H1502,'CPI Data'!$A$1:$B$23,2))/(VLOOKUP(2025,'CPI Data'!$A$1:$B$23,2)))</f>
        <v>499317.76551724144</v>
      </c>
      <c r="Q1502" s="2">
        <v>41821</v>
      </c>
      <c r="R1502" s="12">
        <v>3</v>
      </c>
      <c r="S1502">
        <v>1</v>
      </c>
      <c r="T1502">
        <v>1</v>
      </c>
      <c r="U1502">
        <v>1</v>
      </c>
    </row>
    <row r="1503" spans="1:21" x14ac:dyDescent="0.25">
      <c r="A1503" t="s">
        <v>12</v>
      </c>
      <c r="B1503">
        <f>VLOOKUP(Table1[[#This Row],[LGA]],Sheet1!$H$1:$I$27,2,)</f>
        <v>700</v>
      </c>
      <c r="C1503" t="s">
        <v>103</v>
      </c>
      <c r="D1503" t="s">
        <v>23</v>
      </c>
      <c r="E1503" s="18" t="s">
        <v>101</v>
      </c>
      <c r="F1503" s="18" t="s">
        <v>240</v>
      </c>
      <c r="H1503">
        <v>2012</v>
      </c>
      <c r="I1503" t="s">
        <v>29</v>
      </c>
      <c r="J1503" t="str">
        <f>VLOOKUP(Table1[[#This Row],[Construction]],Sheet1!$A$2:$B$16,2,)</f>
        <v>On Site</v>
      </c>
      <c r="K1503" t="s">
        <v>184</v>
      </c>
      <c r="L1503" t="s">
        <v>237</v>
      </c>
      <c r="M1503">
        <v>2</v>
      </c>
      <c r="N1503" s="3">
        <v>438476</v>
      </c>
      <c r="O1503" s="3">
        <f>N1503/M1503</f>
        <v>219238</v>
      </c>
      <c r="P1503" s="3">
        <f>O1503*((VLOOKUP(H1503,'CPI Data'!$A$1:$B$23,2))/(VLOOKUP(2025,'CPI Data'!$A$1:$B$23,2)))</f>
        <v>136078.75862068965</v>
      </c>
      <c r="Q1503" s="2">
        <v>42917</v>
      </c>
      <c r="R1503" s="12">
        <v>2</v>
      </c>
      <c r="S1503">
        <v>2</v>
      </c>
      <c r="T1503">
        <v>1</v>
      </c>
      <c r="U1503">
        <v>1</v>
      </c>
    </row>
    <row r="1504" spans="1:21" x14ac:dyDescent="0.25">
      <c r="A1504" t="s">
        <v>26</v>
      </c>
      <c r="B1504">
        <f>VLOOKUP(Table1[[#This Row],[LGA]],Sheet1!$H$1:$I$27,2,)</f>
        <v>2465</v>
      </c>
      <c r="C1504" t="s">
        <v>104</v>
      </c>
      <c r="D1504" t="s">
        <v>154</v>
      </c>
      <c r="E1504" s="18" t="s">
        <v>13</v>
      </c>
      <c r="F1504" s="18" t="s">
        <v>13</v>
      </c>
      <c r="H1504">
        <v>2011</v>
      </c>
      <c r="I1504" t="s">
        <v>29</v>
      </c>
      <c r="J1504" t="str">
        <f>VLOOKUP(Table1[[#This Row],[Construction]],Sheet1!$A$2:$B$16,2,)</f>
        <v>On Site</v>
      </c>
      <c r="K1504" t="s">
        <v>26</v>
      </c>
      <c r="L1504" t="s">
        <v>211</v>
      </c>
      <c r="M1504">
        <v>2</v>
      </c>
      <c r="N1504" s="3">
        <v>813587.5</v>
      </c>
      <c r="O1504" s="3">
        <f>N1504/M1504</f>
        <v>406793.75</v>
      </c>
      <c r="P1504" s="3">
        <f>O1504*((VLOOKUP(H1504,'CPI Data'!$A$1:$B$23,2))/(VLOOKUP(2025,'CPI Data'!$A$1:$B$23,2)))</f>
        <v>462903.2327586207</v>
      </c>
      <c r="Q1504" s="2">
        <v>43282</v>
      </c>
      <c r="R1504" s="12">
        <v>2</v>
      </c>
      <c r="S1504">
        <v>2</v>
      </c>
      <c r="T1504">
        <v>1</v>
      </c>
      <c r="U1504">
        <v>1</v>
      </c>
    </row>
    <row r="1505" spans="1:21" x14ac:dyDescent="0.25">
      <c r="A1505" t="s">
        <v>17</v>
      </c>
      <c r="B1505">
        <f>VLOOKUP(Table1[[#This Row],[LGA]],Sheet1!$H$1:$I$27,2,)</f>
        <v>2437</v>
      </c>
      <c r="C1505" t="s">
        <v>104</v>
      </c>
      <c r="D1505" t="s">
        <v>18</v>
      </c>
      <c r="E1505" s="18" t="s">
        <v>101</v>
      </c>
      <c r="F1505" s="18" t="s">
        <v>239</v>
      </c>
      <c r="H1505">
        <v>2011</v>
      </c>
      <c r="I1505" t="s">
        <v>54</v>
      </c>
      <c r="J1505" t="str">
        <f>VLOOKUP(Table1[[#This Row],[Construction]],Sheet1!$A$2:$B$16,2,)</f>
        <v>Other</v>
      </c>
      <c r="K1505" t="s">
        <v>184</v>
      </c>
      <c r="L1505" t="s">
        <v>237</v>
      </c>
      <c r="M1505">
        <v>3</v>
      </c>
      <c r="N1505" s="3">
        <v>1125669.6000000001</v>
      </c>
      <c r="O1505" s="3">
        <f>N1505/M1505</f>
        <v>375223.2</v>
      </c>
      <c r="P1505" s="3">
        <f>O1505*((VLOOKUP(H1505,'CPI Data'!$A$1:$B$23,2))/(VLOOKUP(2025,'CPI Data'!$A$1:$B$23,2)))</f>
        <v>426978.1241379311</v>
      </c>
      <c r="Q1505" s="2">
        <v>41821</v>
      </c>
      <c r="R1505" s="12">
        <v>2</v>
      </c>
      <c r="S1505">
        <v>3</v>
      </c>
      <c r="T1505">
        <v>1</v>
      </c>
      <c r="U1505">
        <v>1</v>
      </c>
    </row>
    <row r="1506" spans="1:21" x14ac:dyDescent="0.25">
      <c r="A1506" t="s">
        <v>26</v>
      </c>
      <c r="B1506">
        <f>VLOOKUP(Table1[[#This Row],[LGA]],Sheet1!$H$1:$I$27,2,)</f>
        <v>2465</v>
      </c>
      <c r="C1506" t="s">
        <v>104</v>
      </c>
      <c r="D1506" t="s">
        <v>114</v>
      </c>
      <c r="E1506" s="18" t="s">
        <v>13</v>
      </c>
      <c r="F1506" s="18" t="s">
        <v>13</v>
      </c>
      <c r="H1506">
        <v>2011</v>
      </c>
      <c r="I1506" t="s">
        <v>54</v>
      </c>
      <c r="J1506" t="str">
        <f>VLOOKUP(Table1[[#This Row],[Construction]],Sheet1!$A$2:$B$16,2,)</f>
        <v>Other</v>
      </c>
      <c r="K1506" t="s">
        <v>26</v>
      </c>
      <c r="L1506" t="s">
        <v>211</v>
      </c>
      <c r="M1506">
        <v>1</v>
      </c>
      <c r="N1506" s="3">
        <v>496713.8</v>
      </c>
      <c r="O1506" s="3">
        <f>N1506/M1506</f>
        <v>496713.8</v>
      </c>
      <c r="P1506" s="3">
        <f>O1506*((VLOOKUP(H1506,'CPI Data'!$A$1:$B$23,2))/(VLOOKUP(2025,'CPI Data'!$A$1:$B$23,2)))</f>
        <v>565226.04827586212</v>
      </c>
      <c r="Q1506" s="2">
        <v>41821</v>
      </c>
      <c r="R1506" s="12">
        <v>4</v>
      </c>
      <c r="S1506">
        <v>2</v>
      </c>
      <c r="T1506">
        <v>1</v>
      </c>
      <c r="U1506">
        <v>1</v>
      </c>
    </row>
    <row r="1507" spans="1:21" x14ac:dyDescent="0.25">
      <c r="A1507" t="s">
        <v>64</v>
      </c>
      <c r="B1507">
        <f>VLOOKUP(Table1[[#This Row],[LGA]],Sheet1!$H$1:$I$27,2,)</f>
        <v>2190</v>
      </c>
      <c r="C1507" t="s">
        <v>104</v>
      </c>
      <c r="D1507" t="s">
        <v>159</v>
      </c>
      <c r="E1507" s="18" t="s">
        <v>13</v>
      </c>
      <c r="F1507" s="18" t="s">
        <v>13</v>
      </c>
      <c r="H1507">
        <v>2011</v>
      </c>
      <c r="I1507" t="s">
        <v>54</v>
      </c>
      <c r="J1507" t="str">
        <f>VLOOKUP(Table1[[#This Row],[Construction]],Sheet1!$A$2:$B$16,2,)</f>
        <v>Other</v>
      </c>
      <c r="K1507" t="s">
        <v>226</v>
      </c>
      <c r="L1507" t="s">
        <v>237</v>
      </c>
      <c r="M1507">
        <v>1</v>
      </c>
      <c r="N1507" s="3">
        <v>379860.5</v>
      </c>
      <c r="O1507" s="3">
        <f>N1507/M1507</f>
        <v>379860.5</v>
      </c>
      <c r="P1507" s="3">
        <f>O1507*((VLOOKUP(H1507,'CPI Data'!$A$1:$B$23,2))/(VLOOKUP(2025,'CPI Data'!$A$1:$B$23,2)))</f>
        <v>432255.05172413797</v>
      </c>
      <c r="Q1507" s="2">
        <v>41821</v>
      </c>
      <c r="R1507" s="12">
        <v>2</v>
      </c>
      <c r="S1507">
        <v>1</v>
      </c>
      <c r="T1507">
        <v>1</v>
      </c>
      <c r="U1507">
        <v>1</v>
      </c>
    </row>
    <row r="1508" spans="1:21" x14ac:dyDescent="0.25">
      <c r="A1508" t="s">
        <v>64</v>
      </c>
      <c r="B1508">
        <f>VLOOKUP(Table1[[#This Row],[LGA]],Sheet1!$H$1:$I$27,2,)</f>
        <v>2190</v>
      </c>
      <c r="C1508" t="s">
        <v>104</v>
      </c>
      <c r="D1508" t="s">
        <v>152</v>
      </c>
      <c r="E1508" s="18" t="s">
        <v>13</v>
      </c>
      <c r="F1508" s="18" t="s">
        <v>13</v>
      </c>
      <c r="H1508">
        <v>2011</v>
      </c>
      <c r="I1508" t="s">
        <v>54</v>
      </c>
      <c r="J1508" t="str">
        <f>VLOOKUP(Table1[[#This Row],[Construction]],Sheet1!$A$2:$B$16,2,)</f>
        <v>Other</v>
      </c>
      <c r="K1508" t="s">
        <v>226</v>
      </c>
      <c r="L1508" t="s">
        <v>237</v>
      </c>
      <c r="M1508">
        <v>1</v>
      </c>
      <c r="N1508" s="3">
        <v>379860.5</v>
      </c>
      <c r="O1508" s="3">
        <f>N1508/M1508</f>
        <v>379860.5</v>
      </c>
      <c r="P1508" s="3">
        <f>O1508*((VLOOKUP(H1508,'CPI Data'!$A$1:$B$23,2))/(VLOOKUP(2025,'CPI Data'!$A$1:$B$23,2)))</f>
        <v>432255.05172413797</v>
      </c>
      <c r="Q1508" s="2">
        <v>41821</v>
      </c>
      <c r="R1508" s="12">
        <v>3</v>
      </c>
      <c r="S1508">
        <v>1</v>
      </c>
      <c r="T1508">
        <v>1</v>
      </c>
      <c r="U1508">
        <v>1</v>
      </c>
    </row>
    <row r="1509" spans="1:21" x14ac:dyDescent="0.25">
      <c r="A1509" t="s">
        <v>28</v>
      </c>
      <c r="B1509">
        <f>VLOOKUP(Table1[[#This Row],[LGA]],Sheet1!$H$1:$I$27,2,)</f>
        <v>2335</v>
      </c>
      <c r="C1509" t="s">
        <v>104</v>
      </c>
      <c r="D1509" t="s">
        <v>153</v>
      </c>
      <c r="E1509" s="18" t="s">
        <v>13</v>
      </c>
      <c r="F1509" s="18" t="s">
        <v>13</v>
      </c>
      <c r="H1509">
        <v>2011</v>
      </c>
      <c r="I1509" t="s">
        <v>29</v>
      </c>
      <c r="J1509" t="str">
        <f>VLOOKUP(Table1[[#This Row],[Construction]],Sheet1!$A$2:$B$16,2,)</f>
        <v>On Site</v>
      </c>
      <c r="K1509" t="s">
        <v>227</v>
      </c>
      <c r="L1509" t="s">
        <v>237</v>
      </c>
      <c r="M1509">
        <v>1</v>
      </c>
      <c r="N1509" s="3">
        <v>559796.6</v>
      </c>
      <c r="O1509" s="3">
        <f>N1509/M1509</f>
        <v>559796.6</v>
      </c>
      <c r="P1509" s="3">
        <f>O1509*((VLOOKUP(H1509,'CPI Data'!$A$1:$B$23,2))/(VLOOKUP(2025,'CPI Data'!$A$1:$B$23,2)))</f>
        <v>637009.92413793108</v>
      </c>
      <c r="Q1509" s="2">
        <v>40725</v>
      </c>
      <c r="R1509" s="12">
        <v>3</v>
      </c>
      <c r="S1509">
        <v>1</v>
      </c>
      <c r="T1509">
        <v>1</v>
      </c>
      <c r="U1509">
        <v>1</v>
      </c>
    </row>
    <row r="1510" spans="1:21" x14ac:dyDescent="0.25">
      <c r="A1510" t="s">
        <v>26</v>
      </c>
      <c r="B1510">
        <f>VLOOKUP(Table1[[#This Row],[LGA]],Sheet1!$H$1:$I$27,2,)</f>
        <v>2465</v>
      </c>
      <c r="C1510" t="s">
        <v>104</v>
      </c>
      <c r="D1510" t="s">
        <v>112</v>
      </c>
      <c r="E1510" s="18" t="s">
        <v>13</v>
      </c>
      <c r="F1510" s="18" t="s">
        <v>13</v>
      </c>
      <c r="H1510">
        <v>2011</v>
      </c>
      <c r="I1510" t="s">
        <v>29</v>
      </c>
      <c r="J1510" t="str">
        <f>VLOOKUP(Table1[[#This Row],[Construction]],Sheet1!$A$2:$B$16,2,)</f>
        <v>On Site</v>
      </c>
      <c r="K1510" t="s">
        <v>26</v>
      </c>
      <c r="L1510" t="s">
        <v>211</v>
      </c>
      <c r="M1510">
        <v>1</v>
      </c>
      <c r="N1510" s="3">
        <v>441428.9</v>
      </c>
      <c r="O1510" s="3">
        <f>N1510/M1510</f>
        <v>441428.9</v>
      </c>
      <c r="P1510" s="3">
        <f>O1510*((VLOOKUP(H1510,'CPI Data'!$A$1:$B$23,2))/(VLOOKUP(2025,'CPI Data'!$A$1:$B$23,2)))</f>
        <v>502315.64482758625</v>
      </c>
      <c r="Q1510" s="2">
        <v>42186</v>
      </c>
      <c r="R1510" s="12">
        <v>3</v>
      </c>
      <c r="S1510">
        <v>1</v>
      </c>
      <c r="T1510">
        <v>1</v>
      </c>
      <c r="U1510">
        <v>1</v>
      </c>
    </row>
    <row r="1511" spans="1:21" x14ac:dyDescent="0.25">
      <c r="A1511" t="s">
        <v>17</v>
      </c>
      <c r="B1511">
        <f>VLOOKUP(Table1[[#This Row],[LGA]],Sheet1!$H$1:$I$27,2,)</f>
        <v>2437</v>
      </c>
      <c r="C1511" t="s">
        <v>104</v>
      </c>
      <c r="D1511" t="s">
        <v>18</v>
      </c>
      <c r="E1511" s="18" t="s">
        <v>101</v>
      </c>
      <c r="F1511" s="18" t="s">
        <v>239</v>
      </c>
      <c r="H1511">
        <v>2011</v>
      </c>
      <c r="I1511" t="s">
        <v>54</v>
      </c>
      <c r="J1511" t="str">
        <f>VLOOKUP(Table1[[#This Row],[Construction]],Sheet1!$A$2:$B$16,2,)</f>
        <v>Other</v>
      </c>
      <c r="K1511" t="s">
        <v>184</v>
      </c>
      <c r="L1511" t="s">
        <v>237</v>
      </c>
      <c r="M1511">
        <v>3</v>
      </c>
      <c r="N1511" s="3">
        <v>1090270.5</v>
      </c>
      <c r="O1511" s="3">
        <f>N1511/M1511</f>
        <v>363423.5</v>
      </c>
      <c r="P1511" s="3">
        <f>O1511*((VLOOKUP(H1511,'CPI Data'!$A$1:$B$23,2))/(VLOOKUP(2025,'CPI Data'!$A$1:$B$23,2)))</f>
        <v>413550.87931034487</v>
      </c>
      <c r="Q1511" s="2">
        <v>41821</v>
      </c>
      <c r="R1511" s="12">
        <v>2</v>
      </c>
      <c r="S1511">
        <v>3</v>
      </c>
      <c r="T1511">
        <v>1</v>
      </c>
      <c r="U1511">
        <v>1</v>
      </c>
    </row>
    <row r="1512" spans="1:21" x14ac:dyDescent="0.25">
      <c r="A1512" t="s">
        <v>41</v>
      </c>
      <c r="B1512">
        <f>VLOOKUP(Table1[[#This Row],[LGA]],Sheet1!$H$1:$I$27,2,)</f>
        <v>2042</v>
      </c>
      <c r="C1512" t="s">
        <v>104</v>
      </c>
      <c r="D1512" t="s">
        <v>157</v>
      </c>
      <c r="E1512" s="18" t="s">
        <v>13</v>
      </c>
      <c r="F1512" s="18" t="s">
        <v>13</v>
      </c>
      <c r="H1512">
        <v>2011</v>
      </c>
      <c r="I1512" t="s">
        <v>54</v>
      </c>
      <c r="J1512" t="str">
        <f>VLOOKUP(Table1[[#This Row],[Construction]],Sheet1!$A$2:$B$16,2,)</f>
        <v>Other</v>
      </c>
      <c r="K1512" t="s">
        <v>41</v>
      </c>
      <c r="L1512" t="s">
        <v>211</v>
      </c>
      <c r="M1512">
        <v>3</v>
      </c>
      <c r="N1512" s="3">
        <v>1341934.8600000001</v>
      </c>
      <c r="O1512" s="3">
        <f>N1512/M1512</f>
        <v>447311.62000000005</v>
      </c>
      <c r="P1512" s="3">
        <f>O1512*((VLOOKUP(H1512,'CPI Data'!$A$1:$B$23,2))/(VLOOKUP(2025,'CPI Data'!$A$1:$B$23,2)))</f>
        <v>509009.77448275872</v>
      </c>
      <c r="Q1512" s="2">
        <v>41821</v>
      </c>
      <c r="R1512" s="12">
        <v>2</v>
      </c>
      <c r="S1512">
        <v>3</v>
      </c>
      <c r="T1512">
        <v>1</v>
      </c>
      <c r="U1512">
        <v>1</v>
      </c>
    </row>
    <row r="1513" spans="1:21" x14ac:dyDescent="0.25">
      <c r="A1513" t="s">
        <v>26</v>
      </c>
      <c r="B1513">
        <f>VLOOKUP(Table1[[#This Row],[LGA]],Sheet1!$H$1:$I$27,2,)</f>
        <v>2465</v>
      </c>
      <c r="C1513" t="s">
        <v>104</v>
      </c>
      <c r="D1513" t="s">
        <v>111</v>
      </c>
      <c r="E1513" s="18" t="s">
        <v>13</v>
      </c>
      <c r="F1513" s="18" t="s">
        <v>13</v>
      </c>
      <c r="H1513">
        <v>2011</v>
      </c>
      <c r="I1513" t="s">
        <v>29</v>
      </c>
      <c r="J1513" t="str">
        <f>VLOOKUP(Table1[[#This Row],[Construction]],Sheet1!$A$2:$B$16,2,)</f>
        <v>On Site</v>
      </c>
      <c r="K1513" t="s">
        <v>26</v>
      </c>
      <c r="L1513" t="s">
        <v>211</v>
      </c>
      <c r="M1513">
        <v>1</v>
      </c>
      <c r="N1513" s="3">
        <v>349707.6</v>
      </c>
      <c r="O1513" s="3">
        <f>N1513/M1513</f>
        <v>349707.6</v>
      </c>
      <c r="P1513" s="3">
        <f>O1513*((VLOOKUP(H1513,'CPI Data'!$A$1:$B$23,2))/(VLOOKUP(2025,'CPI Data'!$A$1:$B$23,2)))</f>
        <v>397943.13103448274</v>
      </c>
      <c r="Q1513" s="2">
        <v>42186</v>
      </c>
      <c r="R1513" s="12">
        <v>2</v>
      </c>
      <c r="S1513">
        <v>1</v>
      </c>
      <c r="T1513">
        <v>1</v>
      </c>
      <c r="U1513">
        <v>1</v>
      </c>
    </row>
    <row r="1514" spans="1:21" x14ac:dyDescent="0.25">
      <c r="A1514" t="s">
        <v>19</v>
      </c>
      <c r="B1514">
        <f>VLOOKUP(Table1[[#This Row],[LGA]],Sheet1!$H$1:$I$27,2,)</f>
        <v>1816</v>
      </c>
      <c r="C1514" t="s">
        <v>105</v>
      </c>
      <c r="D1514" t="s">
        <v>154</v>
      </c>
      <c r="E1514" s="18" t="s">
        <v>13</v>
      </c>
      <c r="F1514" s="18" t="s">
        <v>13</v>
      </c>
      <c r="H1514">
        <v>2011</v>
      </c>
      <c r="I1514" t="s">
        <v>29</v>
      </c>
      <c r="J1514" t="str">
        <f>VLOOKUP(Table1[[#This Row],[Construction]],Sheet1!$A$2:$B$16,2,)</f>
        <v>On Site</v>
      </c>
      <c r="K1514" t="s">
        <v>184</v>
      </c>
      <c r="L1514" t="s">
        <v>237</v>
      </c>
      <c r="M1514">
        <v>2</v>
      </c>
      <c r="N1514" s="3">
        <v>698624.76</v>
      </c>
      <c r="O1514" s="3">
        <f>N1514/M1514</f>
        <v>349312.38</v>
      </c>
      <c r="P1514" s="3">
        <f>O1514*((VLOOKUP(H1514,'CPI Data'!$A$1:$B$23,2))/(VLOOKUP(2025,'CPI Data'!$A$1:$B$23,2)))</f>
        <v>397493.3979310345</v>
      </c>
      <c r="Q1514" s="2">
        <v>39995</v>
      </c>
      <c r="R1514" s="12">
        <v>2</v>
      </c>
      <c r="S1514">
        <v>2</v>
      </c>
      <c r="T1514">
        <v>1</v>
      </c>
      <c r="U1514">
        <v>1</v>
      </c>
    </row>
    <row r="1515" spans="1:21" x14ac:dyDescent="0.25">
      <c r="A1515" t="s">
        <v>26</v>
      </c>
      <c r="B1515">
        <f>VLOOKUP(Table1[[#This Row],[LGA]],Sheet1!$H$1:$I$27,2,)</f>
        <v>2465</v>
      </c>
      <c r="C1515" t="s">
        <v>104</v>
      </c>
      <c r="D1515" t="s">
        <v>23</v>
      </c>
      <c r="E1515" s="18" t="s">
        <v>101</v>
      </c>
      <c r="F1515" s="18" t="s">
        <v>240</v>
      </c>
      <c r="H1515">
        <v>2011</v>
      </c>
      <c r="I1515" t="s">
        <v>29</v>
      </c>
      <c r="J1515" t="str">
        <f>VLOOKUP(Table1[[#This Row],[Construction]],Sheet1!$A$2:$B$16,2,)</f>
        <v>On Site</v>
      </c>
      <c r="K1515" t="s">
        <v>26</v>
      </c>
      <c r="L1515" t="s">
        <v>211</v>
      </c>
      <c r="M1515">
        <v>2</v>
      </c>
      <c r="N1515" s="3">
        <v>787385.5</v>
      </c>
      <c r="O1515" s="3">
        <f>N1515/M1515</f>
        <v>393692.75</v>
      </c>
      <c r="P1515" s="3">
        <f>O1515*((VLOOKUP(H1515,'CPI Data'!$A$1:$B$23,2))/(VLOOKUP(2025,'CPI Data'!$A$1:$B$23,2)))</f>
        <v>447995.19827586209</v>
      </c>
      <c r="Q1515" s="2">
        <v>41456</v>
      </c>
      <c r="R1515" s="12">
        <v>2</v>
      </c>
      <c r="S1515">
        <v>2</v>
      </c>
      <c r="T1515">
        <v>1</v>
      </c>
      <c r="U1515">
        <v>1</v>
      </c>
    </row>
    <row r="1516" spans="1:21" x14ac:dyDescent="0.25">
      <c r="A1516" t="s">
        <v>19</v>
      </c>
      <c r="B1516">
        <f>VLOOKUP(Table1[[#This Row],[LGA]],Sheet1!$H$1:$I$27,2,)</f>
        <v>1816</v>
      </c>
      <c r="C1516" t="s">
        <v>105</v>
      </c>
      <c r="D1516" t="s">
        <v>23</v>
      </c>
      <c r="E1516" s="18" t="s">
        <v>101</v>
      </c>
      <c r="F1516" s="18" t="s">
        <v>240</v>
      </c>
      <c r="H1516">
        <v>2011</v>
      </c>
      <c r="I1516" t="s">
        <v>29</v>
      </c>
      <c r="J1516" t="str">
        <f>VLOOKUP(Table1[[#This Row],[Construction]],Sheet1!$A$2:$B$16,2,)</f>
        <v>On Site</v>
      </c>
      <c r="K1516" t="s">
        <v>184</v>
      </c>
      <c r="L1516" t="s">
        <v>237</v>
      </c>
      <c r="M1516">
        <v>2</v>
      </c>
      <c r="N1516" s="3">
        <v>638871.56000000006</v>
      </c>
      <c r="O1516" s="3">
        <f>N1516/M1516</f>
        <v>319435.78000000003</v>
      </c>
      <c r="P1516" s="3">
        <f>O1516*((VLOOKUP(H1516,'CPI Data'!$A$1:$B$23,2))/(VLOOKUP(2025,'CPI Data'!$A$1:$B$23,2)))</f>
        <v>363495.88758620695</v>
      </c>
      <c r="Q1516" s="2">
        <v>40725</v>
      </c>
      <c r="R1516" s="12">
        <v>2</v>
      </c>
      <c r="S1516">
        <v>2</v>
      </c>
      <c r="T1516">
        <v>1</v>
      </c>
      <c r="U1516">
        <v>1</v>
      </c>
    </row>
    <row r="1517" spans="1:21" x14ac:dyDescent="0.25">
      <c r="A1517" t="s">
        <v>41</v>
      </c>
      <c r="B1517">
        <f>VLOOKUP(Table1[[#This Row],[LGA]],Sheet1!$H$1:$I$27,2,)</f>
        <v>2042</v>
      </c>
      <c r="C1517" t="s">
        <v>104</v>
      </c>
      <c r="D1517" t="s">
        <v>112</v>
      </c>
      <c r="E1517" s="18" t="s">
        <v>13</v>
      </c>
      <c r="F1517" s="18" t="s">
        <v>13</v>
      </c>
      <c r="H1517">
        <v>2010</v>
      </c>
      <c r="I1517" t="s">
        <v>29</v>
      </c>
      <c r="J1517" t="str">
        <f>VLOOKUP(Table1[[#This Row],[Construction]],Sheet1!$A$2:$B$16,2,)</f>
        <v>On Site</v>
      </c>
      <c r="K1517" t="s">
        <v>41</v>
      </c>
      <c r="L1517" t="s">
        <v>211</v>
      </c>
      <c r="M1517">
        <v>1</v>
      </c>
      <c r="N1517" s="3">
        <v>481736.99</v>
      </c>
      <c r="O1517" s="3">
        <f>N1517/M1517</f>
        <v>481736.99</v>
      </c>
      <c r="P1517" s="3">
        <f>O1517*((VLOOKUP(H1517,'CPI Data'!$A$1:$B$23,2))/(VLOOKUP(2025,'CPI Data'!$A$1:$B$23,2)))</f>
        <v>481736.99</v>
      </c>
      <c r="Q1517" s="2">
        <v>42186</v>
      </c>
      <c r="R1517" s="12">
        <v>3</v>
      </c>
      <c r="S1517">
        <v>1</v>
      </c>
      <c r="T1517">
        <v>1</v>
      </c>
      <c r="U1517">
        <v>1</v>
      </c>
    </row>
    <row r="1518" spans="1:21" x14ac:dyDescent="0.25">
      <c r="A1518" t="s">
        <v>41</v>
      </c>
      <c r="B1518">
        <f>VLOOKUP(Table1[[#This Row],[LGA]],Sheet1!$H$1:$I$27,2,)</f>
        <v>2042</v>
      </c>
      <c r="C1518" t="s">
        <v>104</v>
      </c>
      <c r="D1518" t="s">
        <v>154</v>
      </c>
      <c r="E1518" s="18" t="s">
        <v>13</v>
      </c>
      <c r="F1518" s="18" t="s">
        <v>13</v>
      </c>
      <c r="H1518">
        <v>2010</v>
      </c>
      <c r="I1518" t="s">
        <v>29</v>
      </c>
      <c r="J1518" t="str">
        <f>VLOOKUP(Table1[[#This Row],[Construction]],Sheet1!$A$2:$B$16,2,)</f>
        <v>On Site</v>
      </c>
      <c r="K1518" t="s">
        <v>41</v>
      </c>
      <c r="L1518" t="s">
        <v>211</v>
      </c>
      <c r="M1518">
        <v>2</v>
      </c>
      <c r="N1518" s="3">
        <v>783302.58</v>
      </c>
      <c r="O1518" s="3">
        <f>N1518/M1518</f>
        <v>391651.29</v>
      </c>
      <c r="P1518" s="3">
        <f>O1518*((VLOOKUP(H1518,'CPI Data'!$A$1:$B$23,2))/(VLOOKUP(2025,'CPI Data'!$A$1:$B$23,2)))</f>
        <v>391651.29</v>
      </c>
      <c r="Q1518" s="2">
        <v>40725</v>
      </c>
      <c r="R1518" s="12">
        <v>2</v>
      </c>
      <c r="S1518">
        <v>2</v>
      </c>
      <c r="T1518">
        <v>1</v>
      </c>
      <c r="U1518">
        <v>1</v>
      </c>
    </row>
    <row r="1519" spans="1:21" x14ac:dyDescent="0.25">
      <c r="A1519" t="s">
        <v>83</v>
      </c>
      <c r="B1519">
        <f>VLOOKUP(Table1[[#This Row],[LGA]],Sheet1!$H$1:$I$27,2,)</f>
        <v>1039</v>
      </c>
      <c r="C1519" t="s">
        <v>109</v>
      </c>
      <c r="D1519" t="s">
        <v>140</v>
      </c>
      <c r="E1519" s="18" t="s">
        <v>13</v>
      </c>
      <c r="F1519" s="18" t="s">
        <v>13</v>
      </c>
      <c r="H1519">
        <v>2010</v>
      </c>
      <c r="I1519" t="s">
        <v>14</v>
      </c>
      <c r="J1519" t="str">
        <f>VLOOKUP(Table1[[#This Row],[Construction]],Sheet1!$A$2:$B$16,2,)</f>
        <v>Off Site</v>
      </c>
      <c r="K1519" t="s">
        <v>228</v>
      </c>
      <c r="L1519" t="s">
        <v>237</v>
      </c>
      <c r="M1519">
        <v>1</v>
      </c>
      <c r="N1519" s="3">
        <v>378800</v>
      </c>
      <c r="O1519" s="3">
        <f>N1519/M1519</f>
        <v>378800</v>
      </c>
      <c r="P1519" s="3">
        <f>O1519*((VLOOKUP(H1519,'CPI Data'!$A$1:$B$23,2))/(VLOOKUP(2025,'CPI Data'!$A$1:$B$23,2)))</f>
        <v>378800</v>
      </c>
      <c r="Q1519" s="2">
        <v>41091</v>
      </c>
      <c r="R1519" s="12">
        <v>3</v>
      </c>
      <c r="S1519">
        <v>1</v>
      </c>
      <c r="T1519">
        <v>1</v>
      </c>
      <c r="U1519">
        <v>1</v>
      </c>
    </row>
    <row r="1520" spans="1:21" x14ac:dyDescent="0.25">
      <c r="A1520" t="s">
        <v>22</v>
      </c>
      <c r="B1520" t="str">
        <f>VLOOKUP(Table1[[#This Row],[LGA]],Sheet1!$H$1:$I$27,2,)</f>
        <v>1973 </v>
      </c>
      <c r="C1520" t="s">
        <v>104</v>
      </c>
      <c r="D1520" t="s">
        <v>23</v>
      </c>
      <c r="E1520" s="18" t="s">
        <v>101</v>
      </c>
      <c r="F1520" s="18" t="s">
        <v>240</v>
      </c>
      <c r="H1520">
        <v>2010</v>
      </c>
      <c r="I1520" t="s">
        <v>14</v>
      </c>
      <c r="J1520" t="str">
        <f>VLOOKUP(Table1[[#This Row],[Construction]],Sheet1!$A$2:$B$16,2,)</f>
        <v>Off Site</v>
      </c>
      <c r="K1520" t="s">
        <v>229</v>
      </c>
      <c r="L1520" t="s">
        <v>237</v>
      </c>
      <c r="M1520">
        <v>2</v>
      </c>
      <c r="N1520" s="3">
        <v>859554.08</v>
      </c>
      <c r="O1520" s="3">
        <f>N1520/M1520</f>
        <v>429777.04</v>
      </c>
      <c r="P1520" s="3">
        <f>O1520*((VLOOKUP(H1520,'CPI Data'!$A$1:$B$23,2))/(VLOOKUP(2025,'CPI Data'!$A$1:$B$23,2)))</f>
        <v>429777.04</v>
      </c>
      <c r="Q1520" s="2">
        <v>41091</v>
      </c>
      <c r="R1520" s="12">
        <v>2</v>
      </c>
      <c r="S1520">
        <v>2</v>
      </c>
      <c r="T1520">
        <v>1</v>
      </c>
      <c r="U1520">
        <v>1</v>
      </c>
    </row>
    <row r="1521" spans="1:21" x14ac:dyDescent="0.25">
      <c r="A1521" t="s">
        <v>22</v>
      </c>
      <c r="B1521" t="str">
        <f>VLOOKUP(Table1[[#This Row],[LGA]],Sheet1!$H$1:$I$27,2,)</f>
        <v>1973 </v>
      </c>
      <c r="C1521" t="s">
        <v>104</v>
      </c>
      <c r="D1521" t="s">
        <v>23</v>
      </c>
      <c r="E1521" s="18" t="s">
        <v>101</v>
      </c>
      <c r="F1521" s="18" t="s">
        <v>240</v>
      </c>
      <c r="H1521">
        <v>2010</v>
      </c>
      <c r="I1521" t="s">
        <v>29</v>
      </c>
      <c r="J1521" t="str">
        <f>VLOOKUP(Table1[[#This Row],[Construction]],Sheet1!$A$2:$B$16,2,)</f>
        <v>On Site</v>
      </c>
      <c r="K1521" t="s">
        <v>229</v>
      </c>
      <c r="L1521" t="s">
        <v>237</v>
      </c>
      <c r="M1521">
        <v>2</v>
      </c>
      <c r="N1521" s="3">
        <v>859554.08</v>
      </c>
      <c r="O1521" s="3">
        <f>N1521/M1521</f>
        <v>429777.04</v>
      </c>
      <c r="P1521" s="3">
        <f>O1521*((VLOOKUP(H1521,'CPI Data'!$A$1:$B$23,2))/(VLOOKUP(2025,'CPI Data'!$A$1:$B$23,2)))</f>
        <v>429777.04</v>
      </c>
      <c r="R1521" s="12">
        <v>2</v>
      </c>
      <c r="S1521">
        <v>2</v>
      </c>
      <c r="T1521">
        <v>1</v>
      </c>
      <c r="U1521">
        <v>1</v>
      </c>
    </row>
    <row r="1522" spans="1:21" x14ac:dyDescent="0.25">
      <c r="A1522" t="s">
        <v>22</v>
      </c>
      <c r="B1522" t="str">
        <f>VLOOKUP(Table1[[#This Row],[LGA]],Sheet1!$H$1:$I$27,2,)</f>
        <v>1973 </v>
      </c>
      <c r="C1522" t="s">
        <v>104</v>
      </c>
      <c r="D1522" t="s">
        <v>160</v>
      </c>
      <c r="E1522" s="18" t="s">
        <v>13</v>
      </c>
      <c r="F1522" s="18" t="s">
        <v>13</v>
      </c>
      <c r="H1522">
        <v>2010</v>
      </c>
      <c r="I1522" t="s">
        <v>29</v>
      </c>
      <c r="J1522" t="str">
        <f>VLOOKUP(Table1[[#This Row],[Construction]],Sheet1!$A$2:$B$16,2,)</f>
        <v>On Site</v>
      </c>
      <c r="K1522" t="s">
        <v>229</v>
      </c>
      <c r="L1522" t="s">
        <v>237</v>
      </c>
      <c r="M1522">
        <v>2</v>
      </c>
      <c r="N1522" s="3">
        <v>859554.08</v>
      </c>
      <c r="O1522" s="3">
        <f>N1522/M1522</f>
        <v>429777.04</v>
      </c>
      <c r="P1522" s="3">
        <f>O1522*((VLOOKUP(H1522,'CPI Data'!$A$1:$B$23,2))/(VLOOKUP(2025,'CPI Data'!$A$1:$B$23,2)))</f>
        <v>429777.04</v>
      </c>
      <c r="R1522" s="12">
        <v>2</v>
      </c>
      <c r="S1522">
        <v>2</v>
      </c>
      <c r="T1522">
        <v>1</v>
      </c>
      <c r="U1522">
        <v>1</v>
      </c>
    </row>
    <row r="1523" spans="1:21" x14ac:dyDescent="0.25">
      <c r="A1523" t="s">
        <v>21</v>
      </c>
      <c r="B1523">
        <f>VLOOKUP(Table1[[#This Row],[LGA]],Sheet1!$H$1:$I$27,2,)</f>
        <v>2203</v>
      </c>
      <c r="C1523" t="s">
        <v>104</v>
      </c>
      <c r="D1523" t="s">
        <v>23</v>
      </c>
      <c r="E1523" s="18" t="s">
        <v>101</v>
      </c>
      <c r="F1523" s="18" t="s">
        <v>240</v>
      </c>
      <c r="H1523">
        <v>2010</v>
      </c>
      <c r="I1523" t="s">
        <v>14</v>
      </c>
      <c r="J1523" t="str">
        <f>VLOOKUP(Table1[[#This Row],[Construction]],Sheet1!$A$2:$B$16,2,)</f>
        <v>Off Site</v>
      </c>
      <c r="K1523" t="s">
        <v>194</v>
      </c>
      <c r="L1523" t="s">
        <v>237</v>
      </c>
      <c r="M1523">
        <v>2</v>
      </c>
      <c r="N1523" s="3">
        <v>902850.3</v>
      </c>
      <c r="O1523" s="3">
        <f>N1523/M1523</f>
        <v>451425.15</v>
      </c>
      <c r="P1523" s="3">
        <f>O1523*((VLOOKUP(H1523,'CPI Data'!$A$1:$B$23,2))/(VLOOKUP(2025,'CPI Data'!$A$1:$B$23,2)))</f>
        <v>451425.15</v>
      </c>
      <c r="Q1523" s="2">
        <v>41091</v>
      </c>
      <c r="R1523" s="12">
        <v>2</v>
      </c>
      <c r="S1523">
        <v>2</v>
      </c>
      <c r="T1523">
        <v>1</v>
      </c>
      <c r="U1523">
        <v>1</v>
      </c>
    </row>
    <row r="1524" spans="1:21" x14ac:dyDescent="0.25">
      <c r="A1524" t="s">
        <v>21</v>
      </c>
      <c r="B1524">
        <f>VLOOKUP(Table1[[#This Row],[LGA]],Sheet1!$H$1:$I$27,2,)</f>
        <v>2203</v>
      </c>
      <c r="C1524" t="s">
        <v>104</v>
      </c>
      <c r="D1524" t="s">
        <v>23</v>
      </c>
      <c r="E1524" s="18" t="s">
        <v>101</v>
      </c>
      <c r="F1524" s="18" t="s">
        <v>240</v>
      </c>
      <c r="H1524">
        <v>2010</v>
      </c>
      <c r="I1524" t="s">
        <v>29</v>
      </c>
      <c r="J1524" t="str">
        <f>VLOOKUP(Table1[[#This Row],[Construction]],Sheet1!$A$2:$B$16,2,)</f>
        <v>On Site</v>
      </c>
      <c r="K1524" t="s">
        <v>194</v>
      </c>
      <c r="L1524" t="s">
        <v>237</v>
      </c>
      <c r="M1524">
        <v>2</v>
      </c>
      <c r="N1524" s="3">
        <v>902850.3</v>
      </c>
      <c r="O1524" s="3">
        <f>N1524/M1524</f>
        <v>451425.15</v>
      </c>
      <c r="P1524" s="3">
        <f>O1524*((VLOOKUP(H1524,'CPI Data'!$A$1:$B$23,2))/(VLOOKUP(2025,'CPI Data'!$A$1:$B$23,2)))</f>
        <v>451425.15</v>
      </c>
      <c r="Q1524" s="2">
        <v>40725</v>
      </c>
      <c r="R1524" s="12">
        <v>2</v>
      </c>
      <c r="S1524">
        <v>2</v>
      </c>
      <c r="T1524">
        <v>1</v>
      </c>
      <c r="U1524">
        <v>1</v>
      </c>
    </row>
    <row r="1525" spans="1:21" x14ac:dyDescent="0.25">
      <c r="A1525" t="s">
        <v>21</v>
      </c>
      <c r="B1525">
        <f>VLOOKUP(Table1[[#This Row],[LGA]],Sheet1!$H$1:$I$27,2,)</f>
        <v>2203</v>
      </c>
      <c r="C1525" t="s">
        <v>104</v>
      </c>
      <c r="D1525" t="s">
        <v>23</v>
      </c>
      <c r="E1525" s="18" t="s">
        <v>101</v>
      </c>
      <c r="F1525" s="18" t="s">
        <v>240</v>
      </c>
      <c r="H1525">
        <v>2010</v>
      </c>
      <c r="I1525" t="s">
        <v>29</v>
      </c>
      <c r="J1525" t="str">
        <f>VLOOKUP(Table1[[#This Row],[Construction]],Sheet1!$A$2:$B$16,2,)</f>
        <v>On Site</v>
      </c>
      <c r="K1525" t="s">
        <v>194</v>
      </c>
      <c r="L1525" t="s">
        <v>237</v>
      </c>
      <c r="M1525">
        <v>2</v>
      </c>
      <c r="N1525" s="3">
        <v>902850.3</v>
      </c>
      <c r="O1525" s="3">
        <f>N1525/M1525</f>
        <v>451425.15</v>
      </c>
      <c r="P1525" s="3">
        <f>O1525*((VLOOKUP(H1525,'CPI Data'!$A$1:$B$23,2))/(VLOOKUP(2025,'CPI Data'!$A$1:$B$23,2)))</f>
        <v>451425.15</v>
      </c>
      <c r="Q1525" s="2">
        <v>40725</v>
      </c>
      <c r="R1525" s="12">
        <v>2</v>
      </c>
      <c r="S1525">
        <v>2</v>
      </c>
      <c r="T1525">
        <v>1</v>
      </c>
      <c r="U1525">
        <v>1</v>
      </c>
    </row>
    <row r="1526" spans="1:21" x14ac:dyDescent="0.25">
      <c r="A1526" t="s">
        <v>19</v>
      </c>
      <c r="B1526">
        <f>VLOOKUP(Table1[[#This Row],[LGA]],Sheet1!$H$1:$I$27,2,)</f>
        <v>1816</v>
      </c>
      <c r="C1526" t="s">
        <v>105</v>
      </c>
      <c r="D1526" t="s">
        <v>23</v>
      </c>
      <c r="E1526" s="18" t="s">
        <v>101</v>
      </c>
      <c r="F1526" s="18" t="s">
        <v>240</v>
      </c>
      <c r="H1526">
        <v>2011</v>
      </c>
      <c r="I1526" t="s">
        <v>29</v>
      </c>
      <c r="J1526" t="str">
        <f>VLOOKUP(Table1[[#This Row],[Construction]],Sheet1!$A$2:$B$16,2,)</f>
        <v>On Site</v>
      </c>
      <c r="K1526" t="s">
        <v>184</v>
      </c>
      <c r="L1526" t="s">
        <v>237</v>
      </c>
      <c r="M1526">
        <v>2</v>
      </c>
      <c r="N1526" s="3">
        <v>638230.4</v>
      </c>
      <c r="O1526" s="3">
        <f>N1526/M1526</f>
        <v>319115.2</v>
      </c>
      <c r="P1526" s="3">
        <f>O1526*((VLOOKUP(H1526,'CPI Data'!$A$1:$B$23,2))/(VLOOKUP(2025,'CPI Data'!$A$1:$B$23,2)))</f>
        <v>363131.08965517243</v>
      </c>
      <c r="Q1526" s="2">
        <v>42552</v>
      </c>
      <c r="R1526" s="12">
        <v>2</v>
      </c>
      <c r="S1526">
        <v>2</v>
      </c>
      <c r="T1526">
        <v>1</v>
      </c>
      <c r="U1526">
        <v>1</v>
      </c>
    </row>
    <row r="1527" spans="1:21" x14ac:dyDescent="0.25">
      <c r="A1527" t="s">
        <v>19</v>
      </c>
      <c r="B1527">
        <f>VLOOKUP(Table1[[#This Row],[LGA]],Sheet1!$H$1:$I$27,2,)</f>
        <v>1816</v>
      </c>
      <c r="C1527" t="s">
        <v>105</v>
      </c>
      <c r="D1527" t="s">
        <v>23</v>
      </c>
      <c r="E1527" s="18" t="s">
        <v>101</v>
      </c>
      <c r="F1527" s="18" t="s">
        <v>240</v>
      </c>
      <c r="H1527">
        <v>2011</v>
      </c>
      <c r="I1527" t="s">
        <v>29</v>
      </c>
      <c r="J1527" t="str">
        <f>VLOOKUP(Table1[[#This Row],[Construction]],Sheet1!$A$2:$B$16,2,)</f>
        <v>On Site</v>
      </c>
      <c r="K1527" t="s">
        <v>184</v>
      </c>
      <c r="L1527" t="s">
        <v>237</v>
      </c>
      <c r="M1527">
        <v>2</v>
      </c>
      <c r="N1527" s="3">
        <v>638230.4</v>
      </c>
      <c r="O1527" s="3">
        <f>N1527/M1527</f>
        <v>319115.2</v>
      </c>
      <c r="P1527" s="3">
        <f>O1527*((VLOOKUP(H1527,'CPI Data'!$A$1:$B$23,2))/(VLOOKUP(2025,'CPI Data'!$A$1:$B$23,2)))</f>
        <v>363131.08965517243</v>
      </c>
      <c r="Q1527" s="2">
        <v>42552</v>
      </c>
      <c r="R1527" s="12">
        <v>2</v>
      </c>
      <c r="S1527">
        <v>2</v>
      </c>
      <c r="T1527">
        <v>1</v>
      </c>
      <c r="U1527">
        <v>1</v>
      </c>
    </row>
    <row r="1528" spans="1:21" x14ac:dyDescent="0.25">
      <c r="A1528" t="s">
        <v>12</v>
      </c>
      <c r="B1528">
        <f>VLOOKUP(Table1[[#This Row],[LGA]],Sheet1!$H$1:$I$27,2,)</f>
        <v>700</v>
      </c>
      <c r="C1528" t="s">
        <v>103</v>
      </c>
      <c r="D1528" t="s">
        <v>114</v>
      </c>
      <c r="E1528" s="18" t="s">
        <v>13</v>
      </c>
      <c r="F1528" s="18" t="s">
        <v>13</v>
      </c>
      <c r="H1528">
        <v>2010</v>
      </c>
      <c r="I1528" t="s">
        <v>29</v>
      </c>
      <c r="J1528" t="str">
        <f>VLOOKUP(Table1[[#This Row],[Construction]],Sheet1!$A$2:$B$16,2,)</f>
        <v>On Site</v>
      </c>
      <c r="K1528" t="s">
        <v>184</v>
      </c>
      <c r="L1528" t="s">
        <v>237</v>
      </c>
      <c r="M1528">
        <v>1</v>
      </c>
      <c r="N1528" s="3">
        <v>440308</v>
      </c>
      <c r="O1528" s="3">
        <f>N1528/M1528</f>
        <v>440308</v>
      </c>
      <c r="P1528" s="3">
        <f>O1528*((VLOOKUP(H1528,'CPI Data'!$A$1:$B$23,2))/(VLOOKUP(2025,'CPI Data'!$A$1:$B$23,2)))</f>
        <v>440308</v>
      </c>
      <c r="Q1528" s="2">
        <v>44743</v>
      </c>
      <c r="R1528" s="12">
        <v>4</v>
      </c>
      <c r="S1528">
        <v>2</v>
      </c>
      <c r="T1528">
        <v>1</v>
      </c>
      <c r="U1528">
        <v>1</v>
      </c>
    </row>
    <row r="1529" spans="1:21" x14ac:dyDescent="0.25">
      <c r="A1529" t="s">
        <v>12</v>
      </c>
      <c r="B1529">
        <f>VLOOKUP(Table1[[#This Row],[LGA]],Sheet1!$H$1:$I$27,2,)</f>
        <v>700</v>
      </c>
      <c r="C1529" t="s">
        <v>103</v>
      </c>
      <c r="D1529" t="s">
        <v>114</v>
      </c>
      <c r="E1529" s="18" t="s">
        <v>13</v>
      </c>
      <c r="F1529" s="18" t="s">
        <v>13</v>
      </c>
      <c r="H1529">
        <v>2010</v>
      </c>
      <c r="I1529" t="s">
        <v>29</v>
      </c>
      <c r="J1529" t="str">
        <f>VLOOKUP(Table1[[#This Row],[Construction]],Sheet1!$A$2:$B$16,2,)</f>
        <v>On Site</v>
      </c>
      <c r="K1529" t="s">
        <v>184</v>
      </c>
      <c r="L1529" t="s">
        <v>237</v>
      </c>
      <c r="M1529">
        <v>1</v>
      </c>
      <c r="N1529" s="3">
        <v>440308</v>
      </c>
      <c r="O1529" s="3">
        <f>N1529/M1529</f>
        <v>440308</v>
      </c>
      <c r="P1529" s="3">
        <f>O1529*((VLOOKUP(H1529,'CPI Data'!$A$1:$B$23,2))/(VLOOKUP(2025,'CPI Data'!$A$1:$B$23,2)))</f>
        <v>440308</v>
      </c>
      <c r="Q1529" s="2">
        <v>44743</v>
      </c>
      <c r="R1529" s="12">
        <v>4</v>
      </c>
      <c r="S1529">
        <v>2</v>
      </c>
      <c r="T1529">
        <v>1</v>
      </c>
      <c r="U1529">
        <v>1</v>
      </c>
    </row>
    <row r="1530" spans="1:21" x14ac:dyDescent="0.25">
      <c r="A1530" t="s">
        <v>12</v>
      </c>
      <c r="B1530">
        <f>VLOOKUP(Table1[[#This Row],[LGA]],Sheet1!$H$1:$I$27,2,)</f>
        <v>700</v>
      </c>
      <c r="C1530" t="s">
        <v>103</v>
      </c>
      <c r="D1530" t="s">
        <v>114</v>
      </c>
      <c r="E1530" s="18" t="s">
        <v>13</v>
      </c>
      <c r="F1530" s="18" t="s">
        <v>13</v>
      </c>
      <c r="H1530">
        <v>2010</v>
      </c>
      <c r="I1530" t="s">
        <v>29</v>
      </c>
      <c r="J1530" t="str">
        <f>VLOOKUP(Table1[[#This Row],[Construction]],Sheet1!$A$2:$B$16,2,)</f>
        <v>On Site</v>
      </c>
      <c r="K1530" t="s">
        <v>184</v>
      </c>
      <c r="L1530" t="s">
        <v>237</v>
      </c>
      <c r="M1530">
        <v>1</v>
      </c>
      <c r="N1530" s="3">
        <v>440308</v>
      </c>
      <c r="O1530" s="3">
        <f>N1530/M1530</f>
        <v>440308</v>
      </c>
      <c r="P1530" s="3">
        <f>O1530*((VLOOKUP(H1530,'CPI Data'!$A$1:$B$23,2))/(VLOOKUP(2025,'CPI Data'!$A$1:$B$23,2)))</f>
        <v>440308</v>
      </c>
      <c r="Q1530" s="2">
        <v>40725</v>
      </c>
      <c r="R1530" s="12">
        <v>4</v>
      </c>
      <c r="S1530">
        <v>2</v>
      </c>
      <c r="T1530">
        <v>1</v>
      </c>
      <c r="U1530">
        <v>1</v>
      </c>
    </row>
    <row r="1531" spans="1:21" x14ac:dyDescent="0.25">
      <c r="A1531" t="s">
        <v>12</v>
      </c>
      <c r="B1531">
        <f>VLOOKUP(Table1[[#This Row],[LGA]],Sheet1!$H$1:$I$27,2,)</f>
        <v>700</v>
      </c>
      <c r="C1531" t="s">
        <v>103</v>
      </c>
      <c r="D1531" t="s">
        <v>114</v>
      </c>
      <c r="E1531" s="18" t="s">
        <v>13</v>
      </c>
      <c r="F1531" s="18" t="s">
        <v>13</v>
      </c>
      <c r="H1531">
        <v>2010</v>
      </c>
      <c r="I1531" t="s">
        <v>29</v>
      </c>
      <c r="J1531" t="str">
        <f>VLOOKUP(Table1[[#This Row],[Construction]],Sheet1!$A$2:$B$16,2,)</f>
        <v>On Site</v>
      </c>
      <c r="K1531" t="s">
        <v>184</v>
      </c>
      <c r="L1531" t="s">
        <v>237</v>
      </c>
      <c r="M1531">
        <v>1</v>
      </c>
      <c r="N1531" s="3">
        <v>440308</v>
      </c>
      <c r="O1531" s="3">
        <f>N1531/M1531</f>
        <v>440308</v>
      </c>
      <c r="P1531" s="3">
        <f>O1531*((VLOOKUP(H1531,'CPI Data'!$A$1:$B$23,2))/(VLOOKUP(2025,'CPI Data'!$A$1:$B$23,2)))</f>
        <v>440308</v>
      </c>
      <c r="Q1531" s="2">
        <v>40725</v>
      </c>
      <c r="R1531" s="12">
        <v>4</v>
      </c>
      <c r="S1531">
        <v>2</v>
      </c>
      <c r="T1531">
        <v>1</v>
      </c>
      <c r="U1531">
        <v>1</v>
      </c>
    </row>
    <row r="1532" spans="1:21" x14ac:dyDescent="0.25">
      <c r="A1532" t="s">
        <v>84</v>
      </c>
      <c r="B1532" t="e">
        <f>VLOOKUP(Table1[[#This Row],[LGA]],Sheet1!$H$1:$I$27,2,)</f>
        <v>#N/A</v>
      </c>
      <c r="C1532" t="s">
        <v>105</v>
      </c>
      <c r="D1532" t="s">
        <v>85</v>
      </c>
      <c r="E1532" s="18" t="s">
        <v>101</v>
      </c>
      <c r="F1532" s="18" t="s">
        <v>240</v>
      </c>
      <c r="H1532">
        <v>2010</v>
      </c>
      <c r="I1532" t="s">
        <v>29</v>
      </c>
      <c r="J1532" t="str">
        <f>VLOOKUP(Table1[[#This Row],[Construction]],Sheet1!$A$2:$B$16,2,)</f>
        <v>On Site</v>
      </c>
      <c r="K1532" t="s">
        <v>194</v>
      </c>
      <c r="L1532" t="s">
        <v>237</v>
      </c>
      <c r="M1532">
        <v>2</v>
      </c>
      <c r="N1532" s="3">
        <v>885491</v>
      </c>
      <c r="O1532" s="3">
        <f>N1532/M1532</f>
        <v>442745.5</v>
      </c>
      <c r="P1532" s="3">
        <f>O1532*((VLOOKUP(H1532,'CPI Data'!$A$1:$B$23,2))/(VLOOKUP(2025,'CPI Data'!$A$1:$B$23,2)))</f>
        <v>442745.5</v>
      </c>
      <c r="Q1532" s="2">
        <v>44743</v>
      </c>
      <c r="R1532" s="12">
        <v>2</v>
      </c>
      <c r="S1532">
        <v>2</v>
      </c>
      <c r="T1532">
        <v>1</v>
      </c>
      <c r="U1532">
        <v>1</v>
      </c>
    </row>
    <row r="1533" spans="1:21" x14ac:dyDescent="0.25">
      <c r="A1533" t="s">
        <v>84</v>
      </c>
      <c r="B1533" t="e">
        <f>VLOOKUP(Table1[[#This Row],[LGA]],Sheet1!$H$1:$I$27,2,)</f>
        <v>#N/A</v>
      </c>
      <c r="C1533" t="s">
        <v>105</v>
      </c>
      <c r="D1533" t="s">
        <v>85</v>
      </c>
      <c r="E1533" s="18" t="s">
        <v>101</v>
      </c>
      <c r="F1533" s="18" t="s">
        <v>240</v>
      </c>
      <c r="H1533">
        <v>2010</v>
      </c>
      <c r="I1533" t="s">
        <v>29</v>
      </c>
      <c r="J1533" t="str">
        <f>VLOOKUP(Table1[[#This Row],[Construction]],Sheet1!$A$2:$B$16,2,)</f>
        <v>On Site</v>
      </c>
      <c r="K1533" t="s">
        <v>194</v>
      </c>
      <c r="L1533" t="s">
        <v>237</v>
      </c>
      <c r="M1533">
        <v>2</v>
      </c>
      <c r="N1533" s="3">
        <v>885491</v>
      </c>
      <c r="O1533" s="3">
        <f>N1533/M1533</f>
        <v>442745.5</v>
      </c>
      <c r="P1533" s="3">
        <f>O1533*((VLOOKUP(H1533,'CPI Data'!$A$1:$B$23,2))/(VLOOKUP(2025,'CPI Data'!$A$1:$B$23,2)))</f>
        <v>442745.5</v>
      </c>
      <c r="Q1533" s="2">
        <v>41456</v>
      </c>
      <c r="R1533" s="12">
        <v>2</v>
      </c>
      <c r="S1533">
        <v>2</v>
      </c>
      <c r="T1533">
        <v>1</v>
      </c>
      <c r="U1533">
        <v>1</v>
      </c>
    </row>
    <row r="1534" spans="1:21" x14ac:dyDescent="0.25">
      <c r="A1534" t="s">
        <v>12</v>
      </c>
      <c r="B1534">
        <f>VLOOKUP(Table1[[#This Row],[LGA]],Sheet1!$H$1:$I$27,2,)</f>
        <v>700</v>
      </c>
      <c r="C1534" t="s">
        <v>103</v>
      </c>
      <c r="D1534" t="s">
        <v>114</v>
      </c>
      <c r="E1534" s="18" t="s">
        <v>13</v>
      </c>
      <c r="F1534" s="18" t="s">
        <v>13</v>
      </c>
      <c r="H1534">
        <v>2010</v>
      </c>
      <c r="I1534" t="s">
        <v>29</v>
      </c>
      <c r="J1534" t="str">
        <f>VLOOKUP(Table1[[#This Row],[Construction]],Sheet1!$A$2:$B$16,2,)</f>
        <v>On Site</v>
      </c>
      <c r="K1534" t="s">
        <v>184</v>
      </c>
      <c r="L1534" t="s">
        <v>237</v>
      </c>
      <c r="M1534">
        <v>1</v>
      </c>
      <c r="N1534" s="3">
        <v>440308</v>
      </c>
      <c r="O1534" s="3">
        <f>N1534/M1534</f>
        <v>440308</v>
      </c>
      <c r="P1534" s="3">
        <f>O1534*((VLOOKUP(H1534,'CPI Data'!$A$1:$B$23,2))/(VLOOKUP(2025,'CPI Data'!$A$1:$B$23,2)))</f>
        <v>440308</v>
      </c>
      <c r="Q1534" s="2">
        <v>41456</v>
      </c>
      <c r="R1534" s="12">
        <v>4</v>
      </c>
      <c r="S1534">
        <v>2</v>
      </c>
      <c r="T1534">
        <v>1</v>
      </c>
      <c r="U1534">
        <v>1</v>
      </c>
    </row>
    <row r="1535" spans="1:21" x14ac:dyDescent="0.25">
      <c r="A1535" t="s">
        <v>12</v>
      </c>
      <c r="B1535">
        <f>VLOOKUP(Table1[[#This Row],[LGA]],Sheet1!$H$1:$I$27,2,)</f>
        <v>700</v>
      </c>
      <c r="C1535" t="s">
        <v>103</v>
      </c>
      <c r="D1535" t="s">
        <v>111</v>
      </c>
      <c r="E1535" s="18" t="s">
        <v>13</v>
      </c>
      <c r="F1535" s="18" t="s">
        <v>13</v>
      </c>
      <c r="H1535">
        <v>2010</v>
      </c>
      <c r="I1535" t="s">
        <v>29</v>
      </c>
      <c r="J1535" t="str">
        <f>VLOOKUP(Table1[[#This Row],[Construction]],Sheet1!$A$2:$B$16,2,)</f>
        <v>On Site</v>
      </c>
      <c r="K1535" t="s">
        <v>184</v>
      </c>
      <c r="L1535" t="s">
        <v>237</v>
      </c>
      <c r="M1535">
        <v>1</v>
      </c>
      <c r="N1535" s="3">
        <v>340125</v>
      </c>
      <c r="O1535" s="3">
        <f>N1535/M1535</f>
        <v>340125</v>
      </c>
      <c r="P1535" s="3">
        <f>O1535*((VLOOKUP(H1535,'CPI Data'!$A$1:$B$23,2))/(VLOOKUP(2025,'CPI Data'!$A$1:$B$23,2)))</f>
        <v>340125</v>
      </c>
      <c r="Q1535" s="2">
        <v>41456</v>
      </c>
      <c r="R1535" s="12">
        <v>2</v>
      </c>
      <c r="S1535">
        <v>1</v>
      </c>
      <c r="T1535">
        <v>1</v>
      </c>
      <c r="U1535">
        <v>1</v>
      </c>
    </row>
    <row r="1536" spans="1:21" x14ac:dyDescent="0.25">
      <c r="A1536" t="s">
        <v>12</v>
      </c>
      <c r="B1536">
        <f>VLOOKUP(Table1[[#This Row],[LGA]],Sheet1!$H$1:$I$27,2,)</f>
        <v>700</v>
      </c>
      <c r="C1536" t="s">
        <v>103</v>
      </c>
      <c r="D1536" t="s">
        <v>114</v>
      </c>
      <c r="E1536" s="18" t="s">
        <v>13</v>
      </c>
      <c r="F1536" s="18" t="s">
        <v>13</v>
      </c>
      <c r="H1536">
        <v>2010</v>
      </c>
      <c r="I1536" t="s">
        <v>29</v>
      </c>
      <c r="J1536" t="str">
        <f>VLOOKUP(Table1[[#This Row],[Construction]],Sheet1!$A$2:$B$16,2,)</f>
        <v>On Site</v>
      </c>
      <c r="K1536" t="s">
        <v>184</v>
      </c>
      <c r="L1536" t="s">
        <v>237</v>
      </c>
      <c r="M1536">
        <v>1</v>
      </c>
      <c r="N1536" s="3">
        <v>440308</v>
      </c>
      <c r="O1536" s="3">
        <f>N1536/M1536</f>
        <v>440308</v>
      </c>
      <c r="P1536" s="3">
        <f>O1536*((VLOOKUP(H1536,'CPI Data'!$A$1:$B$23,2))/(VLOOKUP(2025,'CPI Data'!$A$1:$B$23,2)))</f>
        <v>440308</v>
      </c>
      <c r="Q1536" s="2">
        <v>42186</v>
      </c>
      <c r="R1536" s="12">
        <v>4</v>
      </c>
      <c r="S1536">
        <v>2</v>
      </c>
      <c r="T1536">
        <v>1</v>
      </c>
      <c r="U1536">
        <v>1</v>
      </c>
    </row>
    <row r="1537" spans="1:21" x14ac:dyDescent="0.25">
      <c r="A1537" t="s">
        <v>12</v>
      </c>
      <c r="B1537">
        <f>VLOOKUP(Table1[[#This Row],[LGA]],Sheet1!$H$1:$I$27,2,)</f>
        <v>700</v>
      </c>
      <c r="C1537" t="s">
        <v>103</v>
      </c>
      <c r="D1537" t="s">
        <v>111</v>
      </c>
      <c r="E1537" s="18" t="s">
        <v>13</v>
      </c>
      <c r="F1537" s="18" t="s">
        <v>13</v>
      </c>
      <c r="H1537">
        <v>2010</v>
      </c>
      <c r="I1537" t="s">
        <v>29</v>
      </c>
      <c r="J1537" t="str">
        <f>VLOOKUP(Table1[[#This Row],[Construction]],Sheet1!$A$2:$B$16,2,)</f>
        <v>On Site</v>
      </c>
      <c r="K1537" t="s">
        <v>184</v>
      </c>
      <c r="L1537" t="s">
        <v>237</v>
      </c>
      <c r="M1537">
        <v>1</v>
      </c>
      <c r="N1537" s="3">
        <v>340125</v>
      </c>
      <c r="O1537" s="3">
        <f>N1537/M1537</f>
        <v>340125</v>
      </c>
      <c r="P1537" s="3">
        <f>O1537*((VLOOKUP(H1537,'CPI Data'!$A$1:$B$23,2))/(VLOOKUP(2025,'CPI Data'!$A$1:$B$23,2)))</f>
        <v>340125</v>
      </c>
      <c r="Q1537" s="2">
        <v>42186</v>
      </c>
      <c r="R1537" s="12">
        <v>2</v>
      </c>
      <c r="S1537">
        <v>1</v>
      </c>
      <c r="T1537">
        <v>1</v>
      </c>
      <c r="U1537">
        <v>1</v>
      </c>
    </row>
    <row r="1538" spans="1:21" x14ac:dyDescent="0.25">
      <c r="A1538" t="s">
        <v>12</v>
      </c>
      <c r="B1538">
        <f>VLOOKUP(Table1[[#This Row],[LGA]],Sheet1!$H$1:$I$27,2,)</f>
        <v>700</v>
      </c>
      <c r="C1538" t="s">
        <v>103</v>
      </c>
      <c r="D1538" t="s">
        <v>111</v>
      </c>
      <c r="E1538" s="18" t="s">
        <v>13</v>
      </c>
      <c r="F1538" s="18" t="s">
        <v>13</v>
      </c>
      <c r="H1538">
        <v>2010</v>
      </c>
      <c r="I1538" t="s">
        <v>29</v>
      </c>
      <c r="J1538" t="str">
        <f>VLOOKUP(Table1[[#This Row],[Construction]],Sheet1!$A$2:$B$16,2,)</f>
        <v>On Site</v>
      </c>
      <c r="K1538" t="s">
        <v>184</v>
      </c>
      <c r="L1538" t="s">
        <v>237</v>
      </c>
      <c r="M1538">
        <v>1</v>
      </c>
      <c r="N1538" s="3">
        <v>340125</v>
      </c>
      <c r="O1538" s="3">
        <f>N1538/M1538</f>
        <v>340125</v>
      </c>
      <c r="P1538" s="3">
        <f>O1538*((VLOOKUP(H1538,'CPI Data'!$A$1:$B$23,2))/(VLOOKUP(2025,'CPI Data'!$A$1:$B$23,2)))</f>
        <v>340125</v>
      </c>
      <c r="Q1538" s="2">
        <v>41456</v>
      </c>
      <c r="R1538" s="12">
        <v>2</v>
      </c>
      <c r="S1538">
        <v>1</v>
      </c>
      <c r="T1538">
        <v>1</v>
      </c>
      <c r="U1538">
        <v>1</v>
      </c>
    </row>
    <row r="1539" spans="1:21" x14ac:dyDescent="0.25">
      <c r="A1539" t="s">
        <v>12</v>
      </c>
      <c r="B1539">
        <f>VLOOKUP(Table1[[#This Row],[LGA]],Sheet1!$H$1:$I$27,2,)</f>
        <v>700</v>
      </c>
      <c r="C1539" t="s">
        <v>103</v>
      </c>
      <c r="D1539" t="s">
        <v>114</v>
      </c>
      <c r="E1539" s="18" t="s">
        <v>13</v>
      </c>
      <c r="F1539" s="18" t="s">
        <v>13</v>
      </c>
      <c r="H1539">
        <v>2010</v>
      </c>
      <c r="I1539" t="s">
        <v>29</v>
      </c>
      <c r="J1539" t="str">
        <f>VLOOKUP(Table1[[#This Row],[Construction]],Sheet1!$A$2:$B$16,2,)</f>
        <v>On Site</v>
      </c>
      <c r="K1539" t="s">
        <v>184</v>
      </c>
      <c r="L1539" t="s">
        <v>237</v>
      </c>
      <c r="M1539">
        <v>1</v>
      </c>
      <c r="N1539" s="3">
        <v>440308</v>
      </c>
      <c r="O1539" s="3">
        <f>N1539/M1539</f>
        <v>440308</v>
      </c>
      <c r="P1539" s="3">
        <f>O1539*((VLOOKUP(H1539,'CPI Data'!$A$1:$B$23,2))/(VLOOKUP(2025,'CPI Data'!$A$1:$B$23,2)))</f>
        <v>440308</v>
      </c>
      <c r="Q1539" s="2">
        <v>41456</v>
      </c>
      <c r="R1539" s="12">
        <v>4</v>
      </c>
      <c r="S1539">
        <v>2</v>
      </c>
      <c r="T1539">
        <v>1</v>
      </c>
      <c r="U1539">
        <v>1</v>
      </c>
    </row>
    <row r="1540" spans="1:21" x14ac:dyDescent="0.25">
      <c r="A1540" t="s">
        <v>12</v>
      </c>
      <c r="B1540">
        <f>VLOOKUP(Table1[[#This Row],[LGA]],Sheet1!$H$1:$I$27,2,)</f>
        <v>700</v>
      </c>
      <c r="C1540" t="s">
        <v>103</v>
      </c>
      <c r="D1540" t="s">
        <v>112</v>
      </c>
      <c r="E1540" s="18" t="s">
        <v>13</v>
      </c>
      <c r="F1540" s="18" t="s">
        <v>13</v>
      </c>
      <c r="H1540">
        <v>2010</v>
      </c>
      <c r="I1540" t="s">
        <v>14</v>
      </c>
      <c r="J1540" t="str">
        <f>VLOOKUP(Table1[[#This Row],[Construction]],Sheet1!$A$2:$B$16,2,)</f>
        <v>Off Site</v>
      </c>
      <c r="K1540" t="s">
        <v>184</v>
      </c>
      <c r="L1540" t="s">
        <v>237</v>
      </c>
      <c r="M1540">
        <v>1</v>
      </c>
      <c r="N1540" s="3">
        <v>396791</v>
      </c>
      <c r="O1540" s="3">
        <f>N1540/M1540</f>
        <v>396791</v>
      </c>
      <c r="P1540" s="3">
        <f>O1540*((VLOOKUP(H1540,'CPI Data'!$A$1:$B$23,2))/(VLOOKUP(2025,'CPI Data'!$A$1:$B$23,2)))</f>
        <v>396791</v>
      </c>
      <c r="Q1540" s="2">
        <v>41091</v>
      </c>
      <c r="R1540" s="12">
        <v>3</v>
      </c>
      <c r="S1540">
        <v>1</v>
      </c>
      <c r="T1540">
        <v>1</v>
      </c>
      <c r="U1540">
        <v>1</v>
      </c>
    </row>
    <row r="1541" spans="1:21" x14ac:dyDescent="0.25">
      <c r="A1541" t="s">
        <v>12</v>
      </c>
      <c r="B1541">
        <f>VLOOKUP(Table1[[#This Row],[LGA]],Sheet1!$H$1:$I$27,2,)</f>
        <v>700</v>
      </c>
      <c r="C1541" t="s">
        <v>103</v>
      </c>
      <c r="D1541" t="s">
        <v>112</v>
      </c>
      <c r="E1541" s="18" t="s">
        <v>13</v>
      </c>
      <c r="F1541" s="18" t="s">
        <v>13</v>
      </c>
      <c r="H1541">
        <v>2010</v>
      </c>
      <c r="I1541" t="s">
        <v>29</v>
      </c>
      <c r="J1541" t="str">
        <f>VLOOKUP(Table1[[#This Row],[Construction]],Sheet1!$A$2:$B$16,2,)</f>
        <v>On Site</v>
      </c>
      <c r="K1541" t="s">
        <v>184</v>
      </c>
      <c r="L1541" t="s">
        <v>237</v>
      </c>
      <c r="M1541">
        <v>1</v>
      </c>
      <c r="N1541" s="3">
        <v>396791</v>
      </c>
      <c r="O1541" s="3">
        <f>N1541/M1541</f>
        <v>396791</v>
      </c>
      <c r="P1541" s="3">
        <f>O1541*((VLOOKUP(H1541,'CPI Data'!$A$1:$B$23,2))/(VLOOKUP(2025,'CPI Data'!$A$1:$B$23,2)))</f>
        <v>396791</v>
      </c>
      <c r="Q1541" s="2">
        <v>41456</v>
      </c>
      <c r="R1541" s="12">
        <v>3</v>
      </c>
      <c r="S1541">
        <v>1</v>
      </c>
      <c r="T1541">
        <v>1</v>
      </c>
      <c r="U1541">
        <v>1</v>
      </c>
    </row>
    <row r="1542" spans="1:21" x14ac:dyDescent="0.25">
      <c r="A1542" t="s">
        <v>26</v>
      </c>
      <c r="B1542">
        <f>VLOOKUP(Table1[[#This Row],[LGA]],Sheet1!$H$1:$I$27,2,)</f>
        <v>2465</v>
      </c>
      <c r="C1542" t="s">
        <v>104</v>
      </c>
      <c r="D1542" t="s">
        <v>112</v>
      </c>
      <c r="E1542" s="18" t="s">
        <v>13</v>
      </c>
      <c r="F1542" s="18" t="s">
        <v>13</v>
      </c>
      <c r="H1542">
        <v>2010</v>
      </c>
      <c r="I1542" t="s">
        <v>29</v>
      </c>
      <c r="J1542" t="str">
        <f>VLOOKUP(Table1[[#This Row],[Construction]],Sheet1!$A$2:$B$16,2,)</f>
        <v>On Site</v>
      </c>
      <c r="K1542" t="s">
        <v>194</v>
      </c>
      <c r="L1542" t="s">
        <v>237</v>
      </c>
      <c r="M1542">
        <v>1</v>
      </c>
      <c r="N1542" s="3">
        <v>444527.6</v>
      </c>
      <c r="O1542" s="3">
        <f>N1542/M1542</f>
        <v>444527.6</v>
      </c>
      <c r="P1542" s="3">
        <f>O1542*((VLOOKUP(H1542,'CPI Data'!$A$1:$B$23,2))/(VLOOKUP(2025,'CPI Data'!$A$1:$B$23,2)))</f>
        <v>444527.6</v>
      </c>
      <c r="Q1542" s="2">
        <v>41456</v>
      </c>
      <c r="R1542" s="12">
        <v>3</v>
      </c>
      <c r="S1542">
        <v>1</v>
      </c>
      <c r="T1542">
        <v>1</v>
      </c>
      <c r="U1542">
        <v>1</v>
      </c>
    </row>
    <row r="1543" spans="1:21" x14ac:dyDescent="0.25">
      <c r="A1543" t="s">
        <v>26</v>
      </c>
      <c r="B1543">
        <f>VLOOKUP(Table1[[#This Row],[LGA]],Sheet1!$H$1:$I$27,2,)</f>
        <v>2465</v>
      </c>
      <c r="C1543" t="s">
        <v>104</v>
      </c>
      <c r="D1543" t="s">
        <v>112</v>
      </c>
      <c r="E1543" s="18" t="s">
        <v>13</v>
      </c>
      <c r="F1543" s="18" t="s">
        <v>13</v>
      </c>
      <c r="H1543">
        <v>2010</v>
      </c>
      <c r="I1543" t="s">
        <v>29</v>
      </c>
      <c r="J1543" t="str">
        <f>VLOOKUP(Table1[[#This Row],[Construction]],Sheet1!$A$2:$B$16,2,)</f>
        <v>On Site</v>
      </c>
      <c r="K1543" t="s">
        <v>194</v>
      </c>
      <c r="L1543" t="s">
        <v>237</v>
      </c>
      <c r="M1543">
        <v>1</v>
      </c>
      <c r="N1543" s="3">
        <v>444527.6</v>
      </c>
      <c r="O1543" s="3">
        <f>N1543/M1543</f>
        <v>444527.6</v>
      </c>
      <c r="P1543" s="3">
        <f>O1543*((VLOOKUP(H1543,'CPI Data'!$A$1:$B$23,2))/(VLOOKUP(2025,'CPI Data'!$A$1:$B$23,2)))</f>
        <v>444527.6</v>
      </c>
      <c r="Q1543" s="2">
        <v>40360</v>
      </c>
      <c r="R1543" s="12">
        <v>3</v>
      </c>
      <c r="S1543">
        <v>1</v>
      </c>
      <c r="T1543">
        <v>1</v>
      </c>
      <c r="U1543">
        <v>1</v>
      </c>
    </row>
    <row r="1544" spans="1:21" x14ac:dyDescent="0.25">
      <c r="A1544" t="s">
        <v>26</v>
      </c>
      <c r="B1544">
        <f>VLOOKUP(Table1[[#This Row],[LGA]],Sheet1!$H$1:$I$27,2,)</f>
        <v>2465</v>
      </c>
      <c r="C1544" t="s">
        <v>104</v>
      </c>
      <c r="D1544" t="s">
        <v>112</v>
      </c>
      <c r="E1544" s="18" t="s">
        <v>13</v>
      </c>
      <c r="F1544" s="18" t="s">
        <v>13</v>
      </c>
      <c r="H1544">
        <v>2010</v>
      </c>
      <c r="I1544" t="s">
        <v>29</v>
      </c>
      <c r="J1544" t="str">
        <f>VLOOKUP(Table1[[#This Row],[Construction]],Sheet1!$A$2:$B$16,2,)</f>
        <v>On Site</v>
      </c>
      <c r="K1544" t="s">
        <v>194</v>
      </c>
      <c r="L1544" t="s">
        <v>237</v>
      </c>
      <c r="M1544">
        <v>1</v>
      </c>
      <c r="N1544" s="3">
        <v>444527.6</v>
      </c>
      <c r="O1544" s="3">
        <f>N1544/M1544</f>
        <v>444527.6</v>
      </c>
      <c r="P1544" s="3">
        <f>O1544*((VLOOKUP(H1544,'CPI Data'!$A$1:$B$23,2))/(VLOOKUP(2025,'CPI Data'!$A$1:$B$23,2)))</f>
        <v>444527.6</v>
      </c>
      <c r="Q1544" s="2">
        <v>40360</v>
      </c>
      <c r="R1544" s="12">
        <v>3</v>
      </c>
      <c r="S1544">
        <v>1</v>
      </c>
      <c r="T1544">
        <v>1</v>
      </c>
      <c r="U1544">
        <v>1</v>
      </c>
    </row>
    <row r="1545" spans="1:21" x14ac:dyDescent="0.25">
      <c r="A1545" t="s">
        <v>24</v>
      </c>
      <c r="B1545">
        <f>VLOOKUP(Table1[[#This Row],[LGA]],Sheet1!$H$1:$I$27,2,)</f>
        <v>1531</v>
      </c>
      <c r="C1545" t="s">
        <v>241</v>
      </c>
      <c r="D1545" t="s">
        <v>160</v>
      </c>
      <c r="E1545" s="18" t="s">
        <v>13</v>
      </c>
      <c r="F1545" s="18" t="s">
        <v>13</v>
      </c>
      <c r="G1545" t="s">
        <v>244</v>
      </c>
      <c r="H1545">
        <v>2010</v>
      </c>
      <c r="I1545" t="s">
        <v>29</v>
      </c>
      <c r="J1545" t="str">
        <f>VLOOKUP(Table1[[#This Row],[Construction]],Sheet1!$A$2:$B$16,2,)</f>
        <v>On Site</v>
      </c>
      <c r="K1545" t="s">
        <v>230</v>
      </c>
      <c r="L1545" t="s">
        <v>237</v>
      </c>
      <c r="M1545">
        <v>2</v>
      </c>
      <c r="N1545" s="3">
        <v>486613.6</v>
      </c>
      <c r="O1545" s="3">
        <f>N1545/M1545</f>
        <v>243306.8</v>
      </c>
      <c r="P1545" s="3">
        <f>O1545*((VLOOKUP(H1545,'CPI Data'!$A$1:$B$23,2))/(VLOOKUP(2025,'CPI Data'!$A$1:$B$23,2)))</f>
        <v>243306.8</v>
      </c>
      <c r="Q1545" s="2">
        <v>40360</v>
      </c>
      <c r="R1545" s="12">
        <v>2</v>
      </c>
      <c r="S1545">
        <v>2</v>
      </c>
      <c r="T1545">
        <v>1</v>
      </c>
      <c r="U1545">
        <v>1</v>
      </c>
    </row>
    <row r="1546" spans="1:21" x14ac:dyDescent="0.25">
      <c r="A1546" t="s">
        <v>24</v>
      </c>
      <c r="B1546">
        <f>VLOOKUP(Table1[[#This Row],[LGA]],Sheet1!$H$1:$I$27,2,)</f>
        <v>1531</v>
      </c>
      <c r="C1546" t="s">
        <v>241</v>
      </c>
      <c r="D1546" t="s">
        <v>160</v>
      </c>
      <c r="E1546" s="18" t="s">
        <v>13</v>
      </c>
      <c r="F1546" s="18" t="s">
        <v>13</v>
      </c>
      <c r="G1546" t="s">
        <v>244</v>
      </c>
      <c r="H1546">
        <v>2010</v>
      </c>
      <c r="I1546" t="s">
        <v>29</v>
      </c>
      <c r="J1546" t="str">
        <f>VLOOKUP(Table1[[#This Row],[Construction]],Sheet1!$A$2:$B$16,2,)</f>
        <v>On Site</v>
      </c>
      <c r="K1546" t="s">
        <v>230</v>
      </c>
      <c r="L1546" t="s">
        <v>237</v>
      </c>
      <c r="M1546">
        <v>2</v>
      </c>
      <c r="N1546" s="3">
        <v>514725.6</v>
      </c>
      <c r="O1546" s="3">
        <f>N1546/M1546</f>
        <v>257362.8</v>
      </c>
      <c r="P1546" s="3">
        <f>O1546*((VLOOKUP(H1546,'CPI Data'!$A$1:$B$23,2))/(VLOOKUP(2025,'CPI Data'!$A$1:$B$23,2)))</f>
        <v>257362.8</v>
      </c>
      <c r="Q1546" s="2">
        <v>40360</v>
      </c>
      <c r="R1546" s="12">
        <v>2</v>
      </c>
      <c r="S1546">
        <v>2</v>
      </c>
      <c r="T1546">
        <v>1</v>
      </c>
      <c r="U1546">
        <v>1</v>
      </c>
    </row>
    <row r="1547" spans="1:21" x14ac:dyDescent="0.25">
      <c r="A1547" t="s">
        <v>24</v>
      </c>
      <c r="B1547">
        <f>VLOOKUP(Table1[[#This Row],[LGA]],Sheet1!$H$1:$I$27,2,)</f>
        <v>1531</v>
      </c>
      <c r="C1547" t="s">
        <v>241</v>
      </c>
      <c r="D1547" t="s">
        <v>160</v>
      </c>
      <c r="E1547" s="18" t="s">
        <v>13</v>
      </c>
      <c r="F1547" s="18" t="s">
        <v>13</v>
      </c>
      <c r="G1547" t="s">
        <v>244</v>
      </c>
      <c r="H1547">
        <v>2010</v>
      </c>
      <c r="I1547" t="s">
        <v>29</v>
      </c>
      <c r="J1547" t="str">
        <f>VLOOKUP(Table1[[#This Row],[Construction]],Sheet1!$A$2:$B$16,2,)</f>
        <v>On Site</v>
      </c>
      <c r="K1547" t="s">
        <v>230</v>
      </c>
      <c r="L1547" t="s">
        <v>237</v>
      </c>
      <c r="M1547">
        <v>2</v>
      </c>
      <c r="N1547" s="3">
        <v>510648.8</v>
      </c>
      <c r="O1547" s="3">
        <f>N1547/M1547</f>
        <v>255324.4</v>
      </c>
      <c r="P1547" s="3">
        <f>O1547*((VLOOKUP(H1547,'CPI Data'!$A$1:$B$23,2))/(VLOOKUP(2025,'CPI Data'!$A$1:$B$23,2)))</f>
        <v>255324.4</v>
      </c>
      <c r="Q1547" s="2">
        <v>40360</v>
      </c>
      <c r="R1547" s="12">
        <v>2</v>
      </c>
      <c r="S1547">
        <v>2</v>
      </c>
      <c r="T1547">
        <v>1</v>
      </c>
      <c r="U1547">
        <v>1</v>
      </c>
    </row>
    <row r="1548" spans="1:21" x14ac:dyDescent="0.25">
      <c r="A1548" t="s">
        <v>64</v>
      </c>
      <c r="B1548">
        <f>VLOOKUP(Table1[[#This Row],[LGA]],Sheet1!$H$1:$I$27,2,)</f>
        <v>2190</v>
      </c>
      <c r="C1548" t="s">
        <v>104</v>
      </c>
      <c r="D1548" t="s">
        <v>159</v>
      </c>
      <c r="E1548" s="18" t="s">
        <v>13</v>
      </c>
      <c r="F1548" s="18" t="s">
        <v>13</v>
      </c>
      <c r="H1548">
        <v>2010</v>
      </c>
      <c r="I1548" t="s">
        <v>29</v>
      </c>
      <c r="J1548" t="str">
        <f>VLOOKUP(Table1[[#This Row],[Construction]],Sheet1!$A$2:$B$16,2,)</f>
        <v>On Site</v>
      </c>
      <c r="K1548" t="s">
        <v>188</v>
      </c>
      <c r="L1548" t="s">
        <v>237</v>
      </c>
      <c r="M1548">
        <v>1</v>
      </c>
      <c r="N1548" s="3">
        <v>493110.89500000002</v>
      </c>
      <c r="O1548" s="3">
        <f>N1548/M1548</f>
        <v>493110.89500000002</v>
      </c>
      <c r="P1548" s="3">
        <f>O1548*((VLOOKUP(H1548,'CPI Data'!$A$1:$B$23,2))/(VLOOKUP(2025,'CPI Data'!$A$1:$B$23,2)))</f>
        <v>493110.89500000002</v>
      </c>
      <c r="Q1548" s="2">
        <v>40360</v>
      </c>
      <c r="R1548" s="12">
        <v>2</v>
      </c>
      <c r="S1548">
        <v>1</v>
      </c>
      <c r="T1548">
        <v>1</v>
      </c>
      <c r="U1548">
        <v>1</v>
      </c>
    </row>
    <row r="1549" spans="1:21" x14ac:dyDescent="0.25">
      <c r="A1549" t="s">
        <v>64</v>
      </c>
      <c r="B1549">
        <f>VLOOKUP(Table1[[#This Row],[LGA]],Sheet1!$H$1:$I$27,2,)</f>
        <v>2190</v>
      </c>
      <c r="C1549" t="s">
        <v>104</v>
      </c>
      <c r="D1549" t="s">
        <v>152</v>
      </c>
      <c r="E1549" s="18" t="s">
        <v>13</v>
      </c>
      <c r="F1549" s="18" t="s">
        <v>13</v>
      </c>
      <c r="H1549">
        <v>2010</v>
      </c>
      <c r="I1549" t="s">
        <v>29</v>
      </c>
      <c r="J1549" t="str">
        <f>VLOOKUP(Table1[[#This Row],[Construction]],Sheet1!$A$2:$B$16,2,)</f>
        <v>On Site</v>
      </c>
      <c r="K1549" t="s">
        <v>188</v>
      </c>
      <c r="L1549" t="s">
        <v>237</v>
      </c>
      <c r="M1549">
        <v>1</v>
      </c>
      <c r="N1549" s="3">
        <v>493110.89500000002</v>
      </c>
      <c r="O1549" s="3">
        <f>N1549/M1549</f>
        <v>493110.89500000002</v>
      </c>
      <c r="P1549" s="3">
        <f>O1549*((VLOOKUP(H1549,'CPI Data'!$A$1:$B$23,2))/(VLOOKUP(2025,'CPI Data'!$A$1:$B$23,2)))</f>
        <v>493110.89500000002</v>
      </c>
      <c r="Q1549" s="2">
        <v>40360</v>
      </c>
      <c r="R1549" s="12">
        <v>3</v>
      </c>
      <c r="S1549">
        <v>1</v>
      </c>
      <c r="T1549">
        <v>1</v>
      </c>
      <c r="U1549">
        <v>1</v>
      </c>
    </row>
    <row r="1550" spans="1:21" x14ac:dyDescent="0.25">
      <c r="A1550" t="s">
        <v>22</v>
      </c>
      <c r="B1550" t="str">
        <f>VLOOKUP(Table1[[#This Row],[LGA]],Sheet1!$H$1:$I$27,2,)</f>
        <v>1973 </v>
      </c>
      <c r="C1550" t="s">
        <v>104</v>
      </c>
      <c r="D1550" t="s">
        <v>152</v>
      </c>
      <c r="E1550" s="18" t="s">
        <v>13</v>
      </c>
      <c r="F1550" s="18" t="s">
        <v>13</v>
      </c>
      <c r="H1550">
        <v>2010</v>
      </c>
      <c r="I1550" t="s">
        <v>14</v>
      </c>
      <c r="J1550" t="str">
        <f>VLOOKUP(Table1[[#This Row],[Construction]],Sheet1!$A$2:$B$16,2,)</f>
        <v>Off Site</v>
      </c>
      <c r="K1550" t="s">
        <v>229</v>
      </c>
      <c r="L1550" t="s">
        <v>237</v>
      </c>
      <c r="M1550">
        <v>1</v>
      </c>
      <c r="N1550" s="3">
        <v>498954.42</v>
      </c>
      <c r="O1550" s="3">
        <f>N1550/M1550</f>
        <v>498954.42</v>
      </c>
      <c r="P1550" s="3">
        <f>O1550*((VLOOKUP(H1550,'CPI Data'!$A$1:$B$23,2))/(VLOOKUP(2025,'CPI Data'!$A$1:$B$23,2)))</f>
        <v>498954.42</v>
      </c>
      <c r="Q1550" s="2">
        <v>41091</v>
      </c>
      <c r="R1550" s="12">
        <v>3</v>
      </c>
      <c r="S1550">
        <v>1</v>
      </c>
      <c r="T1550">
        <v>1</v>
      </c>
      <c r="U1550">
        <v>1</v>
      </c>
    </row>
    <row r="1551" spans="1:21" x14ac:dyDescent="0.25">
      <c r="A1551" t="s">
        <v>22</v>
      </c>
      <c r="B1551" t="str">
        <f>VLOOKUP(Table1[[#This Row],[LGA]],Sheet1!$H$1:$I$27,2,)</f>
        <v>1973 </v>
      </c>
      <c r="C1551" t="s">
        <v>104</v>
      </c>
      <c r="D1551" t="s">
        <v>152</v>
      </c>
      <c r="E1551" s="18" t="s">
        <v>13</v>
      </c>
      <c r="F1551" s="18" t="s">
        <v>13</v>
      </c>
      <c r="H1551">
        <v>2010</v>
      </c>
      <c r="I1551" t="s">
        <v>29</v>
      </c>
      <c r="J1551" t="str">
        <f>VLOOKUP(Table1[[#This Row],[Construction]],Sheet1!$A$2:$B$16,2,)</f>
        <v>On Site</v>
      </c>
      <c r="K1551" t="s">
        <v>229</v>
      </c>
      <c r="L1551" t="s">
        <v>237</v>
      </c>
      <c r="M1551">
        <v>1</v>
      </c>
      <c r="N1551" s="3">
        <v>498954.42</v>
      </c>
      <c r="O1551" s="3">
        <f>N1551/M1551</f>
        <v>498954.42</v>
      </c>
      <c r="P1551" s="3">
        <f>O1551*((VLOOKUP(H1551,'CPI Data'!$A$1:$B$23,2))/(VLOOKUP(2025,'CPI Data'!$A$1:$B$23,2)))</f>
        <v>498954.42</v>
      </c>
      <c r="Q1551" s="2">
        <v>42917</v>
      </c>
      <c r="R1551" s="12">
        <v>3</v>
      </c>
      <c r="S1551">
        <v>1</v>
      </c>
      <c r="T1551">
        <v>1</v>
      </c>
      <c r="U1551">
        <v>1</v>
      </c>
    </row>
    <row r="1552" spans="1:21" x14ac:dyDescent="0.25">
      <c r="A1552" t="s">
        <v>22</v>
      </c>
      <c r="B1552" t="str">
        <f>VLOOKUP(Table1[[#This Row],[LGA]],Sheet1!$H$1:$I$27,2,)</f>
        <v>1973 </v>
      </c>
      <c r="C1552" t="s">
        <v>104</v>
      </c>
      <c r="D1552" t="s">
        <v>152</v>
      </c>
      <c r="E1552" s="18" t="s">
        <v>13</v>
      </c>
      <c r="F1552" s="18" t="s">
        <v>13</v>
      </c>
      <c r="H1552">
        <v>2010</v>
      </c>
      <c r="I1552" t="s">
        <v>14</v>
      </c>
      <c r="J1552" t="str">
        <f>VLOOKUP(Table1[[#This Row],[Construction]],Sheet1!$A$2:$B$16,2,)</f>
        <v>Off Site</v>
      </c>
      <c r="K1552" t="s">
        <v>229</v>
      </c>
      <c r="L1552" t="s">
        <v>237</v>
      </c>
      <c r="M1552">
        <v>1</v>
      </c>
      <c r="N1552" s="3">
        <v>498954.42</v>
      </c>
      <c r="O1552" s="3">
        <f>N1552/M1552</f>
        <v>498954.42</v>
      </c>
      <c r="P1552" s="3">
        <f>O1552*((VLOOKUP(H1552,'CPI Data'!$A$1:$B$23,2))/(VLOOKUP(2025,'CPI Data'!$A$1:$B$23,2)))</f>
        <v>498954.42</v>
      </c>
      <c r="Q1552" s="2">
        <v>41091</v>
      </c>
      <c r="R1552" s="12">
        <v>3</v>
      </c>
      <c r="S1552">
        <v>1</v>
      </c>
      <c r="T1552">
        <v>1</v>
      </c>
      <c r="U1552">
        <v>1</v>
      </c>
    </row>
    <row r="1553" spans="1:21" x14ac:dyDescent="0.25">
      <c r="A1553" t="s">
        <v>22</v>
      </c>
      <c r="B1553" t="str">
        <f>VLOOKUP(Table1[[#This Row],[LGA]],Sheet1!$H$1:$I$27,2,)</f>
        <v>1973 </v>
      </c>
      <c r="C1553" t="s">
        <v>104</v>
      </c>
      <c r="D1553" t="s">
        <v>152</v>
      </c>
      <c r="E1553" s="18" t="s">
        <v>13</v>
      </c>
      <c r="F1553" s="18" t="s">
        <v>13</v>
      </c>
      <c r="H1553">
        <v>2010</v>
      </c>
      <c r="I1553" t="s">
        <v>29</v>
      </c>
      <c r="J1553" t="str">
        <f>VLOOKUP(Table1[[#This Row],[Construction]],Sheet1!$A$2:$B$16,2,)</f>
        <v>On Site</v>
      </c>
      <c r="K1553" t="s">
        <v>229</v>
      </c>
      <c r="L1553" t="s">
        <v>237</v>
      </c>
      <c r="M1553">
        <v>1</v>
      </c>
      <c r="N1553" s="3">
        <v>498954.42</v>
      </c>
      <c r="O1553" s="3">
        <f>N1553/M1553</f>
        <v>498954.42</v>
      </c>
      <c r="P1553" s="3">
        <f>O1553*((VLOOKUP(H1553,'CPI Data'!$A$1:$B$23,2))/(VLOOKUP(2025,'CPI Data'!$A$1:$B$23,2)))</f>
        <v>498954.42</v>
      </c>
      <c r="Q1553" s="2">
        <v>41456</v>
      </c>
      <c r="R1553" s="12">
        <v>3</v>
      </c>
      <c r="S1553">
        <v>1</v>
      </c>
      <c r="T1553">
        <v>1</v>
      </c>
      <c r="U1553">
        <v>1</v>
      </c>
    </row>
    <row r="1554" spans="1:21" x14ac:dyDescent="0.25">
      <c r="A1554" t="s">
        <v>26</v>
      </c>
      <c r="B1554">
        <f>VLOOKUP(Table1[[#This Row],[LGA]],Sheet1!$H$1:$I$27,2,)</f>
        <v>2465</v>
      </c>
      <c r="C1554" t="s">
        <v>104</v>
      </c>
      <c r="D1554" t="s">
        <v>23</v>
      </c>
      <c r="E1554" s="18" t="s">
        <v>101</v>
      </c>
      <c r="F1554" s="18" t="s">
        <v>240</v>
      </c>
      <c r="H1554">
        <v>2010</v>
      </c>
      <c r="I1554" t="s">
        <v>29</v>
      </c>
      <c r="J1554" t="str">
        <f>VLOOKUP(Table1[[#This Row],[Construction]],Sheet1!$A$2:$B$16,2,)</f>
        <v>On Site</v>
      </c>
      <c r="K1554" t="s">
        <v>194</v>
      </c>
      <c r="L1554" t="s">
        <v>237</v>
      </c>
      <c r="M1554">
        <v>2</v>
      </c>
      <c r="N1554" s="3">
        <v>712718.6</v>
      </c>
      <c r="O1554" s="3">
        <f>N1554/M1554</f>
        <v>356359.3</v>
      </c>
      <c r="P1554" s="3">
        <f>O1554*((VLOOKUP(H1554,'CPI Data'!$A$1:$B$23,2))/(VLOOKUP(2025,'CPI Data'!$A$1:$B$23,2)))</f>
        <v>356359.3</v>
      </c>
      <c r="Q1554" s="2">
        <v>41821</v>
      </c>
      <c r="R1554" s="12">
        <v>2</v>
      </c>
      <c r="S1554">
        <v>2</v>
      </c>
      <c r="T1554">
        <v>1</v>
      </c>
      <c r="U1554">
        <v>1</v>
      </c>
    </row>
    <row r="1555" spans="1:21" x14ac:dyDescent="0.25">
      <c r="A1555" t="s">
        <v>26</v>
      </c>
      <c r="B1555">
        <f>VLOOKUP(Table1[[#This Row],[LGA]],Sheet1!$H$1:$I$27,2,)</f>
        <v>2465</v>
      </c>
      <c r="C1555" t="s">
        <v>104</v>
      </c>
      <c r="D1555" t="s">
        <v>23</v>
      </c>
      <c r="E1555" s="18" t="s">
        <v>101</v>
      </c>
      <c r="F1555" s="18" t="s">
        <v>240</v>
      </c>
      <c r="H1555">
        <v>2010</v>
      </c>
      <c r="I1555" t="s">
        <v>29</v>
      </c>
      <c r="J1555" t="str">
        <f>VLOOKUP(Table1[[#This Row],[Construction]],Sheet1!$A$2:$B$16,2,)</f>
        <v>On Site</v>
      </c>
      <c r="K1555" t="s">
        <v>194</v>
      </c>
      <c r="L1555" t="s">
        <v>237</v>
      </c>
      <c r="M1555">
        <v>2</v>
      </c>
      <c r="N1555" s="3">
        <v>712718.6</v>
      </c>
      <c r="O1555" s="3">
        <f>N1555/M1555</f>
        <v>356359.3</v>
      </c>
      <c r="P1555" s="3">
        <f>O1555*((VLOOKUP(H1555,'CPI Data'!$A$1:$B$23,2))/(VLOOKUP(2025,'CPI Data'!$A$1:$B$23,2)))</f>
        <v>356359.3</v>
      </c>
      <c r="Q1555" s="2">
        <v>40725</v>
      </c>
      <c r="R1555" s="12">
        <v>2</v>
      </c>
      <c r="S1555">
        <v>2</v>
      </c>
      <c r="T1555">
        <v>1</v>
      </c>
      <c r="U1555">
        <v>1</v>
      </c>
    </row>
    <row r="1556" spans="1:21" x14ac:dyDescent="0.25">
      <c r="A1556" t="s">
        <v>26</v>
      </c>
      <c r="B1556">
        <f>VLOOKUP(Table1[[#This Row],[LGA]],Sheet1!$H$1:$I$27,2,)</f>
        <v>2465</v>
      </c>
      <c r="C1556" t="s">
        <v>104</v>
      </c>
      <c r="D1556" t="s">
        <v>111</v>
      </c>
      <c r="E1556" s="18" t="s">
        <v>13</v>
      </c>
      <c r="F1556" s="18" t="s">
        <v>13</v>
      </c>
      <c r="H1556">
        <v>2010</v>
      </c>
      <c r="I1556" t="s">
        <v>29</v>
      </c>
      <c r="J1556" t="str">
        <f>VLOOKUP(Table1[[#This Row],[Construction]],Sheet1!$A$2:$B$16,2,)</f>
        <v>On Site</v>
      </c>
      <c r="K1556" t="s">
        <v>194</v>
      </c>
      <c r="L1556" t="s">
        <v>237</v>
      </c>
      <c r="M1556">
        <v>1</v>
      </c>
      <c r="N1556" s="3">
        <v>392857.3</v>
      </c>
      <c r="O1556" s="3">
        <f>N1556/M1556</f>
        <v>392857.3</v>
      </c>
      <c r="P1556" s="3">
        <f>O1556*((VLOOKUP(H1556,'CPI Data'!$A$1:$B$23,2))/(VLOOKUP(2025,'CPI Data'!$A$1:$B$23,2)))</f>
        <v>392857.3</v>
      </c>
      <c r="Q1556" s="2">
        <v>41821</v>
      </c>
      <c r="R1556" s="12">
        <v>2</v>
      </c>
      <c r="S1556">
        <v>1</v>
      </c>
      <c r="T1556">
        <v>1</v>
      </c>
      <c r="U1556">
        <v>1</v>
      </c>
    </row>
    <row r="1557" spans="1:21" x14ac:dyDescent="0.25">
      <c r="A1557" t="s">
        <v>26</v>
      </c>
      <c r="B1557">
        <f>VLOOKUP(Table1[[#This Row],[LGA]],Sheet1!$H$1:$I$27,2,)</f>
        <v>2465</v>
      </c>
      <c r="C1557" t="s">
        <v>104</v>
      </c>
      <c r="D1557" t="s">
        <v>112</v>
      </c>
      <c r="E1557" s="18" t="s">
        <v>13</v>
      </c>
      <c r="F1557" s="18" t="s">
        <v>13</v>
      </c>
      <c r="H1557">
        <v>2010</v>
      </c>
      <c r="I1557" t="s">
        <v>29</v>
      </c>
      <c r="J1557" t="str">
        <f>VLOOKUP(Table1[[#This Row],[Construction]],Sheet1!$A$2:$B$16,2,)</f>
        <v>On Site</v>
      </c>
      <c r="K1557" t="s">
        <v>194</v>
      </c>
      <c r="L1557" t="s">
        <v>237</v>
      </c>
      <c r="M1557">
        <v>1</v>
      </c>
      <c r="N1557" s="3">
        <v>444527.6</v>
      </c>
      <c r="O1557" s="3">
        <f>N1557/M1557</f>
        <v>444527.6</v>
      </c>
      <c r="P1557" s="3">
        <f>O1557*((VLOOKUP(H1557,'CPI Data'!$A$1:$B$23,2))/(VLOOKUP(2025,'CPI Data'!$A$1:$B$23,2)))</f>
        <v>444527.6</v>
      </c>
      <c r="Q1557" s="2">
        <v>40725</v>
      </c>
      <c r="R1557" s="12">
        <v>3</v>
      </c>
      <c r="S1557">
        <v>1</v>
      </c>
      <c r="T1557">
        <v>1</v>
      </c>
      <c r="U1557">
        <v>1</v>
      </c>
    </row>
    <row r="1558" spans="1:21" x14ac:dyDescent="0.25">
      <c r="A1558" t="s">
        <v>26</v>
      </c>
      <c r="B1558">
        <f>VLOOKUP(Table1[[#This Row],[LGA]],Sheet1!$H$1:$I$27,2,)</f>
        <v>2465</v>
      </c>
      <c r="C1558" t="s">
        <v>104</v>
      </c>
      <c r="D1558" t="s">
        <v>23</v>
      </c>
      <c r="E1558" s="18" t="s">
        <v>101</v>
      </c>
      <c r="F1558" s="18" t="s">
        <v>240</v>
      </c>
      <c r="H1558">
        <v>2010</v>
      </c>
      <c r="I1558" t="s">
        <v>29</v>
      </c>
      <c r="J1558" t="str">
        <f>VLOOKUP(Table1[[#This Row],[Construction]],Sheet1!$A$2:$B$16,2,)</f>
        <v>On Site</v>
      </c>
      <c r="K1558" t="s">
        <v>194</v>
      </c>
      <c r="L1558" t="s">
        <v>237</v>
      </c>
      <c r="M1558">
        <v>2</v>
      </c>
      <c r="N1558" s="3">
        <v>712718.6</v>
      </c>
      <c r="O1558" s="3">
        <f>N1558/M1558</f>
        <v>356359.3</v>
      </c>
      <c r="P1558" s="3">
        <f>O1558*((VLOOKUP(H1558,'CPI Data'!$A$1:$B$23,2))/(VLOOKUP(2025,'CPI Data'!$A$1:$B$23,2)))</f>
        <v>356359.3</v>
      </c>
      <c r="Q1558" s="2">
        <v>44743</v>
      </c>
      <c r="R1558" s="12">
        <v>2</v>
      </c>
      <c r="S1558">
        <v>2</v>
      </c>
      <c r="T1558">
        <v>1</v>
      </c>
      <c r="U1558">
        <v>1</v>
      </c>
    </row>
    <row r="1559" spans="1:21" x14ac:dyDescent="0.25">
      <c r="A1559" t="s">
        <v>26</v>
      </c>
      <c r="B1559">
        <f>VLOOKUP(Table1[[#This Row],[LGA]],Sheet1!$H$1:$I$27,2,)</f>
        <v>2465</v>
      </c>
      <c r="C1559" t="s">
        <v>104</v>
      </c>
      <c r="D1559" t="s">
        <v>112</v>
      </c>
      <c r="E1559" s="18" t="s">
        <v>13</v>
      </c>
      <c r="F1559" s="18" t="s">
        <v>13</v>
      </c>
      <c r="H1559">
        <v>2010</v>
      </c>
      <c r="I1559" t="s">
        <v>29</v>
      </c>
      <c r="J1559" t="str">
        <f>VLOOKUP(Table1[[#This Row],[Construction]],Sheet1!$A$2:$B$16,2,)</f>
        <v>On Site</v>
      </c>
      <c r="K1559" t="s">
        <v>194</v>
      </c>
      <c r="L1559" t="s">
        <v>237</v>
      </c>
      <c r="M1559">
        <v>1</v>
      </c>
      <c r="N1559" s="3">
        <v>444527.6</v>
      </c>
      <c r="O1559" s="3">
        <f>N1559/M1559</f>
        <v>444527.6</v>
      </c>
      <c r="P1559" s="3">
        <f>O1559*((VLOOKUP(H1559,'CPI Data'!$A$1:$B$23,2))/(VLOOKUP(2025,'CPI Data'!$A$1:$B$23,2)))</f>
        <v>444527.6</v>
      </c>
      <c r="Q1559" s="2">
        <v>44743</v>
      </c>
      <c r="R1559" s="12">
        <v>3</v>
      </c>
      <c r="S1559">
        <v>1</v>
      </c>
      <c r="T1559">
        <v>1</v>
      </c>
      <c r="U1559">
        <v>1</v>
      </c>
    </row>
    <row r="1560" spans="1:21" x14ac:dyDescent="0.25">
      <c r="A1560" t="s">
        <v>26</v>
      </c>
      <c r="B1560">
        <f>VLOOKUP(Table1[[#This Row],[LGA]],Sheet1!$H$1:$I$27,2,)</f>
        <v>2465</v>
      </c>
      <c r="C1560" t="s">
        <v>104</v>
      </c>
      <c r="D1560" t="s">
        <v>112</v>
      </c>
      <c r="E1560" s="18" t="s">
        <v>13</v>
      </c>
      <c r="F1560" s="18" t="s">
        <v>13</v>
      </c>
      <c r="H1560">
        <v>2010</v>
      </c>
      <c r="I1560" t="s">
        <v>29</v>
      </c>
      <c r="J1560" t="str">
        <f>VLOOKUP(Table1[[#This Row],[Construction]],Sheet1!$A$2:$B$16,2,)</f>
        <v>On Site</v>
      </c>
      <c r="K1560" t="s">
        <v>194</v>
      </c>
      <c r="L1560" t="s">
        <v>237</v>
      </c>
      <c r="M1560">
        <v>1</v>
      </c>
      <c r="N1560" s="3">
        <v>444527.6</v>
      </c>
      <c r="O1560" s="3">
        <f>N1560/M1560</f>
        <v>444527.6</v>
      </c>
      <c r="P1560" s="3">
        <f>O1560*((VLOOKUP(H1560,'CPI Data'!$A$1:$B$23,2))/(VLOOKUP(2025,'CPI Data'!$A$1:$B$23,2)))</f>
        <v>444527.6</v>
      </c>
      <c r="Q1560" s="2">
        <v>40725</v>
      </c>
      <c r="R1560" s="12">
        <v>3</v>
      </c>
      <c r="S1560">
        <v>1</v>
      </c>
      <c r="T1560">
        <v>1</v>
      </c>
      <c r="U1560">
        <v>1</v>
      </c>
    </row>
    <row r="1561" spans="1:21" x14ac:dyDescent="0.25">
      <c r="A1561" t="s">
        <v>19</v>
      </c>
      <c r="B1561">
        <f>VLOOKUP(Table1[[#This Row],[LGA]],Sheet1!$H$1:$I$27,2,)</f>
        <v>1816</v>
      </c>
      <c r="C1561" t="s">
        <v>105</v>
      </c>
      <c r="D1561" t="s">
        <v>152</v>
      </c>
      <c r="E1561" s="18" t="s">
        <v>13</v>
      </c>
      <c r="F1561" s="18" t="s">
        <v>13</v>
      </c>
      <c r="H1561">
        <v>2010</v>
      </c>
      <c r="I1561" t="s">
        <v>29</v>
      </c>
      <c r="J1561" t="str">
        <f>VLOOKUP(Table1[[#This Row],[Construction]],Sheet1!$A$2:$B$16,2,)</f>
        <v>On Site</v>
      </c>
      <c r="K1561" t="s">
        <v>184</v>
      </c>
      <c r="L1561" t="s">
        <v>237</v>
      </c>
      <c r="M1561">
        <v>1</v>
      </c>
      <c r="N1561" s="3">
        <v>408845.12</v>
      </c>
      <c r="O1561" s="3">
        <f>N1561/M1561</f>
        <v>408845.12</v>
      </c>
      <c r="P1561" s="3">
        <f>O1561*((VLOOKUP(H1561,'CPI Data'!$A$1:$B$23,2))/(VLOOKUP(2025,'CPI Data'!$A$1:$B$23,2)))</f>
        <v>408845.12</v>
      </c>
      <c r="Q1561" s="2">
        <v>40360</v>
      </c>
      <c r="R1561" s="12">
        <v>3</v>
      </c>
      <c r="S1561">
        <v>1</v>
      </c>
      <c r="T1561">
        <v>1</v>
      </c>
      <c r="U1561">
        <v>1</v>
      </c>
    </row>
    <row r="1562" spans="1:21" x14ac:dyDescent="0.25">
      <c r="A1562" t="s">
        <v>19</v>
      </c>
      <c r="B1562">
        <f>VLOOKUP(Table1[[#This Row],[LGA]],Sheet1!$H$1:$I$27,2,)</f>
        <v>1816</v>
      </c>
      <c r="C1562" t="s">
        <v>105</v>
      </c>
      <c r="D1562" t="s">
        <v>161</v>
      </c>
      <c r="E1562" s="18" t="s">
        <v>13</v>
      </c>
      <c r="F1562" s="18" t="s">
        <v>13</v>
      </c>
      <c r="H1562">
        <v>2010</v>
      </c>
      <c r="I1562" t="s">
        <v>29</v>
      </c>
      <c r="J1562" t="str">
        <f>VLOOKUP(Table1[[#This Row],[Construction]],Sheet1!$A$2:$B$16,2,)</f>
        <v>On Site</v>
      </c>
      <c r="K1562" t="s">
        <v>184</v>
      </c>
      <c r="L1562" t="s">
        <v>237</v>
      </c>
      <c r="M1562">
        <v>1</v>
      </c>
      <c r="N1562" s="3">
        <v>759283.8</v>
      </c>
      <c r="O1562" s="3">
        <f>N1562/M1562</f>
        <v>759283.8</v>
      </c>
      <c r="P1562" s="3">
        <f>O1562*((VLOOKUP(H1562,'CPI Data'!$A$1:$B$23,2))/(VLOOKUP(2025,'CPI Data'!$A$1:$B$23,2)))</f>
        <v>759283.8</v>
      </c>
      <c r="Q1562" s="2">
        <v>40360</v>
      </c>
      <c r="R1562" s="12">
        <v>5</v>
      </c>
      <c r="S1562">
        <v>2</v>
      </c>
      <c r="T1562">
        <v>1</v>
      </c>
      <c r="U1562">
        <v>1</v>
      </c>
    </row>
    <row r="1563" spans="1:21" x14ac:dyDescent="0.25">
      <c r="A1563" t="s">
        <v>19</v>
      </c>
      <c r="B1563">
        <f>VLOOKUP(Table1[[#This Row],[LGA]],Sheet1!$H$1:$I$27,2,)</f>
        <v>1816</v>
      </c>
      <c r="C1563" t="s">
        <v>105</v>
      </c>
      <c r="D1563" t="s">
        <v>159</v>
      </c>
      <c r="E1563" s="18" t="s">
        <v>13</v>
      </c>
      <c r="F1563" s="18" t="s">
        <v>13</v>
      </c>
      <c r="H1563">
        <v>2010</v>
      </c>
      <c r="I1563" t="s">
        <v>29</v>
      </c>
      <c r="J1563" t="str">
        <f>VLOOKUP(Table1[[#This Row],[Construction]],Sheet1!$A$2:$B$16,2,)</f>
        <v>On Site</v>
      </c>
      <c r="K1563" t="s">
        <v>184</v>
      </c>
      <c r="L1563" t="s">
        <v>237</v>
      </c>
      <c r="M1563">
        <v>1</v>
      </c>
      <c r="N1563" s="3">
        <v>368577</v>
      </c>
      <c r="O1563" s="3">
        <f>N1563/M1563</f>
        <v>368577</v>
      </c>
      <c r="P1563" s="3">
        <f>O1563*((VLOOKUP(H1563,'CPI Data'!$A$1:$B$23,2))/(VLOOKUP(2025,'CPI Data'!$A$1:$B$23,2)))</f>
        <v>368577</v>
      </c>
      <c r="Q1563" s="2">
        <v>42917</v>
      </c>
      <c r="R1563" s="12">
        <v>2</v>
      </c>
      <c r="S1563">
        <v>1</v>
      </c>
      <c r="T1563">
        <v>1</v>
      </c>
      <c r="U1563">
        <v>1</v>
      </c>
    </row>
    <row r="1564" spans="1:21" x14ac:dyDescent="0.25">
      <c r="A1564" t="s">
        <v>19</v>
      </c>
      <c r="B1564">
        <f>VLOOKUP(Table1[[#This Row],[LGA]],Sheet1!$H$1:$I$27,2,)</f>
        <v>1816</v>
      </c>
      <c r="C1564" t="s">
        <v>105</v>
      </c>
      <c r="D1564" t="s">
        <v>156</v>
      </c>
      <c r="E1564" s="18" t="s">
        <v>13</v>
      </c>
      <c r="F1564" s="18" t="s">
        <v>13</v>
      </c>
      <c r="H1564">
        <v>2010</v>
      </c>
      <c r="I1564" t="s">
        <v>29</v>
      </c>
      <c r="J1564" t="str">
        <f>VLOOKUP(Table1[[#This Row],[Construction]],Sheet1!$A$2:$B$16,2,)</f>
        <v>On Site</v>
      </c>
      <c r="K1564" t="s">
        <v>184</v>
      </c>
      <c r="L1564" t="s">
        <v>237</v>
      </c>
      <c r="M1564">
        <v>1</v>
      </c>
      <c r="N1564" s="3">
        <v>664125.4</v>
      </c>
      <c r="O1564" s="3">
        <f>N1564/M1564</f>
        <v>664125.4</v>
      </c>
      <c r="P1564" s="3">
        <f>O1564*((VLOOKUP(H1564,'CPI Data'!$A$1:$B$23,2))/(VLOOKUP(2025,'CPI Data'!$A$1:$B$23,2)))</f>
        <v>664125.4</v>
      </c>
      <c r="Q1564" s="2">
        <v>42186</v>
      </c>
      <c r="R1564" s="12">
        <v>4</v>
      </c>
      <c r="S1564">
        <v>2</v>
      </c>
      <c r="T1564">
        <v>1</v>
      </c>
      <c r="U1564">
        <v>1</v>
      </c>
    </row>
    <row r="1565" spans="1:21" x14ac:dyDescent="0.25">
      <c r="A1565" t="s">
        <v>19</v>
      </c>
      <c r="B1565">
        <f>VLOOKUP(Table1[[#This Row],[LGA]],Sheet1!$H$1:$I$27,2,)</f>
        <v>1816</v>
      </c>
      <c r="C1565" t="s">
        <v>105</v>
      </c>
      <c r="D1565" t="s">
        <v>159</v>
      </c>
      <c r="E1565" s="18" t="s">
        <v>13</v>
      </c>
      <c r="F1565" s="18" t="s">
        <v>13</v>
      </c>
      <c r="H1565">
        <v>2010</v>
      </c>
      <c r="I1565" t="s">
        <v>29</v>
      </c>
      <c r="J1565" t="str">
        <f>VLOOKUP(Table1[[#This Row],[Construction]],Sheet1!$A$2:$B$16,2,)</f>
        <v>On Site</v>
      </c>
      <c r="K1565" t="s">
        <v>184</v>
      </c>
      <c r="L1565" t="s">
        <v>237</v>
      </c>
      <c r="M1565">
        <v>1</v>
      </c>
      <c r="N1565" s="3">
        <v>357605.98</v>
      </c>
      <c r="O1565" s="3">
        <f>N1565/M1565</f>
        <v>357605.98</v>
      </c>
      <c r="P1565" s="3">
        <f>O1565*((VLOOKUP(H1565,'CPI Data'!$A$1:$B$23,2))/(VLOOKUP(2025,'CPI Data'!$A$1:$B$23,2)))</f>
        <v>357605.98</v>
      </c>
      <c r="Q1565" s="2">
        <v>41821</v>
      </c>
      <c r="R1565" s="12">
        <v>2</v>
      </c>
      <c r="S1565">
        <v>1</v>
      </c>
      <c r="T1565">
        <v>1</v>
      </c>
      <c r="U1565">
        <v>1</v>
      </c>
    </row>
    <row r="1566" spans="1:21" x14ac:dyDescent="0.25">
      <c r="A1566" t="s">
        <v>19</v>
      </c>
      <c r="B1566">
        <f>VLOOKUP(Table1[[#This Row],[LGA]],Sheet1!$H$1:$I$27,2,)</f>
        <v>1816</v>
      </c>
      <c r="C1566" t="s">
        <v>105</v>
      </c>
      <c r="D1566" t="s">
        <v>114</v>
      </c>
      <c r="E1566" s="18" t="s">
        <v>13</v>
      </c>
      <c r="F1566" s="18" t="s">
        <v>13</v>
      </c>
      <c r="H1566">
        <v>2010</v>
      </c>
      <c r="I1566" t="s">
        <v>29</v>
      </c>
      <c r="J1566" t="str">
        <f>VLOOKUP(Table1[[#This Row],[Construction]],Sheet1!$A$2:$B$16,2,)</f>
        <v>On Site</v>
      </c>
      <c r="K1566" t="s">
        <v>184</v>
      </c>
      <c r="L1566" t="s">
        <v>237</v>
      </c>
      <c r="M1566">
        <v>1</v>
      </c>
      <c r="N1566" s="3">
        <v>587732.21</v>
      </c>
      <c r="O1566" s="3">
        <f>N1566/M1566</f>
        <v>587732.21</v>
      </c>
      <c r="P1566" s="3">
        <f>O1566*((VLOOKUP(H1566,'CPI Data'!$A$1:$B$23,2))/(VLOOKUP(2025,'CPI Data'!$A$1:$B$23,2)))</f>
        <v>587732.21</v>
      </c>
      <c r="Q1566" s="2">
        <v>40360</v>
      </c>
      <c r="R1566" s="12">
        <v>4</v>
      </c>
      <c r="S1566">
        <v>2</v>
      </c>
      <c r="T1566">
        <v>1</v>
      </c>
      <c r="U1566">
        <v>1</v>
      </c>
    </row>
    <row r="1567" spans="1:21" x14ac:dyDescent="0.25">
      <c r="A1567" t="s">
        <v>19</v>
      </c>
      <c r="B1567">
        <f>VLOOKUP(Table1[[#This Row],[LGA]],Sheet1!$H$1:$I$27,2,)</f>
        <v>1816</v>
      </c>
      <c r="C1567" t="s">
        <v>105</v>
      </c>
      <c r="D1567" t="s">
        <v>152</v>
      </c>
      <c r="E1567" s="18" t="s">
        <v>13</v>
      </c>
      <c r="F1567" s="18" t="s">
        <v>13</v>
      </c>
      <c r="H1567">
        <v>2010</v>
      </c>
      <c r="I1567" t="s">
        <v>29</v>
      </c>
      <c r="J1567" t="str">
        <f>VLOOKUP(Table1[[#This Row],[Construction]],Sheet1!$A$2:$B$16,2,)</f>
        <v>On Site</v>
      </c>
      <c r="K1567" t="s">
        <v>184</v>
      </c>
      <c r="L1567" t="s">
        <v>237</v>
      </c>
      <c r="M1567">
        <v>1</v>
      </c>
      <c r="N1567" s="3">
        <v>530400.72</v>
      </c>
      <c r="O1567" s="3">
        <f>N1567/M1567</f>
        <v>530400.72</v>
      </c>
      <c r="P1567" s="3">
        <f>O1567*((VLOOKUP(H1567,'CPI Data'!$A$1:$B$23,2))/(VLOOKUP(2025,'CPI Data'!$A$1:$B$23,2)))</f>
        <v>530400.72</v>
      </c>
      <c r="Q1567" s="2">
        <v>40360</v>
      </c>
      <c r="R1567" s="12">
        <v>3</v>
      </c>
      <c r="S1567">
        <v>1</v>
      </c>
      <c r="T1567">
        <v>1</v>
      </c>
      <c r="U1567">
        <v>1</v>
      </c>
    </row>
    <row r="1568" spans="1:21" x14ac:dyDescent="0.25">
      <c r="A1568" t="s">
        <v>19</v>
      </c>
      <c r="B1568">
        <f>VLOOKUP(Table1[[#This Row],[LGA]],Sheet1!$H$1:$I$27,2,)</f>
        <v>1816</v>
      </c>
      <c r="C1568" t="s">
        <v>105</v>
      </c>
      <c r="D1568" t="s">
        <v>162</v>
      </c>
      <c r="E1568" s="18" t="s">
        <v>13</v>
      </c>
      <c r="F1568" s="18" t="s">
        <v>13</v>
      </c>
      <c r="H1568">
        <v>2010</v>
      </c>
      <c r="I1568" t="s">
        <v>29</v>
      </c>
      <c r="J1568" t="str">
        <f>VLOOKUP(Table1[[#This Row],[Construction]],Sheet1!$A$2:$B$16,2,)</f>
        <v>On Site</v>
      </c>
      <c r="K1568" t="s">
        <v>184</v>
      </c>
      <c r="L1568" t="s">
        <v>237</v>
      </c>
      <c r="M1568">
        <v>3</v>
      </c>
      <c r="N1568" s="3">
        <v>1160241.51</v>
      </c>
      <c r="O1568" s="3">
        <f>N1568/M1568</f>
        <v>386747.17</v>
      </c>
      <c r="P1568" s="3">
        <f>O1568*((VLOOKUP(H1568,'CPI Data'!$A$1:$B$23,2))/(VLOOKUP(2025,'CPI Data'!$A$1:$B$23,2)))</f>
        <v>386747.17</v>
      </c>
      <c r="Q1568" s="2">
        <v>40360</v>
      </c>
      <c r="R1568" s="12">
        <v>2</v>
      </c>
      <c r="S1568">
        <v>3</v>
      </c>
      <c r="T1568">
        <v>1</v>
      </c>
      <c r="U1568">
        <v>1</v>
      </c>
    </row>
    <row r="1569" spans="1:21" x14ac:dyDescent="0.25">
      <c r="A1569" t="s">
        <v>19</v>
      </c>
      <c r="B1569">
        <f>VLOOKUP(Table1[[#This Row],[LGA]],Sheet1!$H$1:$I$27,2,)</f>
        <v>1816</v>
      </c>
      <c r="C1569" t="s">
        <v>105</v>
      </c>
      <c r="D1569" t="s">
        <v>159</v>
      </c>
      <c r="E1569" s="18" t="s">
        <v>13</v>
      </c>
      <c r="F1569" s="18" t="s">
        <v>13</v>
      </c>
      <c r="H1569">
        <v>2010</v>
      </c>
      <c r="I1569" t="s">
        <v>29</v>
      </c>
      <c r="J1569" t="str">
        <f>VLOOKUP(Table1[[#This Row],[Construction]],Sheet1!$A$2:$B$16,2,)</f>
        <v>On Site</v>
      </c>
      <c r="K1569" t="s">
        <v>184</v>
      </c>
      <c r="L1569" t="s">
        <v>237</v>
      </c>
      <c r="M1569">
        <v>1</v>
      </c>
      <c r="N1569" s="3">
        <v>445978.17</v>
      </c>
      <c r="O1569" s="3">
        <f>N1569/M1569</f>
        <v>445978.17</v>
      </c>
      <c r="P1569" s="3">
        <f>O1569*((VLOOKUP(H1569,'CPI Data'!$A$1:$B$23,2))/(VLOOKUP(2025,'CPI Data'!$A$1:$B$23,2)))</f>
        <v>445978.17</v>
      </c>
      <c r="Q1569" s="2">
        <v>43282</v>
      </c>
      <c r="R1569" s="12">
        <v>2</v>
      </c>
      <c r="S1569">
        <v>1</v>
      </c>
      <c r="T1569">
        <v>1</v>
      </c>
      <c r="U1569">
        <v>1</v>
      </c>
    </row>
    <row r="1570" spans="1:21" x14ac:dyDescent="0.25">
      <c r="A1570" t="s">
        <v>19</v>
      </c>
      <c r="B1570">
        <f>VLOOKUP(Table1[[#This Row],[LGA]],Sheet1!$H$1:$I$27,2,)</f>
        <v>1816</v>
      </c>
      <c r="C1570" t="s">
        <v>105</v>
      </c>
      <c r="D1570" t="s">
        <v>156</v>
      </c>
      <c r="E1570" s="18" t="s">
        <v>13</v>
      </c>
      <c r="F1570" s="18" t="s">
        <v>13</v>
      </c>
      <c r="H1570">
        <v>2010</v>
      </c>
      <c r="I1570" t="s">
        <v>29</v>
      </c>
      <c r="J1570" t="str">
        <f>VLOOKUP(Table1[[#This Row],[Construction]],Sheet1!$A$2:$B$16,2,)</f>
        <v>On Site</v>
      </c>
      <c r="K1570" t="s">
        <v>184</v>
      </c>
      <c r="L1570" t="s">
        <v>237</v>
      </c>
      <c r="M1570">
        <v>1</v>
      </c>
      <c r="N1570" s="3">
        <v>649707.19999999995</v>
      </c>
      <c r="O1570" s="3">
        <f>N1570/M1570</f>
        <v>649707.19999999995</v>
      </c>
      <c r="P1570" s="3">
        <f>O1570*((VLOOKUP(H1570,'CPI Data'!$A$1:$B$23,2))/(VLOOKUP(2025,'CPI Data'!$A$1:$B$23,2)))</f>
        <v>649707.19999999995</v>
      </c>
      <c r="Q1570" s="2">
        <v>43282</v>
      </c>
      <c r="R1570" s="12">
        <v>4</v>
      </c>
      <c r="S1570">
        <v>2</v>
      </c>
      <c r="T1570">
        <v>1</v>
      </c>
      <c r="U1570">
        <v>1</v>
      </c>
    </row>
    <row r="1571" spans="1:21" x14ac:dyDescent="0.25">
      <c r="A1571" t="s">
        <v>80</v>
      </c>
      <c r="B1571">
        <f>VLOOKUP(Table1[[#This Row],[LGA]],Sheet1!$H$1:$I$27,2,)</f>
        <v>1178</v>
      </c>
      <c r="C1571" t="s">
        <v>108</v>
      </c>
      <c r="D1571" t="s">
        <v>152</v>
      </c>
      <c r="E1571" s="18" t="s">
        <v>13</v>
      </c>
      <c r="F1571" s="18" t="s">
        <v>13</v>
      </c>
      <c r="H1571">
        <v>2010</v>
      </c>
      <c r="I1571" t="s">
        <v>29</v>
      </c>
      <c r="J1571" t="str">
        <f>VLOOKUP(Table1[[#This Row],[Construction]],Sheet1!$A$2:$B$16,2,)</f>
        <v>On Site</v>
      </c>
      <c r="K1571" t="s">
        <v>228</v>
      </c>
      <c r="L1571" t="s">
        <v>237</v>
      </c>
      <c r="M1571">
        <v>1</v>
      </c>
      <c r="N1571" s="3">
        <v>398687</v>
      </c>
      <c r="O1571" s="3">
        <f>N1571/M1571</f>
        <v>398687</v>
      </c>
      <c r="P1571" s="3">
        <f>O1571*((VLOOKUP(H1571,'CPI Data'!$A$1:$B$23,2))/(VLOOKUP(2025,'CPI Data'!$A$1:$B$23,2)))</f>
        <v>398687</v>
      </c>
      <c r="Q1571" s="2">
        <v>41456</v>
      </c>
      <c r="R1571" s="12">
        <v>3</v>
      </c>
      <c r="S1571">
        <v>1</v>
      </c>
      <c r="T1571">
        <v>1</v>
      </c>
      <c r="U1571">
        <v>1</v>
      </c>
    </row>
    <row r="1572" spans="1:21" x14ac:dyDescent="0.25">
      <c r="A1572" t="s">
        <v>73</v>
      </c>
      <c r="B1572">
        <f>VLOOKUP(Table1[[#This Row],[LGA]],Sheet1!$H$1:$I$27,2,)</f>
        <v>2000</v>
      </c>
      <c r="C1572" t="s">
        <v>104</v>
      </c>
      <c r="D1572" t="s">
        <v>156</v>
      </c>
      <c r="E1572" s="18" t="s">
        <v>13</v>
      </c>
      <c r="F1572" s="18" t="s">
        <v>13</v>
      </c>
      <c r="H1572">
        <v>2010</v>
      </c>
      <c r="I1572" t="s">
        <v>29</v>
      </c>
      <c r="J1572" t="str">
        <f>VLOOKUP(Table1[[#This Row],[Construction]],Sheet1!$A$2:$B$16,2,)</f>
        <v>On Site</v>
      </c>
      <c r="K1572" t="s">
        <v>215</v>
      </c>
      <c r="L1572" t="s">
        <v>237</v>
      </c>
      <c r="M1572">
        <v>1</v>
      </c>
      <c r="N1572" s="3">
        <v>520389.86</v>
      </c>
      <c r="O1572" s="3">
        <f>N1572/M1572</f>
        <v>520389.86</v>
      </c>
      <c r="P1572" s="3">
        <f>O1572*((VLOOKUP(H1572,'CPI Data'!$A$1:$B$23,2))/(VLOOKUP(2025,'CPI Data'!$A$1:$B$23,2)))</f>
        <v>520389.86</v>
      </c>
      <c r="Q1572" s="2">
        <v>43647</v>
      </c>
      <c r="R1572" s="12">
        <v>4</v>
      </c>
      <c r="S1572">
        <v>2</v>
      </c>
      <c r="T1572">
        <v>1</v>
      </c>
      <c r="U1572">
        <v>1</v>
      </c>
    </row>
    <row r="1573" spans="1:21" x14ac:dyDescent="0.25">
      <c r="A1573" t="s">
        <v>73</v>
      </c>
      <c r="B1573">
        <f>VLOOKUP(Table1[[#This Row],[LGA]],Sheet1!$H$1:$I$27,2,)</f>
        <v>2000</v>
      </c>
      <c r="C1573" t="s">
        <v>104</v>
      </c>
      <c r="D1573" t="s">
        <v>156</v>
      </c>
      <c r="E1573" s="18" t="s">
        <v>13</v>
      </c>
      <c r="F1573" s="18" t="s">
        <v>13</v>
      </c>
      <c r="H1573">
        <v>2010</v>
      </c>
      <c r="I1573" t="s">
        <v>35</v>
      </c>
      <c r="J1573" t="str">
        <f>VLOOKUP(Table1[[#This Row],[Construction]],Sheet1!$A$2:$B$16,2,)</f>
        <v>Demolish</v>
      </c>
      <c r="K1573" t="s">
        <v>215</v>
      </c>
      <c r="L1573" t="s">
        <v>237</v>
      </c>
      <c r="M1573">
        <v>1</v>
      </c>
      <c r="N1573" s="3">
        <v>520389.86</v>
      </c>
      <c r="O1573" s="3">
        <f>N1573/M1573</f>
        <v>520389.86</v>
      </c>
      <c r="P1573" s="3">
        <f>O1573*((VLOOKUP(H1573,'CPI Data'!$A$1:$B$23,2))/(VLOOKUP(2025,'CPI Data'!$A$1:$B$23,2)))</f>
        <v>520389.86</v>
      </c>
      <c r="Q1573" s="2">
        <v>40725</v>
      </c>
      <c r="R1573" s="12">
        <v>4</v>
      </c>
      <c r="S1573">
        <v>2</v>
      </c>
      <c r="T1573">
        <v>1</v>
      </c>
      <c r="U1573">
        <v>1</v>
      </c>
    </row>
    <row r="1574" spans="1:21" x14ac:dyDescent="0.25">
      <c r="A1574" t="s">
        <v>73</v>
      </c>
      <c r="B1574">
        <f>VLOOKUP(Table1[[#This Row],[LGA]],Sheet1!$H$1:$I$27,2,)</f>
        <v>2000</v>
      </c>
      <c r="C1574" t="s">
        <v>104</v>
      </c>
      <c r="D1574" t="s">
        <v>152</v>
      </c>
      <c r="E1574" s="18" t="s">
        <v>13</v>
      </c>
      <c r="F1574" s="18" t="s">
        <v>13</v>
      </c>
      <c r="H1574">
        <v>2010</v>
      </c>
      <c r="I1574" t="s">
        <v>35</v>
      </c>
      <c r="J1574" t="str">
        <f>VLOOKUP(Table1[[#This Row],[Construction]],Sheet1!$A$2:$B$16,2,)</f>
        <v>Demolish</v>
      </c>
      <c r="K1574" t="s">
        <v>215</v>
      </c>
      <c r="L1574" t="s">
        <v>237</v>
      </c>
      <c r="M1574">
        <v>1</v>
      </c>
      <c r="N1574" s="3">
        <v>475694.29</v>
      </c>
      <c r="O1574" s="3">
        <f>N1574/M1574</f>
        <v>475694.29</v>
      </c>
      <c r="P1574" s="3">
        <f>O1574*((VLOOKUP(H1574,'CPI Data'!$A$1:$B$23,2))/(VLOOKUP(2025,'CPI Data'!$A$1:$B$23,2)))</f>
        <v>475694.29</v>
      </c>
      <c r="Q1574" s="2">
        <v>40725</v>
      </c>
      <c r="R1574" s="12">
        <v>3</v>
      </c>
      <c r="S1574">
        <v>1</v>
      </c>
      <c r="T1574">
        <v>1</v>
      </c>
      <c r="U1574">
        <v>1</v>
      </c>
    </row>
    <row r="1575" spans="1:21" x14ac:dyDescent="0.25">
      <c r="A1575" t="s">
        <v>25</v>
      </c>
      <c r="B1575">
        <f>VLOOKUP(Table1[[#This Row],[LGA]],Sheet1!$H$1:$I$27,2,)</f>
        <v>575</v>
      </c>
      <c r="C1575" t="s">
        <v>108</v>
      </c>
      <c r="D1575" t="s">
        <v>152</v>
      </c>
      <c r="E1575" s="18" t="s">
        <v>13</v>
      </c>
      <c r="F1575" s="18" t="s">
        <v>13</v>
      </c>
      <c r="H1575">
        <v>2010</v>
      </c>
      <c r="I1575" t="s">
        <v>35</v>
      </c>
      <c r="J1575" t="str">
        <f>VLOOKUP(Table1[[#This Row],[Construction]],Sheet1!$A$2:$B$16,2,)</f>
        <v>Demolish</v>
      </c>
      <c r="K1575" t="s">
        <v>231</v>
      </c>
      <c r="L1575" t="s">
        <v>237</v>
      </c>
      <c r="M1575">
        <v>1</v>
      </c>
      <c r="N1575" s="3">
        <v>478349.89</v>
      </c>
      <c r="O1575" s="3">
        <f>N1575/M1575</f>
        <v>478349.89</v>
      </c>
      <c r="P1575" s="3">
        <f>O1575*((VLOOKUP(H1575,'CPI Data'!$A$1:$B$23,2))/(VLOOKUP(2025,'CPI Data'!$A$1:$B$23,2)))</f>
        <v>478349.89</v>
      </c>
      <c r="Q1575" s="2">
        <v>40725</v>
      </c>
      <c r="R1575" s="12">
        <v>3</v>
      </c>
      <c r="S1575">
        <v>1</v>
      </c>
      <c r="T1575">
        <v>1</v>
      </c>
      <c r="U1575">
        <v>1</v>
      </c>
    </row>
    <row r="1576" spans="1:21" x14ac:dyDescent="0.25">
      <c r="A1576" t="s">
        <v>25</v>
      </c>
      <c r="B1576">
        <f>VLOOKUP(Table1[[#This Row],[LGA]],Sheet1!$H$1:$I$27,2,)</f>
        <v>575</v>
      </c>
      <c r="C1576" t="s">
        <v>108</v>
      </c>
      <c r="D1576" t="s">
        <v>160</v>
      </c>
      <c r="E1576" s="18" t="s">
        <v>13</v>
      </c>
      <c r="F1576" s="18" t="s">
        <v>13</v>
      </c>
      <c r="H1576">
        <v>2010</v>
      </c>
      <c r="I1576" t="s">
        <v>35</v>
      </c>
      <c r="J1576" t="str">
        <f>VLOOKUP(Table1[[#This Row],[Construction]],Sheet1!$A$2:$B$16,2,)</f>
        <v>Demolish</v>
      </c>
      <c r="K1576" t="s">
        <v>231</v>
      </c>
      <c r="L1576" t="s">
        <v>237</v>
      </c>
      <c r="M1576">
        <v>2</v>
      </c>
      <c r="N1576" s="3">
        <v>752712.11</v>
      </c>
      <c r="O1576" s="3">
        <f>N1576/M1576</f>
        <v>376356.05499999999</v>
      </c>
      <c r="P1576" s="3">
        <f>O1576*((VLOOKUP(H1576,'CPI Data'!$A$1:$B$23,2))/(VLOOKUP(2025,'CPI Data'!$A$1:$B$23,2)))</f>
        <v>376356.05499999999</v>
      </c>
      <c r="Q1576" s="2">
        <v>40725</v>
      </c>
      <c r="R1576" s="12">
        <v>2</v>
      </c>
      <c r="S1576">
        <v>2</v>
      </c>
      <c r="T1576">
        <v>1</v>
      </c>
      <c r="U1576">
        <v>1</v>
      </c>
    </row>
    <row r="1577" spans="1:21" x14ac:dyDescent="0.25">
      <c r="A1577" t="s">
        <v>86</v>
      </c>
      <c r="B1577">
        <f>VLOOKUP(Table1[[#This Row],[LGA]],Sheet1!$H$1:$I$27,2,)</f>
        <v>596</v>
      </c>
      <c r="C1577" t="s">
        <v>108</v>
      </c>
      <c r="D1577" t="s">
        <v>152</v>
      </c>
      <c r="E1577" s="18" t="s">
        <v>13</v>
      </c>
      <c r="F1577" s="18" t="s">
        <v>13</v>
      </c>
      <c r="H1577">
        <v>2010</v>
      </c>
      <c r="I1577" t="s">
        <v>35</v>
      </c>
      <c r="J1577" t="str">
        <f>VLOOKUP(Table1[[#This Row],[Construction]],Sheet1!$A$2:$B$16,2,)</f>
        <v>Demolish</v>
      </c>
      <c r="K1577" t="s">
        <v>231</v>
      </c>
      <c r="L1577" t="s">
        <v>237</v>
      </c>
      <c r="M1577">
        <v>1</v>
      </c>
      <c r="N1577" s="3">
        <v>442540</v>
      </c>
      <c r="O1577" s="3">
        <f>N1577/M1577</f>
        <v>442540</v>
      </c>
      <c r="P1577" s="3">
        <f>O1577*((VLOOKUP(H1577,'CPI Data'!$A$1:$B$23,2))/(VLOOKUP(2025,'CPI Data'!$A$1:$B$23,2)))</f>
        <v>442540</v>
      </c>
      <c r="Q1577" s="2">
        <v>40725</v>
      </c>
      <c r="R1577" s="12">
        <v>3</v>
      </c>
      <c r="S1577">
        <v>1</v>
      </c>
      <c r="T1577">
        <v>1</v>
      </c>
      <c r="U1577">
        <v>1</v>
      </c>
    </row>
    <row r="1578" spans="1:21" x14ac:dyDescent="0.25">
      <c r="A1578" t="s">
        <v>64</v>
      </c>
      <c r="B1578">
        <f>VLOOKUP(Table1[[#This Row],[LGA]],Sheet1!$H$1:$I$27,2,)</f>
        <v>2190</v>
      </c>
      <c r="C1578" t="s">
        <v>104</v>
      </c>
      <c r="D1578" t="s">
        <v>162</v>
      </c>
      <c r="E1578" s="18" t="s">
        <v>13</v>
      </c>
      <c r="F1578" s="18" t="s">
        <v>13</v>
      </c>
      <c r="H1578">
        <v>2010</v>
      </c>
      <c r="I1578" t="s">
        <v>35</v>
      </c>
      <c r="J1578" t="str">
        <f>VLOOKUP(Table1[[#This Row],[Construction]],Sheet1!$A$2:$B$16,2,)</f>
        <v>Demolish</v>
      </c>
      <c r="K1578" t="s">
        <v>226</v>
      </c>
      <c r="L1578" t="s">
        <v>237</v>
      </c>
      <c r="M1578">
        <v>3</v>
      </c>
      <c r="N1578" s="3">
        <v>1247283.2</v>
      </c>
      <c r="O1578" s="3">
        <f>N1578/M1578</f>
        <v>415761.06666666665</v>
      </c>
      <c r="P1578" s="3">
        <f>O1578*((VLOOKUP(H1578,'CPI Data'!$A$1:$B$23,2))/(VLOOKUP(2025,'CPI Data'!$A$1:$B$23,2)))</f>
        <v>415761.06666666665</v>
      </c>
      <c r="Q1578" s="2">
        <v>40725</v>
      </c>
      <c r="R1578" s="12">
        <v>2</v>
      </c>
      <c r="S1578">
        <v>3</v>
      </c>
      <c r="T1578">
        <v>1</v>
      </c>
      <c r="U1578">
        <v>1</v>
      </c>
    </row>
    <row r="1579" spans="1:21" x14ac:dyDescent="0.25">
      <c r="A1579" t="s">
        <v>12</v>
      </c>
      <c r="B1579">
        <f>VLOOKUP(Table1[[#This Row],[LGA]],Sheet1!$H$1:$I$27,2,)</f>
        <v>700</v>
      </c>
      <c r="C1579" t="s">
        <v>103</v>
      </c>
      <c r="D1579" t="s">
        <v>163</v>
      </c>
      <c r="E1579" s="18" t="s">
        <v>13</v>
      </c>
      <c r="F1579" s="18" t="s">
        <v>13</v>
      </c>
      <c r="H1579">
        <v>2010</v>
      </c>
      <c r="I1579" t="s">
        <v>29</v>
      </c>
      <c r="J1579" t="str">
        <f>VLOOKUP(Table1[[#This Row],[Construction]],Sheet1!$A$2:$B$16,2,)</f>
        <v>On Site</v>
      </c>
      <c r="K1579" t="s">
        <v>214</v>
      </c>
      <c r="L1579" t="s">
        <v>236</v>
      </c>
      <c r="M1579">
        <v>1</v>
      </c>
      <c r="N1579" s="3">
        <v>664210</v>
      </c>
      <c r="O1579" s="3">
        <f>N1579/M1579</f>
        <v>664210</v>
      </c>
      <c r="P1579" s="3">
        <f>O1579*((VLOOKUP(H1579,'CPI Data'!$A$1:$B$23,2))/(VLOOKUP(2025,'CPI Data'!$A$1:$B$23,2)))</f>
        <v>664210</v>
      </c>
      <c r="Q1579" s="2">
        <v>40725</v>
      </c>
      <c r="R1579" s="12">
        <v>4</v>
      </c>
      <c r="S1579">
        <v>2</v>
      </c>
      <c r="T1579">
        <v>1</v>
      </c>
      <c r="U1579">
        <v>1</v>
      </c>
    </row>
    <row r="1580" spans="1:21" x14ac:dyDescent="0.25">
      <c r="A1580" t="s">
        <v>28</v>
      </c>
      <c r="B1580">
        <f>VLOOKUP(Table1[[#This Row],[LGA]],Sheet1!$H$1:$I$27,2,)</f>
        <v>2335</v>
      </c>
      <c r="C1580" t="s">
        <v>104</v>
      </c>
      <c r="D1580" t="s">
        <v>68</v>
      </c>
      <c r="E1580" s="18" t="s">
        <v>36</v>
      </c>
      <c r="F1580" s="18" t="s">
        <v>36</v>
      </c>
      <c r="H1580">
        <v>2009</v>
      </c>
      <c r="I1580" t="s">
        <v>29</v>
      </c>
      <c r="J1580" t="str">
        <f>VLOOKUP(Table1[[#This Row],[Construction]],Sheet1!$A$2:$B$16,2,)</f>
        <v>On Site</v>
      </c>
      <c r="K1580" t="s">
        <v>232</v>
      </c>
      <c r="L1580" t="s">
        <v>237</v>
      </c>
      <c r="M1580">
        <v>1</v>
      </c>
      <c r="N1580" s="3">
        <v>170417.96</v>
      </c>
      <c r="O1580" s="3">
        <f>N1580/M1580</f>
        <v>170417.96</v>
      </c>
      <c r="P1580" s="3">
        <f>O1580*((VLOOKUP(H1580,'CPI Data'!$A$1:$B$23,2))/(VLOOKUP(2025,'CPI Data'!$A$1:$B$23,2)))</f>
        <v>105776.66482758621</v>
      </c>
      <c r="Q1580" s="2">
        <v>42917</v>
      </c>
      <c r="R1580" s="12">
        <v>2</v>
      </c>
      <c r="S1580">
        <v>1</v>
      </c>
      <c r="T1580">
        <v>1</v>
      </c>
      <c r="U1580">
        <v>1</v>
      </c>
    </row>
    <row r="1581" spans="1:21" x14ac:dyDescent="0.25">
      <c r="A1581" t="s">
        <v>28</v>
      </c>
      <c r="B1581">
        <f>VLOOKUP(Table1[[#This Row],[LGA]],Sheet1!$H$1:$I$27,2,)</f>
        <v>2335</v>
      </c>
      <c r="C1581" t="s">
        <v>104</v>
      </c>
      <c r="D1581" t="s">
        <v>68</v>
      </c>
      <c r="E1581" s="18" t="s">
        <v>36</v>
      </c>
      <c r="F1581" s="18" t="s">
        <v>36</v>
      </c>
      <c r="H1581">
        <v>2009</v>
      </c>
      <c r="I1581" t="s">
        <v>29</v>
      </c>
      <c r="J1581" t="str">
        <f>VLOOKUP(Table1[[#This Row],[Construction]],Sheet1!$A$2:$B$16,2,)</f>
        <v>On Site</v>
      </c>
      <c r="K1581" t="s">
        <v>232</v>
      </c>
      <c r="L1581" t="s">
        <v>237</v>
      </c>
      <c r="M1581">
        <v>1</v>
      </c>
      <c r="N1581" s="3">
        <v>189155.36</v>
      </c>
      <c r="O1581" s="3">
        <f>N1581/M1581</f>
        <v>189155.36</v>
      </c>
      <c r="P1581" s="3">
        <f>O1581*((VLOOKUP(H1581,'CPI Data'!$A$1:$B$23,2))/(VLOOKUP(2025,'CPI Data'!$A$1:$B$23,2)))</f>
        <v>117406.77517241379</v>
      </c>
      <c r="Q1581" s="2">
        <v>43282</v>
      </c>
      <c r="R1581" s="12">
        <v>2</v>
      </c>
      <c r="S1581">
        <v>1</v>
      </c>
      <c r="T1581">
        <v>1</v>
      </c>
      <c r="U1581">
        <v>1</v>
      </c>
    </row>
    <row r="1582" spans="1:21" x14ac:dyDescent="0.25">
      <c r="A1582" t="s">
        <v>28</v>
      </c>
      <c r="B1582">
        <f>VLOOKUP(Table1[[#This Row],[LGA]],Sheet1!$H$1:$I$27,2,)</f>
        <v>2335</v>
      </c>
      <c r="C1582" t="s">
        <v>104</v>
      </c>
      <c r="D1582" t="s">
        <v>68</v>
      </c>
      <c r="E1582" s="18" t="s">
        <v>36</v>
      </c>
      <c r="F1582" s="18" t="s">
        <v>36</v>
      </c>
      <c r="H1582">
        <v>2009</v>
      </c>
      <c r="I1582" t="s">
        <v>29</v>
      </c>
      <c r="J1582" t="str">
        <f>VLOOKUP(Table1[[#This Row],[Construction]],Sheet1!$A$2:$B$16,2,)</f>
        <v>On Site</v>
      </c>
      <c r="K1582" t="s">
        <v>232</v>
      </c>
      <c r="L1582" t="s">
        <v>237</v>
      </c>
      <c r="M1582">
        <v>1</v>
      </c>
      <c r="N1582" s="3">
        <v>186195.26</v>
      </c>
      <c r="O1582" s="3">
        <f>N1582/M1582</f>
        <v>186195.26</v>
      </c>
      <c r="P1582" s="3">
        <f>O1582*((VLOOKUP(H1582,'CPI Data'!$A$1:$B$23,2))/(VLOOKUP(2025,'CPI Data'!$A$1:$B$23,2)))</f>
        <v>115569.47172413794</v>
      </c>
      <c r="Q1582" s="2">
        <v>42552</v>
      </c>
      <c r="R1582" s="12">
        <v>2</v>
      </c>
      <c r="S1582">
        <v>1</v>
      </c>
      <c r="T1582">
        <v>1</v>
      </c>
      <c r="U1582">
        <v>1</v>
      </c>
    </row>
    <row r="1583" spans="1:21" x14ac:dyDescent="0.25">
      <c r="A1583" t="s">
        <v>28</v>
      </c>
      <c r="B1583">
        <f>VLOOKUP(Table1[[#This Row],[LGA]],Sheet1!$H$1:$I$27,2,)</f>
        <v>2335</v>
      </c>
      <c r="C1583" t="s">
        <v>104</v>
      </c>
      <c r="D1583" t="s">
        <v>68</v>
      </c>
      <c r="E1583" s="18" t="s">
        <v>36</v>
      </c>
      <c r="F1583" s="18" t="s">
        <v>36</v>
      </c>
      <c r="H1583">
        <v>2009</v>
      </c>
      <c r="I1583" t="s">
        <v>29</v>
      </c>
      <c r="J1583" t="str">
        <f>VLOOKUP(Table1[[#This Row],[Construction]],Sheet1!$A$2:$B$16,2,)</f>
        <v>On Site</v>
      </c>
      <c r="K1583" t="s">
        <v>232</v>
      </c>
      <c r="L1583" t="s">
        <v>237</v>
      </c>
      <c r="M1583">
        <v>1</v>
      </c>
      <c r="N1583" s="3">
        <v>191740.36</v>
      </c>
      <c r="O1583" s="3">
        <f>N1583/M1583</f>
        <v>191740.36</v>
      </c>
      <c r="P1583" s="3">
        <f>O1583*((VLOOKUP(H1583,'CPI Data'!$A$1:$B$23,2))/(VLOOKUP(2025,'CPI Data'!$A$1:$B$23,2)))</f>
        <v>119011.25793103447</v>
      </c>
      <c r="Q1583" s="2">
        <v>42552</v>
      </c>
      <c r="R1583" s="12">
        <v>2</v>
      </c>
      <c r="S1583">
        <v>1</v>
      </c>
      <c r="T1583">
        <v>1</v>
      </c>
      <c r="U1583">
        <v>1</v>
      </c>
    </row>
    <row r="1584" spans="1:21" x14ac:dyDescent="0.25">
      <c r="A1584" t="s">
        <v>28</v>
      </c>
      <c r="B1584">
        <f>VLOOKUP(Table1[[#This Row],[LGA]],Sheet1!$H$1:$I$27,2,)</f>
        <v>2335</v>
      </c>
      <c r="C1584" t="s">
        <v>104</v>
      </c>
      <c r="D1584" t="s">
        <v>68</v>
      </c>
      <c r="E1584" s="18" t="s">
        <v>36</v>
      </c>
      <c r="F1584" s="18" t="s">
        <v>36</v>
      </c>
      <c r="H1584">
        <v>2009</v>
      </c>
      <c r="I1584" t="s">
        <v>29</v>
      </c>
      <c r="J1584" t="str">
        <f>VLOOKUP(Table1[[#This Row],[Construction]],Sheet1!$A$2:$B$16,2,)</f>
        <v>On Site</v>
      </c>
      <c r="K1584" t="s">
        <v>232</v>
      </c>
      <c r="L1584" t="s">
        <v>237</v>
      </c>
      <c r="M1584">
        <v>1</v>
      </c>
      <c r="N1584" s="3">
        <v>186155.66</v>
      </c>
      <c r="O1584" s="3">
        <f>N1584/M1584</f>
        <v>186155.66</v>
      </c>
      <c r="P1584" s="3">
        <f>O1584*((VLOOKUP(H1584,'CPI Data'!$A$1:$B$23,2))/(VLOOKUP(2025,'CPI Data'!$A$1:$B$23,2)))</f>
        <v>115544.8924137931</v>
      </c>
      <c r="Q1584" s="2">
        <v>42917</v>
      </c>
      <c r="R1584" s="12">
        <v>2</v>
      </c>
      <c r="S1584">
        <v>1</v>
      </c>
      <c r="T1584">
        <v>1</v>
      </c>
      <c r="U1584">
        <v>1</v>
      </c>
    </row>
    <row r="1585" spans="1:21" x14ac:dyDescent="0.25">
      <c r="A1585" t="s">
        <v>28</v>
      </c>
      <c r="B1585">
        <f>VLOOKUP(Table1[[#This Row],[LGA]],Sheet1!$H$1:$I$27,2,)</f>
        <v>2335</v>
      </c>
      <c r="C1585" t="s">
        <v>104</v>
      </c>
      <c r="D1585" t="s">
        <v>68</v>
      </c>
      <c r="E1585" s="18" t="s">
        <v>36</v>
      </c>
      <c r="F1585" s="18" t="s">
        <v>36</v>
      </c>
      <c r="H1585">
        <v>2009</v>
      </c>
      <c r="I1585" t="s">
        <v>29</v>
      </c>
      <c r="J1585" t="str">
        <f>VLOOKUP(Table1[[#This Row],[Construction]],Sheet1!$A$2:$B$16,2,)</f>
        <v>On Site</v>
      </c>
      <c r="K1585" t="s">
        <v>232</v>
      </c>
      <c r="L1585" t="s">
        <v>237</v>
      </c>
      <c r="M1585">
        <v>1</v>
      </c>
      <c r="N1585" s="3">
        <v>198064.26</v>
      </c>
      <c r="O1585" s="3">
        <f>N1585/M1585</f>
        <v>198064.26</v>
      </c>
      <c r="P1585" s="3">
        <f>O1585*((VLOOKUP(H1585,'CPI Data'!$A$1:$B$23,2))/(VLOOKUP(2025,'CPI Data'!$A$1:$B$23,2)))</f>
        <v>122936.43724137932</v>
      </c>
      <c r="Q1585" s="2">
        <v>42917</v>
      </c>
      <c r="R1585" s="12">
        <v>2</v>
      </c>
      <c r="S1585">
        <v>1</v>
      </c>
      <c r="T1585">
        <v>1</v>
      </c>
      <c r="U1585">
        <v>1</v>
      </c>
    </row>
    <row r="1586" spans="1:21" x14ac:dyDescent="0.25">
      <c r="A1586" t="s">
        <v>28</v>
      </c>
      <c r="B1586">
        <f>VLOOKUP(Table1[[#This Row],[LGA]],Sheet1!$H$1:$I$27,2,)</f>
        <v>2335</v>
      </c>
      <c r="C1586" t="s">
        <v>104</v>
      </c>
      <c r="D1586" t="s">
        <v>68</v>
      </c>
      <c r="E1586" s="18" t="s">
        <v>36</v>
      </c>
      <c r="F1586" s="18" t="s">
        <v>36</v>
      </c>
      <c r="H1586">
        <v>2009</v>
      </c>
      <c r="I1586" t="s">
        <v>29</v>
      </c>
      <c r="J1586" t="str">
        <f>VLOOKUP(Table1[[#This Row],[Construction]],Sheet1!$A$2:$B$16,2,)</f>
        <v>On Site</v>
      </c>
      <c r="K1586" t="s">
        <v>232</v>
      </c>
      <c r="L1586" t="s">
        <v>237</v>
      </c>
      <c r="M1586">
        <v>1</v>
      </c>
      <c r="N1586" s="3">
        <v>194174.66</v>
      </c>
      <c r="O1586" s="3">
        <f>N1586/M1586</f>
        <v>194174.66</v>
      </c>
      <c r="P1586" s="3">
        <f>O1586*((VLOOKUP(H1586,'CPI Data'!$A$1:$B$23,2))/(VLOOKUP(2025,'CPI Data'!$A$1:$B$23,2)))</f>
        <v>120522.2027586207</v>
      </c>
      <c r="Q1586" s="2">
        <v>42917</v>
      </c>
      <c r="R1586" s="12">
        <v>2</v>
      </c>
      <c r="S1586">
        <v>1</v>
      </c>
      <c r="T1586">
        <v>1</v>
      </c>
      <c r="U1586">
        <v>1</v>
      </c>
    </row>
    <row r="1587" spans="1:21" x14ac:dyDescent="0.25">
      <c r="A1587" t="s">
        <v>28</v>
      </c>
      <c r="B1587">
        <f>VLOOKUP(Table1[[#This Row],[LGA]],Sheet1!$H$1:$I$27,2,)</f>
        <v>2335</v>
      </c>
      <c r="C1587" t="s">
        <v>104</v>
      </c>
      <c r="D1587" t="s">
        <v>68</v>
      </c>
      <c r="E1587" s="18" t="s">
        <v>36</v>
      </c>
      <c r="F1587" s="18" t="s">
        <v>36</v>
      </c>
      <c r="H1587">
        <v>2009</v>
      </c>
      <c r="I1587" t="s">
        <v>29</v>
      </c>
      <c r="J1587" t="str">
        <f>VLOOKUP(Table1[[#This Row],[Construction]],Sheet1!$A$2:$B$16,2,)</f>
        <v>On Site</v>
      </c>
      <c r="K1587" t="s">
        <v>232</v>
      </c>
      <c r="L1587" t="s">
        <v>237</v>
      </c>
      <c r="M1587">
        <v>1</v>
      </c>
      <c r="N1587" s="3">
        <v>182072.46</v>
      </c>
      <c r="O1587" s="3">
        <f>N1587/M1587</f>
        <v>182072.46</v>
      </c>
      <c r="P1587" s="3">
        <f>O1587*((VLOOKUP(H1587,'CPI Data'!$A$1:$B$23,2))/(VLOOKUP(2025,'CPI Data'!$A$1:$B$23,2)))</f>
        <v>113010.49241379311</v>
      </c>
      <c r="Q1587" s="2">
        <v>42917</v>
      </c>
      <c r="R1587" s="12">
        <v>2</v>
      </c>
      <c r="S1587">
        <v>1</v>
      </c>
      <c r="T1587">
        <v>1</v>
      </c>
      <c r="U1587">
        <v>1</v>
      </c>
    </row>
    <row r="1588" spans="1:21" x14ac:dyDescent="0.25">
      <c r="A1588" t="s">
        <v>30</v>
      </c>
      <c r="B1588">
        <f>VLOOKUP(Table1[[#This Row],[LGA]],Sheet1!$H$1:$I$27,2,)</f>
        <v>2600</v>
      </c>
      <c r="C1588" t="s">
        <v>241</v>
      </c>
      <c r="D1588" t="s">
        <v>68</v>
      </c>
      <c r="E1588" s="18" t="s">
        <v>36</v>
      </c>
      <c r="F1588" s="18" t="s">
        <v>36</v>
      </c>
      <c r="H1588">
        <v>2009</v>
      </c>
      <c r="I1588" t="s">
        <v>29</v>
      </c>
      <c r="J1588" t="str">
        <f>VLOOKUP(Table1[[#This Row],[Construction]],Sheet1!$A$2:$B$16,2,)</f>
        <v>On Site</v>
      </c>
      <c r="K1588" t="s">
        <v>233</v>
      </c>
      <c r="L1588" t="s">
        <v>237</v>
      </c>
      <c r="M1588">
        <v>1</v>
      </c>
      <c r="N1588" s="3">
        <v>227598.45</v>
      </c>
      <c r="O1588" s="3">
        <f>N1588/M1588</f>
        <v>227598.45</v>
      </c>
      <c r="P1588" s="3">
        <f>O1588*((VLOOKUP(H1588,'CPI Data'!$A$1:$B$23,2))/(VLOOKUP(2025,'CPI Data'!$A$1:$B$23,2)))</f>
        <v>141268.00344827588</v>
      </c>
      <c r="Q1588" s="2">
        <v>44013</v>
      </c>
      <c r="R1588" s="12">
        <v>2</v>
      </c>
      <c r="S1588">
        <v>1</v>
      </c>
      <c r="T1588">
        <v>1</v>
      </c>
      <c r="U1588">
        <v>1</v>
      </c>
    </row>
    <row r="1589" spans="1:21" x14ac:dyDescent="0.25">
      <c r="A1589" t="s">
        <v>73</v>
      </c>
      <c r="B1589">
        <f>VLOOKUP(Table1[[#This Row],[LGA]],Sheet1!$H$1:$I$27,2,)</f>
        <v>2000</v>
      </c>
      <c r="C1589" t="s">
        <v>104</v>
      </c>
      <c r="D1589" t="s">
        <v>155</v>
      </c>
      <c r="E1589" s="18" t="s">
        <v>13</v>
      </c>
      <c r="F1589" s="18" t="s">
        <v>13</v>
      </c>
      <c r="H1589">
        <v>2010</v>
      </c>
      <c r="I1589" t="s">
        <v>29</v>
      </c>
      <c r="J1589" t="str">
        <f>VLOOKUP(Table1[[#This Row],[Construction]],Sheet1!$A$2:$B$16,2,)</f>
        <v>On Site</v>
      </c>
      <c r="K1589" t="s">
        <v>234</v>
      </c>
      <c r="L1589" t="s">
        <v>237</v>
      </c>
      <c r="M1589">
        <v>3</v>
      </c>
      <c r="N1589" s="3">
        <v>604897</v>
      </c>
      <c r="O1589" s="3">
        <f>N1589/M1589</f>
        <v>201632.33333333334</v>
      </c>
      <c r="P1589" s="3">
        <f>O1589*((VLOOKUP(H1589,'CPI Data'!$A$1:$B$23,2))/(VLOOKUP(2025,'CPI Data'!$A$1:$B$23,2)))</f>
        <v>201632.33333333334</v>
      </c>
      <c r="Q1589" s="2">
        <v>43282</v>
      </c>
      <c r="R1589" s="12">
        <v>2</v>
      </c>
      <c r="S1589">
        <v>3</v>
      </c>
      <c r="T1589">
        <v>1</v>
      </c>
      <c r="U1589">
        <v>1</v>
      </c>
    </row>
    <row r="1590" spans="1:21" x14ac:dyDescent="0.25">
      <c r="A1590" t="s">
        <v>30</v>
      </c>
      <c r="B1590">
        <f>VLOOKUP(Table1[[#This Row],[LGA]],Sheet1!$H$1:$I$27,2,)</f>
        <v>2600</v>
      </c>
      <c r="C1590" t="s">
        <v>241</v>
      </c>
      <c r="D1590" t="s">
        <v>68</v>
      </c>
      <c r="E1590" s="18" t="s">
        <v>36</v>
      </c>
      <c r="F1590" s="18" t="s">
        <v>36</v>
      </c>
      <c r="H1590">
        <v>2009</v>
      </c>
      <c r="I1590" t="s">
        <v>29</v>
      </c>
      <c r="J1590" t="str">
        <f>VLOOKUP(Table1[[#This Row],[Construction]],Sheet1!$A$2:$B$16,2,)</f>
        <v>On Site</v>
      </c>
      <c r="K1590" t="s">
        <v>233</v>
      </c>
      <c r="L1590" t="s">
        <v>237</v>
      </c>
      <c r="M1590">
        <v>1</v>
      </c>
      <c r="N1590" s="3">
        <v>219725.25</v>
      </c>
      <c r="O1590" s="3">
        <f>N1590/M1590</f>
        <v>219725.25</v>
      </c>
      <c r="P1590" s="3">
        <f>O1590*((VLOOKUP(H1590,'CPI Data'!$A$1:$B$23,2))/(VLOOKUP(2025,'CPI Data'!$A$1:$B$23,2)))</f>
        <v>136381.18965517241</v>
      </c>
      <c r="Q1590" s="2">
        <v>42186</v>
      </c>
      <c r="R1590" s="12">
        <v>2</v>
      </c>
      <c r="S1590">
        <v>1</v>
      </c>
      <c r="T1590">
        <v>1</v>
      </c>
      <c r="U1590">
        <v>1</v>
      </c>
    </row>
    <row r="1591" spans="1:21" x14ac:dyDescent="0.25">
      <c r="A1591" t="s">
        <v>30</v>
      </c>
      <c r="B1591">
        <f>VLOOKUP(Table1[[#This Row],[LGA]],Sheet1!$H$1:$I$27,2,)</f>
        <v>2600</v>
      </c>
      <c r="C1591" t="s">
        <v>241</v>
      </c>
      <c r="D1591" t="s">
        <v>68</v>
      </c>
      <c r="E1591" s="18" t="s">
        <v>36</v>
      </c>
      <c r="F1591" s="18" t="s">
        <v>36</v>
      </c>
      <c r="H1591">
        <v>2009</v>
      </c>
      <c r="I1591" t="s">
        <v>16</v>
      </c>
      <c r="J1591" t="str">
        <f>VLOOKUP(Table1[[#This Row],[Construction]],Sheet1!$A$2:$B$16,2,)</f>
        <v>Off Site</v>
      </c>
      <c r="K1591" t="s">
        <v>233</v>
      </c>
      <c r="L1591" t="s">
        <v>237</v>
      </c>
      <c r="M1591">
        <v>1</v>
      </c>
      <c r="N1591" s="3">
        <v>220159.75</v>
      </c>
      <c r="O1591" s="3">
        <f>N1591/M1591</f>
        <v>220159.75</v>
      </c>
      <c r="P1591" s="3">
        <f>O1591*((VLOOKUP(H1591,'CPI Data'!$A$1:$B$23,2))/(VLOOKUP(2025,'CPI Data'!$A$1:$B$23,2)))</f>
        <v>136650.87931034484</v>
      </c>
      <c r="Q1591" s="2">
        <v>41091</v>
      </c>
      <c r="R1591" s="12">
        <v>2</v>
      </c>
      <c r="S1591">
        <v>1</v>
      </c>
      <c r="T1591">
        <v>1</v>
      </c>
      <c r="U1591">
        <v>1</v>
      </c>
    </row>
    <row r="1592" spans="1:21" x14ac:dyDescent="0.25">
      <c r="A1592" t="s">
        <v>22</v>
      </c>
      <c r="B1592" t="str">
        <f>VLOOKUP(Table1[[#This Row],[LGA]],Sheet1!$H$1:$I$27,2,)</f>
        <v>1973 </v>
      </c>
      <c r="C1592" t="s">
        <v>104</v>
      </c>
      <c r="D1592" t="s">
        <v>68</v>
      </c>
      <c r="E1592" s="18" t="s">
        <v>36</v>
      </c>
      <c r="F1592" s="18" t="s">
        <v>36</v>
      </c>
      <c r="H1592">
        <v>2009</v>
      </c>
      <c r="I1592" t="s">
        <v>16</v>
      </c>
      <c r="J1592" t="str">
        <f>VLOOKUP(Table1[[#This Row],[Construction]],Sheet1!$A$2:$B$16,2,)</f>
        <v>Off Site</v>
      </c>
      <c r="K1592" t="s">
        <v>232</v>
      </c>
      <c r="L1592" t="s">
        <v>237</v>
      </c>
      <c r="M1592">
        <v>1</v>
      </c>
      <c r="N1592" s="3">
        <v>180061.65</v>
      </c>
      <c r="O1592" s="3">
        <f>N1592/M1592</f>
        <v>180061.65</v>
      </c>
      <c r="P1592" s="3">
        <f>O1592*((VLOOKUP(H1592,'CPI Data'!$A$1:$B$23,2))/(VLOOKUP(2025,'CPI Data'!$A$1:$B$23,2)))</f>
        <v>111762.40344827586</v>
      </c>
      <c r="Q1592" s="2">
        <v>41091</v>
      </c>
      <c r="R1592" s="12">
        <v>2</v>
      </c>
      <c r="S1592">
        <v>1</v>
      </c>
      <c r="T1592">
        <v>1</v>
      </c>
      <c r="U1592">
        <v>1</v>
      </c>
    </row>
    <row r="1593" spans="1:21" x14ac:dyDescent="0.25">
      <c r="A1593" t="s">
        <v>22</v>
      </c>
      <c r="B1593" t="str">
        <f>VLOOKUP(Table1[[#This Row],[LGA]],Sheet1!$H$1:$I$27,2,)</f>
        <v>1973 </v>
      </c>
      <c r="C1593" t="s">
        <v>104</v>
      </c>
      <c r="D1593" t="s">
        <v>68</v>
      </c>
      <c r="E1593" s="18" t="s">
        <v>36</v>
      </c>
      <c r="F1593" s="18" t="s">
        <v>36</v>
      </c>
      <c r="H1593">
        <v>2009</v>
      </c>
      <c r="I1593" t="s">
        <v>16</v>
      </c>
      <c r="J1593" t="str">
        <f>VLOOKUP(Table1[[#This Row],[Construction]],Sheet1!$A$2:$B$16,2,)</f>
        <v>Off Site</v>
      </c>
      <c r="K1593" t="s">
        <v>232</v>
      </c>
      <c r="L1593" t="s">
        <v>237</v>
      </c>
      <c r="M1593">
        <v>1</v>
      </c>
      <c r="N1593" s="3">
        <v>180061.65</v>
      </c>
      <c r="O1593" s="3">
        <f>N1593/M1593</f>
        <v>180061.65</v>
      </c>
      <c r="P1593" s="3">
        <f>O1593*((VLOOKUP(H1593,'CPI Data'!$A$1:$B$23,2))/(VLOOKUP(2025,'CPI Data'!$A$1:$B$23,2)))</f>
        <v>111762.40344827586</v>
      </c>
      <c r="Q1593" s="2">
        <v>41091</v>
      </c>
      <c r="R1593" s="12">
        <v>2</v>
      </c>
      <c r="S1593">
        <v>1</v>
      </c>
      <c r="T1593">
        <v>1</v>
      </c>
      <c r="U1593">
        <v>1</v>
      </c>
    </row>
    <row r="1594" spans="1:21" x14ac:dyDescent="0.25">
      <c r="A1594" t="s">
        <v>22</v>
      </c>
      <c r="B1594" t="str">
        <f>VLOOKUP(Table1[[#This Row],[LGA]],Sheet1!$H$1:$I$27,2,)</f>
        <v>1973 </v>
      </c>
      <c r="C1594" t="s">
        <v>104</v>
      </c>
      <c r="D1594" t="s">
        <v>68</v>
      </c>
      <c r="E1594" s="18" t="s">
        <v>36</v>
      </c>
      <c r="F1594" s="18" t="s">
        <v>36</v>
      </c>
      <c r="H1594">
        <v>2009</v>
      </c>
      <c r="I1594" t="s">
        <v>29</v>
      </c>
      <c r="J1594" t="str">
        <f>VLOOKUP(Table1[[#This Row],[Construction]],Sheet1!$A$2:$B$16,2,)</f>
        <v>On Site</v>
      </c>
      <c r="K1594" t="s">
        <v>232</v>
      </c>
      <c r="L1594" t="s">
        <v>237</v>
      </c>
      <c r="M1594">
        <v>1</v>
      </c>
      <c r="N1594" s="3">
        <v>186062.15</v>
      </c>
      <c r="O1594" s="3">
        <f>N1594/M1594</f>
        <v>186062.15</v>
      </c>
      <c r="P1594" s="3">
        <f>O1594*((VLOOKUP(H1594,'CPI Data'!$A$1:$B$23,2))/(VLOOKUP(2025,'CPI Data'!$A$1:$B$23,2)))</f>
        <v>115486.85172413793</v>
      </c>
      <c r="Q1594" s="2">
        <v>44743</v>
      </c>
      <c r="R1594" s="12">
        <v>2</v>
      </c>
      <c r="S1594">
        <v>1</v>
      </c>
      <c r="T1594">
        <v>1</v>
      </c>
      <c r="U1594">
        <v>1</v>
      </c>
    </row>
    <row r="1595" spans="1:21" x14ac:dyDescent="0.25">
      <c r="A1595" t="s">
        <v>22</v>
      </c>
      <c r="B1595" t="str">
        <f>VLOOKUP(Table1[[#This Row],[LGA]],Sheet1!$H$1:$I$27,2,)</f>
        <v>1973 </v>
      </c>
      <c r="C1595" t="s">
        <v>104</v>
      </c>
      <c r="D1595" t="s">
        <v>68</v>
      </c>
      <c r="E1595" s="18" t="s">
        <v>36</v>
      </c>
      <c r="F1595" s="18" t="s">
        <v>36</v>
      </c>
      <c r="H1595">
        <v>2009</v>
      </c>
      <c r="I1595" t="s">
        <v>29</v>
      </c>
      <c r="J1595" t="str">
        <f>VLOOKUP(Table1[[#This Row],[Construction]],Sheet1!$A$2:$B$16,2,)</f>
        <v>On Site</v>
      </c>
      <c r="K1595" t="s">
        <v>232</v>
      </c>
      <c r="L1595" t="s">
        <v>237</v>
      </c>
      <c r="M1595">
        <v>1</v>
      </c>
      <c r="N1595" s="3">
        <v>198318.35</v>
      </c>
      <c r="O1595" s="3">
        <f>N1595/M1595</f>
        <v>198318.35</v>
      </c>
      <c r="P1595" s="3">
        <f>O1595*((VLOOKUP(H1595,'CPI Data'!$A$1:$B$23,2))/(VLOOKUP(2025,'CPI Data'!$A$1:$B$23,2)))</f>
        <v>123094.14827586207</v>
      </c>
      <c r="Q1595" s="2">
        <v>42186</v>
      </c>
      <c r="R1595" s="12">
        <v>2</v>
      </c>
      <c r="S1595">
        <v>1</v>
      </c>
      <c r="T1595">
        <v>1</v>
      </c>
      <c r="U1595">
        <v>1</v>
      </c>
    </row>
    <row r="1596" spans="1:21" x14ac:dyDescent="0.25">
      <c r="A1596" t="s">
        <v>22</v>
      </c>
      <c r="B1596" t="str">
        <f>VLOOKUP(Table1[[#This Row],[LGA]],Sheet1!$H$1:$I$27,2,)</f>
        <v>1973 </v>
      </c>
      <c r="C1596" t="s">
        <v>104</v>
      </c>
      <c r="D1596" t="s">
        <v>68</v>
      </c>
      <c r="E1596" s="18" t="s">
        <v>36</v>
      </c>
      <c r="F1596" s="18" t="s">
        <v>36</v>
      </c>
      <c r="H1596">
        <v>2009</v>
      </c>
      <c r="I1596" t="s">
        <v>29</v>
      </c>
      <c r="J1596" t="str">
        <f>VLOOKUP(Table1[[#This Row],[Construction]],Sheet1!$A$2:$B$16,2,)</f>
        <v>On Site</v>
      </c>
      <c r="K1596" t="s">
        <v>232</v>
      </c>
      <c r="L1596" t="s">
        <v>237</v>
      </c>
      <c r="M1596">
        <v>1</v>
      </c>
      <c r="N1596" s="3">
        <v>179494.05</v>
      </c>
      <c r="O1596" s="3">
        <f>N1596/M1596</f>
        <v>179494.05</v>
      </c>
      <c r="P1596" s="3">
        <f>O1596*((VLOOKUP(H1596,'CPI Data'!$A$1:$B$23,2))/(VLOOKUP(2025,'CPI Data'!$A$1:$B$23,2)))</f>
        <v>111410.09999999999</v>
      </c>
      <c r="Q1596" s="2">
        <v>44743</v>
      </c>
      <c r="R1596" s="12">
        <v>2</v>
      </c>
      <c r="S1596">
        <v>1</v>
      </c>
      <c r="T1596">
        <v>1</v>
      </c>
      <c r="U1596">
        <v>1</v>
      </c>
    </row>
    <row r="1597" spans="1:21" x14ac:dyDescent="0.25">
      <c r="A1597" t="s">
        <v>22</v>
      </c>
      <c r="B1597" t="str">
        <f>VLOOKUP(Table1[[#This Row],[LGA]],Sheet1!$H$1:$I$27,2,)</f>
        <v>1973 </v>
      </c>
      <c r="C1597" t="s">
        <v>104</v>
      </c>
      <c r="D1597" t="s">
        <v>68</v>
      </c>
      <c r="E1597" s="18" t="s">
        <v>36</v>
      </c>
      <c r="F1597" s="18" t="s">
        <v>36</v>
      </c>
      <c r="H1597">
        <v>2009</v>
      </c>
      <c r="I1597" t="s">
        <v>29</v>
      </c>
      <c r="J1597" t="str">
        <f>VLOOKUP(Table1[[#This Row],[Construction]],Sheet1!$A$2:$B$16,2,)</f>
        <v>On Site</v>
      </c>
      <c r="K1597" t="s">
        <v>232</v>
      </c>
      <c r="L1597" t="s">
        <v>237</v>
      </c>
      <c r="M1597">
        <v>1</v>
      </c>
      <c r="N1597" s="3">
        <v>187668.15</v>
      </c>
      <c r="O1597" s="3">
        <f>N1597/M1597</f>
        <v>187668.15</v>
      </c>
      <c r="P1597" s="3">
        <f>O1597*((VLOOKUP(H1597,'CPI Data'!$A$1:$B$23,2))/(VLOOKUP(2025,'CPI Data'!$A$1:$B$23,2)))</f>
        <v>116483.67931034483</v>
      </c>
      <c r="Q1597" s="2">
        <v>44743</v>
      </c>
      <c r="R1597" s="12">
        <v>2</v>
      </c>
      <c r="S1597">
        <v>1</v>
      </c>
      <c r="T1597">
        <v>1</v>
      </c>
      <c r="U1597">
        <v>1</v>
      </c>
    </row>
    <row r="1598" spans="1:21" x14ac:dyDescent="0.25">
      <c r="A1598" t="s">
        <v>26</v>
      </c>
      <c r="B1598">
        <f>VLOOKUP(Table1[[#This Row],[LGA]],Sheet1!$H$1:$I$27,2,)</f>
        <v>2465</v>
      </c>
      <c r="C1598" t="s">
        <v>104</v>
      </c>
      <c r="D1598" t="s">
        <v>68</v>
      </c>
      <c r="E1598" s="18" t="s">
        <v>36</v>
      </c>
      <c r="F1598" s="18" t="s">
        <v>36</v>
      </c>
      <c r="H1598">
        <v>2009</v>
      </c>
      <c r="I1598" t="s">
        <v>29</v>
      </c>
      <c r="J1598" t="str">
        <f>VLOOKUP(Table1[[#This Row],[Construction]],Sheet1!$A$2:$B$16,2,)</f>
        <v>On Site</v>
      </c>
      <c r="K1598" t="s">
        <v>232</v>
      </c>
      <c r="L1598" t="s">
        <v>237</v>
      </c>
      <c r="M1598">
        <v>1</v>
      </c>
      <c r="N1598" s="3">
        <v>184901.78</v>
      </c>
      <c r="O1598" s="3">
        <f>N1598/M1598</f>
        <v>184901.78</v>
      </c>
      <c r="P1598" s="3">
        <f>O1598*((VLOOKUP(H1598,'CPI Data'!$A$1:$B$23,2))/(VLOOKUP(2025,'CPI Data'!$A$1:$B$23,2)))</f>
        <v>114766.62206896552</v>
      </c>
      <c r="Q1598" s="2">
        <v>44743</v>
      </c>
      <c r="R1598" s="12">
        <v>2</v>
      </c>
      <c r="S1598">
        <v>1</v>
      </c>
      <c r="T1598">
        <v>1</v>
      </c>
      <c r="U1598">
        <v>1</v>
      </c>
    </row>
    <row r="1599" spans="1:21" x14ac:dyDescent="0.25">
      <c r="A1599" t="s">
        <v>26</v>
      </c>
      <c r="B1599">
        <f>VLOOKUP(Table1[[#This Row],[LGA]],Sheet1!$H$1:$I$27,2,)</f>
        <v>2465</v>
      </c>
      <c r="C1599" t="s">
        <v>104</v>
      </c>
      <c r="D1599" t="s">
        <v>68</v>
      </c>
      <c r="E1599" s="18" t="s">
        <v>36</v>
      </c>
      <c r="F1599" s="18" t="s">
        <v>36</v>
      </c>
      <c r="H1599">
        <v>2009</v>
      </c>
      <c r="I1599" t="s">
        <v>29</v>
      </c>
      <c r="J1599" t="str">
        <f>VLOOKUP(Table1[[#This Row],[Construction]],Sheet1!$A$2:$B$16,2,)</f>
        <v>On Site</v>
      </c>
      <c r="K1599" t="s">
        <v>232</v>
      </c>
      <c r="L1599" t="s">
        <v>237</v>
      </c>
      <c r="M1599">
        <v>1</v>
      </c>
      <c r="N1599" s="3">
        <v>178863.88</v>
      </c>
      <c r="O1599" s="3">
        <f>N1599/M1599</f>
        <v>178863.88</v>
      </c>
      <c r="P1599" s="3">
        <f>O1599*((VLOOKUP(H1599,'CPI Data'!$A$1:$B$23,2))/(VLOOKUP(2025,'CPI Data'!$A$1:$B$23,2)))</f>
        <v>111018.96</v>
      </c>
      <c r="Q1599" s="2">
        <v>44743</v>
      </c>
      <c r="R1599" s="12">
        <v>2</v>
      </c>
      <c r="S1599">
        <v>1</v>
      </c>
      <c r="T1599">
        <v>1</v>
      </c>
      <c r="U1599">
        <v>1</v>
      </c>
    </row>
    <row r="1600" spans="1:21" x14ac:dyDescent="0.25">
      <c r="A1600" t="s">
        <v>26</v>
      </c>
      <c r="B1600">
        <f>VLOOKUP(Table1[[#This Row],[LGA]],Sheet1!$H$1:$I$27,2,)</f>
        <v>2465</v>
      </c>
      <c r="C1600" t="s">
        <v>104</v>
      </c>
      <c r="D1600" t="s">
        <v>68</v>
      </c>
      <c r="E1600" s="18" t="s">
        <v>36</v>
      </c>
      <c r="F1600" s="18" t="s">
        <v>36</v>
      </c>
      <c r="H1600">
        <v>2009</v>
      </c>
      <c r="I1600" t="s">
        <v>29</v>
      </c>
      <c r="J1600" t="str">
        <f>VLOOKUP(Table1[[#This Row],[Construction]],Sheet1!$A$2:$B$16,2,)</f>
        <v>On Site</v>
      </c>
      <c r="K1600" t="s">
        <v>232</v>
      </c>
      <c r="L1600" t="s">
        <v>237</v>
      </c>
      <c r="M1600">
        <v>1</v>
      </c>
      <c r="N1600" s="3">
        <v>178586.68</v>
      </c>
      <c r="O1600" s="3">
        <f>N1600/M1600</f>
        <v>178586.68</v>
      </c>
      <c r="P1600" s="3">
        <f>O1600*((VLOOKUP(H1600,'CPI Data'!$A$1:$B$23,2))/(VLOOKUP(2025,'CPI Data'!$A$1:$B$23,2)))</f>
        <v>110846.9048275862</v>
      </c>
      <c r="Q1600" s="2">
        <v>42917</v>
      </c>
      <c r="R1600" s="12">
        <v>2</v>
      </c>
      <c r="S1600">
        <v>1</v>
      </c>
      <c r="T1600">
        <v>1</v>
      </c>
      <c r="U1600">
        <v>1</v>
      </c>
    </row>
    <row r="1601" spans="1:21" x14ac:dyDescent="0.25">
      <c r="A1601" t="s">
        <v>26</v>
      </c>
      <c r="B1601">
        <f>VLOOKUP(Table1[[#This Row],[LGA]],Sheet1!$H$1:$I$27,2,)</f>
        <v>2465</v>
      </c>
      <c r="C1601" t="s">
        <v>104</v>
      </c>
      <c r="D1601" t="s">
        <v>68</v>
      </c>
      <c r="E1601" s="18" t="s">
        <v>36</v>
      </c>
      <c r="F1601" s="18" t="s">
        <v>36</v>
      </c>
      <c r="H1601">
        <v>2009</v>
      </c>
      <c r="I1601" t="s">
        <v>29</v>
      </c>
      <c r="J1601" t="str">
        <f>VLOOKUP(Table1[[#This Row],[Construction]],Sheet1!$A$2:$B$16,2,)</f>
        <v>On Site</v>
      </c>
      <c r="K1601" t="s">
        <v>232</v>
      </c>
      <c r="L1601" t="s">
        <v>237</v>
      </c>
      <c r="M1601">
        <v>1</v>
      </c>
      <c r="N1601" s="3">
        <v>184150.48</v>
      </c>
      <c r="O1601" s="3">
        <f>N1601/M1601</f>
        <v>184150.48</v>
      </c>
      <c r="P1601" s="3">
        <f>O1601*((VLOOKUP(H1601,'CPI Data'!$A$1:$B$23,2))/(VLOOKUP(2025,'CPI Data'!$A$1:$B$23,2)))</f>
        <v>114300.2979310345</v>
      </c>
      <c r="Q1601" s="2">
        <v>41821</v>
      </c>
      <c r="R1601" s="12">
        <v>2</v>
      </c>
      <c r="S1601">
        <v>1</v>
      </c>
      <c r="T1601">
        <v>1</v>
      </c>
      <c r="U1601">
        <v>1</v>
      </c>
    </row>
    <row r="1602" spans="1:21" x14ac:dyDescent="0.25">
      <c r="A1602" t="s">
        <v>26</v>
      </c>
      <c r="B1602">
        <f>VLOOKUP(Table1[[#This Row],[LGA]],Sheet1!$H$1:$I$27,2,)</f>
        <v>2465</v>
      </c>
      <c r="C1602" t="s">
        <v>104</v>
      </c>
      <c r="D1602" t="s">
        <v>68</v>
      </c>
      <c r="E1602" s="18" t="s">
        <v>36</v>
      </c>
      <c r="F1602" s="18" t="s">
        <v>36</v>
      </c>
      <c r="H1602">
        <v>2009</v>
      </c>
      <c r="I1602" t="s">
        <v>29</v>
      </c>
      <c r="J1602" t="str">
        <f>VLOOKUP(Table1[[#This Row],[Construction]],Sheet1!$A$2:$B$16,2,)</f>
        <v>On Site</v>
      </c>
      <c r="K1602" t="s">
        <v>232</v>
      </c>
      <c r="L1602" t="s">
        <v>237</v>
      </c>
      <c r="M1602">
        <v>1</v>
      </c>
      <c r="N1602" s="3">
        <v>185558.48</v>
      </c>
      <c r="O1602" s="3">
        <f>N1602/M1602</f>
        <v>185558.48</v>
      </c>
      <c r="P1602" s="3">
        <f>O1602*((VLOOKUP(H1602,'CPI Data'!$A$1:$B$23,2))/(VLOOKUP(2025,'CPI Data'!$A$1:$B$23,2)))</f>
        <v>115174.22896551725</v>
      </c>
      <c r="Q1602" s="2">
        <v>43282</v>
      </c>
      <c r="R1602" s="12">
        <v>2</v>
      </c>
      <c r="S1602">
        <v>1</v>
      </c>
      <c r="T1602">
        <v>1</v>
      </c>
      <c r="U1602">
        <v>1</v>
      </c>
    </row>
    <row r="1603" spans="1:21" x14ac:dyDescent="0.25">
      <c r="A1603" t="s">
        <v>26</v>
      </c>
      <c r="B1603">
        <f>VLOOKUP(Table1[[#This Row],[LGA]],Sheet1!$H$1:$I$27,2,)</f>
        <v>2465</v>
      </c>
      <c r="C1603" t="s">
        <v>104</v>
      </c>
      <c r="D1603" t="s">
        <v>68</v>
      </c>
      <c r="E1603" s="18" t="s">
        <v>36</v>
      </c>
      <c r="F1603" s="18" t="s">
        <v>36</v>
      </c>
      <c r="H1603">
        <v>2009</v>
      </c>
      <c r="I1603" t="s">
        <v>29</v>
      </c>
      <c r="J1603" t="str">
        <f>VLOOKUP(Table1[[#This Row],[Construction]],Sheet1!$A$2:$B$16,2,)</f>
        <v>On Site</v>
      </c>
      <c r="K1603" t="s">
        <v>232</v>
      </c>
      <c r="L1603" t="s">
        <v>237</v>
      </c>
      <c r="M1603">
        <v>1</v>
      </c>
      <c r="N1603" s="3">
        <v>181831.67999999999</v>
      </c>
      <c r="O1603" s="3">
        <f>N1603/M1603</f>
        <v>181831.67999999999</v>
      </c>
      <c r="P1603" s="3">
        <f>O1603*((VLOOKUP(H1603,'CPI Data'!$A$1:$B$23,2))/(VLOOKUP(2025,'CPI Data'!$A$1:$B$23,2)))</f>
        <v>112861.04275862069</v>
      </c>
      <c r="Q1603" s="2">
        <v>43282</v>
      </c>
      <c r="R1603" s="12">
        <v>2</v>
      </c>
      <c r="S1603">
        <v>1</v>
      </c>
      <c r="T1603">
        <v>1</v>
      </c>
      <c r="U1603">
        <v>1</v>
      </c>
    </row>
    <row r="1604" spans="1:21" x14ac:dyDescent="0.25">
      <c r="A1604" t="s">
        <v>26</v>
      </c>
      <c r="B1604">
        <f>VLOOKUP(Table1[[#This Row],[LGA]],Sheet1!$H$1:$I$27,2,)</f>
        <v>2465</v>
      </c>
      <c r="C1604" t="s">
        <v>104</v>
      </c>
      <c r="D1604" t="s">
        <v>68</v>
      </c>
      <c r="E1604" s="18" t="s">
        <v>36</v>
      </c>
      <c r="F1604" s="18" t="s">
        <v>36</v>
      </c>
      <c r="H1604">
        <v>2009</v>
      </c>
      <c r="I1604" t="s">
        <v>29</v>
      </c>
      <c r="J1604" t="str">
        <f>VLOOKUP(Table1[[#This Row],[Construction]],Sheet1!$A$2:$B$16,2,)</f>
        <v>On Site</v>
      </c>
      <c r="K1604" t="s">
        <v>232</v>
      </c>
      <c r="L1604" t="s">
        <v>237</v>
      </c>
      <c r="M1604">
        <v>1</v>
      </c>
      <c r="N1604" s="3">
        <v>169511.67999999999</v>
      </c>
      <c r="O1604" s="3">
        <f>N1604/M1604</f>
        <v>169511.67999999999</v>
      </c>
      <c r="P1604" s="3">
        <f>O1604*((VLOOKUP(H1604,'CPI Data'!$A$1:$B$23,2))/(VLOOKUP(2025,'CPI Data'!$A$1:$B$23,2)))</f>
        <v>105214.14620689655</v>
      </c>
      <c r="Q1604" s="2">
        <v>42186</v>
      </c>
      <c r="R1604" s="12">
        <v>2</v>
      </c>
      <c r="S1604">
        <v>1</v>
      </c>
      <c r="T1604">
        <v>1</v>
      </c>
      <c r="U1604">
        <v>1</v>
      </c>
    </row>
    <row r="1605" spans="1:21" x14ac:dyDescent="0.25">
      <c r="A1605" t="s">
        <v>26</v>
      </c>
      <c r="B1605">
        <f>VLOOKUP(Table1[[#This Row],[LGA]],Sheet1!$H$1:$I$27,2,)</f>
        <v>2465</v>
      </c>
      <c r="C1605" t="s">
        <v>104</v>
      </c>
      <c r="D1605" t="s">
        <v>68</v>
      </c>
      <c r="E1605" s="18" t="s">
        <v>36</v>
      </c>
      <c r="F1605" s="18" t="s">
        <v>36</v>
      </c>
      <c r="H1605">
        <v>2009</v>
      </c>
      <c r="I1605" t="s">
        <v>29</v>
      </c>
      <c r="J1605" t="str">
        <f>VLOOKUP(Table1[[#This Row],[Construction]],Sheet1!$A$2:$B$16,2,)</f>
        <v>On Site</v>
      </c>
      <c r="K1605" t="s">
        <v>232</v>
      </c>
      <c r="L1605" t="s">
        <v>237</v>
      </c>
      <c r="M1605">
        <v>1</v>
      </c>
      <c r="N1605" s="3">
        <v>204109.98</v>
      </c>
      <c r="O1605" s="3">
        <f>N1605/M1605</f>
        <v>204109.98</v>
      </c>
      <c r="P1605" s="3">
        <f>O1605*((VLOOKUP(H1605,'CPI Data'!$A$1:$B$23,2))/(VLOOKUP(2025,'CPI Data'!$A$1:$B$23,2)))</f>
        <v>126688.95310344829</v>
      </c>
      <c r="Q1605" s="2">
        <v>42186</v>
      </c>
      <c r="R1605" s="12">
        <v>2</v>
      </c>
      <c r="S1605">
        <v>1</v>
      </c>
      <c r="T1605">
        <v>1</v>
      </c>
      <c r="U1605">
        <v>1</v>
      </c>
    </row>
    <row r="1606" spans="1:21" x14ac:dyDescent="0.25">
      <c r="A1606" t="s">
        <v>26</v>
      </c>
      <c r="B1606">
        <f>VLOOKUP(Table1[[#This Row],[LGA]],Sheet1!$H$1:$I$27,2,)</f>
        <v>2465</v>
      </c>
      <c r="C1606" t="s">
        <v>104</v>
      </c>
      <c r="D1606" t="s">
        <v>68</v>
      </c>
      <c r="E1606" s="18" t="s">
        <v>36</v>
      </c>
      <c r="F1606" s="18" t="s">
        <v>36</v>
      </c>
      <c r="H1606">
        <v>2009</v>
      </c>
      <c r="I1606" t="s">
        <v>29</v>
      </c>
      <c r="J1606" t="str">
        <f>VLOOKUP(Table1[[#This Row],[Construction]],Sheet1!$A$2:$B$16,2,)</f>
        <v>On Site</v>
      </c>
      <c r="K1606" t="s">
        <v>232</v>
      </c>
      <c r="L1606" t="s">
        <v>237</v>
      </c>
      <c r="M1606">
        <v>1</v>
      </c>
      <c r="N1606" s="3">
        <v>182411.38</v>
      </c>
      <c r="O1606" s="3">
        <f>N1606/M1606</f>
        <v>182411.38</v>
      </c>
      <c r="P1606" s="3">
        <f>O1606*((VLOOKUP(H1606,'CPI Data'!$A$1:$B$23,2))/(VLOOKUP(2025,'CPI Data'!$A$1:$B$23,2)))</f>
        <v>113220.85655172415</v>
      </c>
      <c r="Q1606" s="2">
        <v>41821</v>
      </c>
      <c r="R1606" s="12">
        <v>2</v>
      </c>
      <c r="S1606">
        <v>1</v>
      </c>
      <c r="T1606">
        <v>1</v>
      </c>
      <c r="U1606">
        <v>1</v>
      </c>
    </row>
    <row r="1607" spans="1:21" x14ac:dyDescent="0.25">
      <c r="A1607" t="s">
        <v>20</v>
      </c>
      <c r="B1607">
        <f>VLOOKUP(Table1[[#This Row],[LGA]],Sheet1!$H$1:$I$27,2,)</f>
        <v>2669</v>
      </c>
      <c r="C1607" t="s">
        <v>104</v>
      </c>
      <c r="D1607" t="s">
        <v>115</v>
      </c>
      <c r="E1607" s="18" t="s">
        <v>13</v>
      </c>
      <c r="F1607" s="18" t="s">
        <v>13</v>
      </c>
      <c r="H1607">
        <v>2008</v>
      </c>
      <c r="I1607" t="s">
        <v>29</v>
      </c>
      <c r="J1607" t="str">
        <f>VLOOKUP(Table1[[#This Row],[Construction]],Sheet1!$A$2:$B$16,2,)</f>
        <v>On Site</v>
      </c>
      <c r="K1607" t="s">
        <v>235</v>
      </c>
      <c r="L1607" t="s">
        <v>237</v>
      </c>
      <c r="M1607">
        <v>1</v>
      </c>
      <c r="N1607" s="3">
        <v>507636</v>
      </c>
      <c r="O1607" s="3">
        <f>N1607/M1607</f>
        <v>507636</v>
      </c>
      <c r="P1607" s="3">
        <f>O1607*((VLOOKUP(H1607,'CPI Data'!$A$1:$B$23,2))/(VLOOKUP(2025,'CPI Data'!$A$1:$B$23,2)))</f>
        <v>770206.34482758632</v>
      </c>
      <c r="Q1607" s="2">
        <v>42917</v>
      </c>
      <c r="R1607" s="12">
        <v>4</v>
      </c>
      <c r="S1607">
        <v>2</v>
      </c>
      <c r="T1607">
        <v>1</v>
      </c>
      <c r="U1607">
        <v>1</v>
      </c>
    </row>
    <row r="1608" spans="1:21" x14ac:dyDescent="0.25">
      <c r="A1608" t="s">
        <v>30</v>
      </c>
      <c r="B1608">
        <f>VLOOKUP(Table1[[#This Row],[LGA]],Sheet1!$H$1:$I$27,2,)</f>
        <v>2600</v>
      </c>
      <c r="C1608" t="s">
        <v>241</v>
      </c>
      <c r="D1608" t="s">
        <v>115</v>
      </c>
      <c r="E1608" s="18" t="s">
        <v>13</v>
      </c>
      <c r="F1608" s="18" t="s">
        <v>13</v>
      </c>
      <c r="G1608" t="s">
        <v>243</v>
      </c>
      <c r="H1608">
        <v>2008</v>
      </c>
      <c r="I1608" t="s">
        <v>29</v>
      </c>
      <c r="J1608" t="str">
        <f>VLOOKUP(Table1[[#This Row],[Construction]],Sheet1!$A$2:$B$16,2,)</f>
        <v>On Site</v>
      </c>
      <c r="K1608" t="s">
        <v>235</v>
      </c>
      <c r="L1608" t="s">
        <v>237</v>
      </c>
      <c r="M1608">
        <v>1</v>
      </c>
      <c r="N1608" s="3">
        <v>650928</v>
      </c>
      <c r="O1608" s="3">
        <f>N1608/M1608</f>
        <v>650928</v>
      </c>
      <c r="P1608" s="3">
        <f>O1608*((VLOOKUP(H1608,'CPI Data'!$A$1:$B$23,2))/(VLOOKUP(2025,'CPI Data'!$A$1:$B$23,2)))</f>
        <v>987614.89655172429</v>
      </c>
      <c r="Q1608" s="2">
        <v>42917</v>
      </c>
      <c r="R1608" s="12">
        <v>4</v>
      </c>
      <c r="S1608">
        <v>2</v>
      </c>
      <c r="T1608">
        <v>1</v>
      </c>
      <c r="U1608">
        <v>1</v>
      </c>
    </row>
    <row r="1609" spans="1:21" x14ac:dyDescent="0.25">
      <c r="A1609" t="s">
        <v>22</v>
      </c>
      <c r="B1609" t="str">
        <f>VLOOKUP(Table1[[#This Row],[LGA]],Sheet1!$H$1:$I$27,2,)</f>
        <v>1973 </v>
      </c>
      <c r="C1609" t="s">
        <v>104</v>
      </c>
      <c r="D1609" t="s">
        <v>140</v>
      </c>
      <c r="E1609" s="18" t="s">
        <v>13</v>
      </c>
      <c r="F1609" s="18" t="s">
        <v>13</v>
      </c>
      <c r="H1609">
        <v>2010</v>
      </c>
      <c r="I1609" t="s">
        <v>35</v>
      </c>
      <c r="J1609" t="str">
        <f>VLOOKUP(Table1[[#This Row],[Construction]],Sheet1!$A$2:$B$16,2,)</f>
        <v>Demolish</v>
      </c>
      <c r="K1609" t="s">
        <v>214</v>
      </c>
      <c r="L1609" t="s">
        <v>236</v>
      </c>
      <c r="M1609">
        <v>1</v>
      </c>
      <c r="N1609" s="3">
        <v>327575</v>
      </c>
      <c r="O1609" s="3">
        <f>N1609/M1609</f>
        <v>327575</v>
      </c>
      <c r="P1609" s="3">
        <f>O1609*((VLOOKUP(H1609,'CPI Data'!$A$1:$B$23,2))/(VLOOKUP(2025,'CPI Data'!$A$1:$B$23,2)))</f>
        <v>327575</v>
      </c>
      <c r="Q1609" s="2">
        <v>40725</v>
      </c>
      <c r="R1609" s="12">
        <v>3</v>
      </c>
      <c r="S1609">
        <v>1</v>
      </c>
      <c r="T1609">
        <v>1</v>
      </c>
      <c r="U1609">
        <v>1</v>
      </c>
    </row>
    <row r="1610" spans="1:21" x14ac:dyDescent="0.25">
      <c r="A1610" t="s">
        <v>30</v>
      </c>
      <c r="B1610">
        <f>VLOOKUP(Table1[[#This Row],[LGA]],Sheet1!$H$1:$I$27,2,)</f>
        <v>2600</v>
      </c>
      <c r="C1610" t="s">
        <v>241</v>
      </c>
      <c r="D1610" t="s">
        <v>68</v>
      </c>
      <c r="E1610" s="18" t="s">
        <v>36</v>
      </c>
      <c r="F1610" s="18" t="s">
        <v>36</v>
      </c>
      <c r="H1610">
        <v>2009</v>
      </c>
      <c r="I1610" t="s">
        <v>29</v>
      </c>
      <c r="J1610" t="str">
        <f>VLOOKUP(Table1[[#This Row],[Construction]],Sheet1!$A$2:$B$16,2,)</f>
        <v>On Site</v>
      </c>
      <c r="K1610" t="s">
        <v>233</v>
      </c>
      <c r="L1610" t="s">
        <v>237</v>
      </c>
      <c r="M1610">
        <v>1</v>
      </c>
      <c r="N1610" s="3">
        <v>203616.25</v>
      </c>
      <c r="O1610" s="3">
        <f>N1610/M1610</f>
        <v>203616.25</v>
      </c>
      <c r="P1610" s="3">
        <f>O1610*((VLOOKUP(H1610,'CPI Data'!$A$1:$B$23,2))/(VLOOKUP(2025,'CPI Data'!$A$1:$B$23,2)))</f>
        <v>126382.5</v>
      </c>
      <c r="Q1610" s="2">
        <v>44743</v>
      </c>
      <c r="R1610" s="12">
        <v>2</v>
      </c>
      <c r="S1610">
        <v>1</v>
      </c>
      <c r="T1610">
        <v>1</v>
      </c>
      <c r="U1610">
        <v>1</v>
      </c>
    </row>
    <row r="1611" spans="1:21" x14ac:dyDescent="0.25">
      <c r="A1611" t="s">
        <v>30</v>
      </c>
      <c r="B1611">
        <f>VLOOKUP(Table1[[#This Row],[LGA]],Sheet1!$H$1:$I$27,2,)</f>
        <v>2600</v>
      </c>
      <c r="C1611" t="s">
        <v>241</v>
      </c>
      <c r="D1611" t="s">
        <v>68</v>
      </c>
      <c r="E1611" s="18" t="s">
        <v>36</v>
      </c>
      <c r="F1611" s="18" t="s">
        <v>36</v>
      </c>
      <c r="H1611">
        <v>2009</v>
      </c>
      <c r="I1611" t="s">
        <v>29</v>
      </c>
      <c r="J1611" t="str">
        <f>VLOOKUP(Table1[[#This Row],[Construction]],Sheet1!$A$2:$B$16,2,)</f>
        <v>On Site</v>
      </c>
      <c r="K1611" t="s">
        <v>233</v>
      </c>
      <c r="L1611" t="s">
        <v>237</v>
      </c>
      <c r="M1611">
        <v>1</v>
      </c>
      <c r="N1611" s="3">
        <v>223879.35</v>
      </c>
      <c r="O1611" s="3">
        <f>N1611/M1611</f>
        <v>223879.35</v>
      </c>
      <c r="P1611" s="3">
        <f>O1611*((VLOOKUP(H1611,'CPI Data'!$A$1:$B$23,2))/(VLOOKUP(2025,'CPI Data'!$A$1:$B$23,2)))</f>
        <v>138959.59655172416</v>
      </c>
      <c r="Q1611" s="2">
        <v>39630</v>
      </c>
      <c r="R1611" s="12">
        <v>2</v>
      </c>
      <c r="S1611">
        <v>1</v>
      </c>
      <c r="T1611">
        <v>1</v>
      </c>
      <c r="U1611">
        <v>1</v>
      </c>
    </row>
    <row r="1612" spans="1:21" x14ac:dyDescent="0.25">
      <c r="A1612" t="s">
        <v>30</v>
      </c>
      <c r="B1612">
        <f>VLOOKUP(Table1[[#This Row],[LGA]],Sheet1!$H$1:$I$27,2,)</f>
        <v>2600</v>
      </c>
      <c r="C1612" t="s">
        <v>241</v>
      </c>
      <c r="D1612" t="s">
        <v>68</v>
      </c>
      <c r="E1612" s="18" t="s">
        <v>36</v>
      </c>
      <c r="F1612" s="18" t="s">
        <v>36</v>
      </c>
      <c r="H1612">
        <v>2009</v>
      </c>
      <c r="I1612" t="s">
        <v>29</v>
      </c>
      <c r="J1612" t="str">
        <f>VLOOKUP(Table1[[#This Row],[Construction]],Sheet1!$A$2:$B$16,2,)</f>
        <v>On Site</v>
      </c>
      <c r="K1612" t="s">
        <v>233</v>
      </c>
      <c r="L1612" t="s">
        <v>237</v>
      </c>
      <c r="M1612">
        <v>1</v>
      </c>
      <c r="N1612" s="3">
        <v>225422.65</v>
      </c>
      <c r="O1612" s="3">
        <f>N1612/M1612</f>
        <v>225422.65</v>
      </c>
      <c r="P1612" s="3">
        <f>O1612*((VLOOKUP(H1612,'CPI Data'!$A$1:$B$23,2))/(VLOOKUP(2025,'CPI Data'!$A$1:$B$23,2)))</f>
        <v>139917.50689655173</v>
      </c>
      <c r="Q1612" s="2">
        <v>42552</v>
      </c>
      <c r="R1612" s="12">
        <v>2</v>
      </c>
      <c r="S1612">
        <v>1</v>
      </c>
      <c r="T1612">
        <v>1</v>
      </c>
      <c r="U1612">
        <v>1</v>
      </c>
    </row>
    <row r="1613" spans="1:21" x14ac:dyDescent="0.25">
      <c r="A1613" t="s">
        <v>30</v>
      </c>
      <c r="B1613">
        <f>VLOOKUP(Table1[[#This Row],[LGA]],Sheet1!$H$1:$I$27,2,)</f>
        <v>2600</v>
      </c>
      <c r="C1613" t="s">
        <v>241</v>
      </c>
      <c r="D1613" t="s">
        <v>68</v>
      </c>
      <c r="E1613" s="18" t="s">
        <v>36</v>
      </c>
      <c r="F1613" s="18" t="s">
        <v>36</v>
      </c>
      <c r="H1613">
        <v>2009</v>
      </c>
      <c r="I1613" t="s">
        <v>29</v>
      </c>
      <c r="J1613" t="str">
        <f>VLOOKUP(Table1[[#This Row],[Construction]],Sheet1!$A$2:$B$16,2,)</f>
        <v>On Site</v>
      </c>
      <c r="K1613" t="s">
        <v>233</v>
      </c>
      <c r="L1613" t="s">
        <v>237</v>
      </c>
      <c r="M1613">
        <v>1</v>
      </c>
      <c r="N1613" s="3">
        <v>204165.15</v>
      </c>
      <c r="O1613" s="3">
        <f>N1613/M1613</f>
        <v>204165.15</v>
      </c>
      <c r="P1613" s="3">
        <f>O1613*((VLOOKUP(H1613,'CPI Data'!$A$1:$B$23,2))/(VLOOKUP(2025,'CPI Data'!$A$1:$B$23,2)))</f>
        <v>126723.19655172413</v>
      </c>
      <c r="Q1613" s="2">
        <v>44743</v>
      </c>
      <c r="R1613" s="12">
        <v>2</v>
      </c>
      <c r="S1613">
        <v>1</v>
      </c>
      <c r="T1613">
        <v>1</v>
      </c>
      <c r="U1613">
        <v>1</v>
      </c>
    </row>
    <row r="1614" spans="1:21" x14ac:dyDescent="0.25">
      <c r="A1614" t="s">
        <v>30</v>
      </c>
      <c r="B1614">
        <f>VLOOKUP(Table1[[#This Row],[LGA]],Sheet1!$H$1:$I$27,2,)</f>
        <v>2600</v>
      </c>
      <c r="C1614" t="s">
        <v>241</v>
      </c>
      <c r="D1614" t="s">
        <v>68</v>
      </c>
      <c r="E1614" s="18" t="s">
        <v>36</v>
      </c>
      <c r="F1614" s="18" t="s">
        <v>36</v>
      </c>
      <c r="H1614">
        <v>2009</v>
      </c>
      <c r="I1614" t="s">
        <v>29</v>
      </c>
      <c r="J1614" t="str">
        <f>VLOOKUP(Table1[[#This Row],[Construction]],Sheet1!$A$2:$B$16,2,)</f>
        <v>On Site</v>
      </c>
      <c r="K1614" t="s">
        <v>233</v>
      </c>
      <c r="L1614" t="s">
        <v>237</v>
      </c>
      <c r="M1614">
        <v>1</v>
      </c>
      <c r="N1614" s="3">
        <v>229938.15</v>
      </c>
      <c r="O1614" s="3">
        <f>N1614/M1614</f>
        <v>229938.15</v>
      </c>
      <c r="P1614" s="3">
        <f>O1614*((VLOOKUP(H1614,'CPI Data'!$A$1:$B$23,2))/(VLOOKUP(2025,'CPI Data'!$A$1:$B$23,2)))</f>
        <v>142720.23103448277</v>
      </c>
      <c r="Q1614" s="2">
        <v>44743</v>
      </c>
      <c r="R1614" s="12">
        <v>2</v>
      </c>
      <c r="S1614">
        <v>1</v>
      </c>
      <c r="T1614">
        <v>1</v>
      </c>
      <c r="U1614">
        <v>1</v>
      </c>
    </row>
    <row r="1615" spans="1:21" x14ac:dyDescent="0.25">
      <c r="A1615" t="s">
        <v>30</v>
      </c>
      <c r="B1615">
        <f>VLOOKUP(Table1[[#This Row],[LGA]],Sheet1!$H$1:$I$27,2,)</f>
        <v>2600</v>
      </c>
      <c r="C1615" t="s">
        <v>241</v>
      </c>
      <c r="D1615" t="s">
        <v>68</v>
      </c>
      <c r="E1615" s="18" t="s">
        <v>36</v>
      </c>
      <c r="F1615" s="18" t="s">
        <v>36</v>
      </c>
      <c r="H1615">
        <v>2009</v>
      </c>
      <c r="I1615" t="s">
        <v>29</v>
      </c>
      <c r="J1615" t="str">
        <f>VLOOKUP(Table1[[#This Row],[Construction]],Sheet1!$A$2:$B$16,2,)</f>
        <v>On Site</v>
      </c>
      <c r="K1615" t="s">
        <v>233</v>
      </c>
      <c r="L1615" t="s">
        <v>237</v>
      </c>
      <c r="M1615">
        <v>1</v>
      </c>
      <c r="N1615" s="3">
        <v>206828.25</v>
      </c>
      <c r="O1615" s="3">
        <f>N1615/M1615</f>
        <v>206828.25</v>
      </c>
      <c r="P1615" s="3">
        <f>O1615*((VLOOKUP(H1615,'CPI Data'!$A$1:$B$23,2))/(VLOOKUP(2025,'CPI Data'!$A$1:$B$23,2)))</f>
        <v>128376.1551724138</v>
      </c>
      <c r="Q1615" s="2">
        <v>44743</v>
      </c>
      <c r="R1615" s="12">
        <v>2</v>
      </c>
      <c r="S1615">
        <v>1</v>
      </c>
      <c r="T1615">
        <v>1</v>
      </c>
      <c r="U1615">
        <v>1</v>
      </c>
    </row>
    <row r="1616" spans="1:21" x14ac:dyDescent="0.25">
      <c r="A1616" t="s">
        <v>30</v>
      </c>
      <c r="B1616">
        <f>VLOOKUP(Table1[[#This Row],[LGA]],Sheet1!$H$1:$I$27,2,)</f>
        <v>2600</v>
      </c>
      <c r="C1616" t="s">
        <v>241</v>
      </c>
      <c r="D1616" t="s">
        <v>68</v>
      </c>
      <c r="E1616" s="18" t="s">
        <v>36</v>
      </c>
      <c r="F1616" s="18" t="s">
        <v>36</v>
      </c>
      <c r="H1616">
        <v>2009</v>
      </c>
      <c r="I1616" t="s">
        <v>29</v>
      </c>
      <c r="J1616" t="str">
        <f>VLOOKUP(Table1[[#This Row],[Construction]],Sheet1!$A$2:$B$16,2,)</f>
        <v>On Site</v>
      </c>
      <c r="K1616" t="s">
        <v>233</v>
      </c>
      <c r="L1616" t="s">
        <v>237</v>
      </c>
      <c r="M1616">
        <v>1</v>
      </c>
      <c r="N1616" s="3">
        <v>198594.75</v>
      </c>
      <c r="O1616" s="3">
        <f>N1616/M1616</f>
        <v>198594.75</v>
      </c>
      <c r="P1616" s="3">
        <f>O1616*((VLOOKUP(H1616,'CPI Data'!$A$1:$B$23,2))/(VLOOKUP(2025,'CPI Data'!$A$1:$B$23,2)))</f>
        <v>123265.70689655172</v>
      </c>
      <c r="Q1616" s="2">
        <v>42552</v>
      </c>
      <c r="R1616" s="12">
        <v>2</v>
      </c>
      <c r="S1616">
        <v>1</v>
      </c>
      <c r="T1616">
        <v>1</v>
      </c>
      <c r="U1616">
        <v>1</v>
      </c>
    </row>
    <row r="1617" spans="1:21" x14ac:dyDescent="0.25">
      <c r="A1617" t="s">
        <v>33</v>
      </c>
      <c r="B1617">
        <f>VLOOKUP(Table1[[#This Row],[LGA]],Sheet1!$H$1:$I$27,2,)</f>
        <v>2572</v>
      </c>
      <c r="C1617" t="s">
        <v>104</v>
      </c>
      <c r="D1617" t="s">
        <v>142</v>
      </c>
      <c r="E1617" s="18" t="s">
        <v>13</v>
      </c>
      <c r="F1617" s="18" t="s">
        <v>13</v>
      </c>
      <c r="H1617">
        <v>2008</v>
      </c>
      <c r="I1617" t="s">
        <v>29</v>
      </c>
      <c r="J1617" t="str">
        <f>VLOOKUP(Table1[[#This Row],[Construction]],Sheet1!$A$2:$B$16,2,)</f>
        <v>On Site</v>
      </c>
      <c r="K1617" t="s">
        <v>235</v>
      </c>
      <c r="L1617" t="s">
        <v>237</v>
      </c>
      <c r="M1617">
        <v>1</v>
      </c>
      <c r="N1617" s="3">
        <v>498192</v>
      </c>
      <c r="O1617" s="3">
        <f>N1617/M1617</f>
        <v>498192</v>
      </c>
      <c r="P1617" s="3">
        <f>O1617*((VLOOKUP(H1617,'CPI Data'!$A$1:$B$23,2))/(VLOOKUP(2025,'CPI Data'!$A$1:$B$23,2)))</f>
        <v>755877.51724137936</v>
      </c>
      <c r="Q1617" s="2">
        <v>42552</v>
      </c>
      <c r="R1617" s="12">
        <v>4</v>
      </c>
      <c r="S1617">
        <v>2</v>
      </c>
      <c r="T1617">
        <v>1</v>
      </c>
      <c r="U1617">
        <v>1</v>
      </c>
    </row>
    <row r="1618" spans="1:21" x14ac:dyDescent="0.25">
      <c r="A1618" t="s">
        <v>73</v>
      </c>
      <c r="B1618">
        <f>VLOOKUP(Table1[[#This Row],[LGA]],Sheet1!$H$1:$I$27,2,)</f>
        <v>2000</v>
      </c>
      <c r="C1618" t="s">
        <v>104</v>
      </c>
      <c r="D1618" t="s">
        <v>164</v>
      </c>
      <c r="E1618" s="18" t="s">
        <v>13</v>
      </c>
      <c r="F1618" s="18" t="s">
        <v>13</v>
      </c>
      <c r="H1618">
        <v>2009</v>
      </c>
      <c r="I1618" t="s">
        <v>29</v>
      </c>
      <c r="J1618" t="str">
        <f>VLOOKUP(Table1[[#This Row],[Construction]],Sheet1!$A$2:$B$16,2,)</f>
        <v>On Site</v>
      </c>
      <c r="K1618" t="s">
        <v>228</v>
      </c>
      <c r="L1618" t="s">
        <v>237</v>
      </c>
      <c r="M1618">
        <v>6</v>
      </c>
      <c r="N1618" s="3">
        <v>1674714.97</v>
      </c>
      <c r="O1618" s="3">
        <f>N1618/M1618</f>
        <v>279119.16166666668</v>
      </c>
      <c r="P1618" s="3">
        <f>O1618*((VLOOKUP(H1618,'CPI Data'!$A$1:$B$23,2))/(VLOOKUP(2025,'CPI Data'!$A$1:$B$23,2)))</f>
        <v>173246.37620689656</v>
      </c>
      <c r="Q1618" s="2">
        <v>42552</v>
      </c>
      <c r="R1618" s="12">
        <v>2</v>
      </c>
      <c r="S1618">
        <v>2</v>
      </c>
      <c r="T1618">
        <v>1</v>
      </c>
      <c r="U1618">
        <v>1</v>
      </c>
    </row>
    <row r="1619" spans="1:21" x14ac:dyDescent="0.25">
      <c r="A1619" t="s">
        <v>32</v>
      </c>
      <c r="B1619">
        <f>VLOOKUP(Table1[[#This Row],[LGA]],Sheet1!$H$1:$I$27,2,)</f>
        <v>1710</v>
      </c>
      <c r="C1619" t="s">
        <v>105</v>
      </c>
      <c r="D1619" t="s">
        <v>68</v>
      </c>
      <c r="E1619" s="18" t="s">
        <v>36</v>
      </c>
      <c r="F1619" s="18" t="s">
        <v>36</v>
      </c>
      <c r="H1619">
        <v>2009</v>
      </c>
      <c r="I1619" t="s">
        <v>29</v>
      </c>
      <c r="J1619" t="str">
        <f>VLOOKUP(Table1[[#This Row],[Construction]],Sheet1!$A$2:$B$16,2,)</f>
        <v>On Site</v>
      </c>
      <c r="K1619" t="s">
        <v>194</v>
      </c>
      <c r="L1619" t="s">
        <v>237</v>
      </c>
      <c r="M1619">
        <v>1</v>
      </c>
      <c r="N1619" s="3">
        <v>126852.02</v>
      </c>
      <c r="O1619" s="3">
        <f>N1619/M1619</f>
        <v>126852.02</v>
      </c>
      <c r="P1619" s="3">
        <f>O1619*((VLOOKUP(H1619,'CPI Data'!$A$1:$B$23,2))/(VLOOKUP(2025,'CPI Data'!$A$1:$B$23,2)))</f>
        <v>78735.736551724141</v>
      </c>
      <c r="Q1619" s="2">
        <v>44743</v>
      </c>
      <c r="R1619" s="12">
        <v>2</v>
      </c>
      <c r="S1619">
        <v>1</v>
      </c>
      <c r="T1619">
        <v>1</v>
      </c>
      <c r="U1619">
        <v>1</v>
      </c>
    </row>
    <row r="1620" spans="1:21" x14ac:dyDescent="0.25">
      <c r="A1620" t="s">
        <v>32</v>
      </c>
      <c r="B1620">
        <f>VLOOKUP(Table1[[#This Row],[LGA]],Sheet1!$H$1:$I$27,2,)</f>
        <v>1710</v>
      </c>
      <c r="C1620" t="s">
        <v>105</v>
      </c>
      <c r="D1620" t="s">
        <v>68</v>
      </c>
      <c r="E1620" s="18" t="s">
        <v>36</v>
      </c>
      <c r="F1620" s="18" t="s">
        <v>36</v>
      </c>
      <c r="H1620">
        <v>2009</v>
      </c>
      <c r="I1620" t="s">
        <v>29</v>
      </c>
      <c r="J1620" t="str">
        <f>VLOOKUP(Table1[[#This Row],[Construction]],Sheet1!$A$2:$B$16,2,)</f>
        <v>On Site</v>
      </c>
      <c r="K1620" t="s">
        <v>194</v>
      </c>
      <c r="L1620" t="s">
        <v>237</v>
      </c>
      <c r="M1620">
        <v>1</v>
      </c>
      <c r="N1620" s="3">
        <v>124892.92</v>
      </c>
      <c r="O1620" s="3">
        <f>N1620/M1620</f>
        <v>124892.92</v>
      </c>
      <c r="P1620" s="3">
        <f>O1620*((VLOOKUP(H1620,'CPI Data'!$A$1:$B$23,2))/(VLOOKUP(2025,'CPI Data'!$A$1:$B$23,2)))</f>
        <v>77519.743448275869</v>
      </c>
      <c r="R1620" s="12">
        <v>2</v>
      </c>
      <c r="S1620">
        <v>1</v>
      </c>
      <c r="T1620">
        <v>1</v>
      </c>
      <c r="U1620">
        <v>1</v>
      </c>
    </row>
    <row r="1621" spans="1:21" x14ac:dyDescent="0.25">
      <c r="A1621" t="s">
        <v>32</v>
      </c>
      <c r="B1621">
        <f>VLOOKUP(Table1[[#This Row],[LGA]],Sheet1!$H$1:$I$27,2,)</f>
        <v>1710</v>
      </c>
      <c r="C1621" t="s">
        <v>105</v>
      </c>
      <c r="D1621" t="s">
        <v>68</v>
      </c>
      <c r="E1621" s="18" t="s">
        <v>36</v>
      </c>
      <c r="F1621" s="18" t="s">
        <v>36</v>
      </c>
      <c r="H1621">
        <v>2009</v>
      </c>
      <c r="I1621" t="s">
        <v>29</v>
      </c>
      <c r="J1621" t="str">
        <f>VLOOKUP(Table1[[#This Row],[Construction]],Sheet1!$A$2:$B$16,2,)</f>
        <v>On Site</v>
      </c>
      <c r="K1621" t="s">
        <v>194</v>
      </c>
      <c r="L1621" t="s">
        <v>237</v>
      </c>
      <c r="M1621">
        <v>1</v>
      </c>
      <c r="N1621" s="3">
        <v>137792.62</v>
      </c>
      <c r="O1621" s="3">
        <f>N1621/M1621</f>
        <v>137792.62</v>
      </c>
      <c r="P1621" s="3">
        <f>O1621*((VLOOKUP(H1621,'CPI Data'!$A$1:$B$23,2))/(VLOOKUP(2025,'CPI Data'!$A$1:$B$23,2)))</f>
        <v>85526.453793103443</v>
      </c>
      <c r="R1621" s="12">
        <v>2</v>
      </c>
      <c r="S1621">
        <v>1</v>
      </c>
      <c r="T1621">
        <v>1</v>
      </c>
      <c r="U1621">
        <v>1</v>
      </c>
    </row>
    <row r="1622" spans="1:21" x14ac:dyDescent="0.25">
      <c r="A1622" t="s">
        <v>32</v>
      </c>
      <c r="B1622">
        <f>VLOOKUP(Table1[[#This Row],[LGA]],Sheet1!$H$1:$I$27,2,)</f>
        <v>1710</v>
      </c>
      <c r="C1622" t="s">
        <v>105</v>
      </c>
      <c r="D1622" t="s">
        <v>68</v>
      </c>
      <c r="E1622" s="18" t="s">
        <v>36</v>
      </c>
      <c r="F1622" s="18" t="s">
        <v>36</v>
      </c>
      <c r="H1622">
        <v>2009</v>
      </c>
      <c r="I1622" t="s">
        <v>29</v>
      </c>
      <c r="J1622" t="str">
        <f>VLOOKUP(Table1[[#This Row],[Construction]],Sheet1!$A$2:$B$16,2,)</f>
        <v>On Site</v>
      </c>
      <c r="K1622" t="s">
        <v>194</v>
      </c>
      <c r="L1622" t="s">
        <v>237</v>
      </c>
      <c r="M1622">
        <v>1</v>
      </c>
      <c r="N1622" s="3">
        <v>134652.12</v>
      </c>
      <c r="O1622" s="3">
        <f>N1622/M1622</f>
        <v>134652.12</v>
      </c>
      <c r="P1622" s="3">
        <f>O1622*((VLOOKUP(H1622,'CPI Data'!$A$1:$B$23,2))/(VLOOKUP(2025,'CPI Data'!$A$1:$B$23,2)))</f>
        <v>83577.177931034486</v>
      </c>
      <c r="R1622" s="12">
        <v>2</v>
      </c>
      <c r="S1622">
        <v>1</v>
      </c>
      <c r="T1622">
        <v>1</v>
      </c>
      <c r="U1622">
        <v>1</v>
      </c>
    </row>
    <row r="1623" spans="1:21" x14ac:dyDescent="0.25">
      <c r="A1623" t="s">
        <v>32</v>
      </c>
      <c r="B1623">
        <f>VLOOKUP(Table1[[#This Row],[LGA]],Sheet1!$H$1:$I$27,2,)</f>
        <v>1710</v>
      </c>
      <c r="C1623" t="s">
        <v>105</v>
      </c>
      <c r="D1623" t="s">
        <v>68</v>
      </c>
      <c r="E1623" s="18" t="s">
        <v>36</v>
      </c>
      <c r="F1623" s="18" t="s">
        <v>36</v>
      </c>
      <c r="H1623">
        <v>2009</v>
      </c>
      <c r="I1623" t="s">
        <v>29</v>
      </c>
      <c r="J1623" t="str">
        <f>VLOOKUP(Table1[[#This Row],[Construction]],Sheet1!$A$2:$B$16,2,)</f>
        <v>On Site</v>
      </c>
      <c r="K1623" t="s">
        <v>194</v>
      </c>
      <c r="L1623" t="s">
        <v>237</v>
      </c>
      <c r="M1623">
        <v>1</v>
      </c>
      <c r="N1623" s="3">
        <v>134652.12</v>
      </c>
      <c r="O1623" s="3">
        <f>N1623/M1623</f>
        <v>134652.12</v>
      </c>
      <c r="P1623" s="3">
        <f>O1623*((VLOOKUP(H1623,'CPI Data'!$A$1:$B$23,2))/(VLOOKUP(2025,'CPI Data'!$A$1:$B$23,2)))</f>
        <v>83577.177931034486</v>
      </c>
      <c r="R1623" s="12">
        <v>2</v>
      </c>
      <c r="S1623">
        <v>1</v>
      </c>
      <c r="T1623">
        <v>1</v>
      </c>
      <c r="U1623">
        <v>1</v>
      </c>
    </row>
    <row r="1624" spans="1:21" x14ac:dyDescent="0.25">
      <c r="A1624" t="s">
        <v>32</v>
      </c>
      <c r="B1624">
        <f>VLOOKUP(Table1[[#This Row],[LGA]],Sheet1!$H$1:$I$27,2,)</f>
        <v>1710</v>
      </c>
      <c r="C1624" t="s">
        <v>105</v>
      </c>
      <c r="D1624" t="s">
        <v>68</v>
      </c>
      <c r="E1624" s="18" t="s">
        <v>36</v>
      </c>
      <c r="F1624" s="18" t="s">
        <v>36</v>
      </c>
      <c r="H1624">
        <v>2009</v>
      </c>
      <c r="I1624" t="s">
        <v>29</v>
      </c>
      <c r="J1624" t="str">
        <f>VLOOKUP(Table1[[#This Row],[Construction]],Sheet1!$A$2:$B$16,2,)</f>
        <v>On Site</v>
      </c>
      <c r="K1624" t="s">
        <v>194</v>
      </c>
      <c r="L1624" t="s">
        <v>237</v>
      </c>
      <c r="M1624">
        <v>1</v>
      </c>
      <c r="N1624" s="3">
        <v>141475.42000000001</v>
      </c>
      <c r="O1624" s="3">
        <f>N1624/M1624</f>
        <v>141475.42000000001</v>
      </c>
      <c r="P1624" s="3">
        <f>O1624*((VLOOKUP(H1624,'CPI Data'!$A$1:$B$23,2))/(VLOOKUP(2025,'CPI Data'!$A$1:$B$23,2)))</f>
        <v>87812.32965517242</v>
      </c>
      <c r="R1624" s="12">
        <v>2</v>
      </c>
      <c r="S1624">
        <v>1</v>
      </c>
      <c r="T1624">
        <v>1</v>
      </c>
      <c r="U1624">
        <v>1</v>
      </c>
    </row>
    <row r="1625" spans="1:21" x14ac:dyDescent="0.25">
      <c r="A1625" t="s">
        <v>32</v>
      </c>
      <c r="B1625">
        <f>VLOOKUP(Table1[[#This Row],[LGA]],Sheet1!$H$1:$I$27,2,)</f>
        <v>1710</v>
      </c>
      <c r="C1625" t="s">
        <v>105</v>
      </c>
      <c r="D1625" t="s">
        <v>68</v>
      </c>
      <c r="E1625" s="18" t="s">
        <v>36</v>
      </c>
      <c r="F1625" s="18" t="s">
        <v>36</v>
      </c>
      <c r="H1625">
        <v>2009</v>
      </c>
      <c r="I1625" t="s">
        <v>29</v>
      </c>
      <c r="J1625" t="str">
        <f>VLOOKUP(Table1[[#This Row],[Construction]],Sheet1!$A$2:$B$16,2,)</f>
        <v>On Site</v>
      </c>
      <c r="K1625" t="s">
        <v>194</v>
      </c>
      <c r="L1625" t="s">
        <v>237</v>
      </c>
      <c r="M1625">
        <v>1</v>
      </c>
      <c r="N1625" s="3">
        <v>126249.22</v>
      </c>
      <c r="O1625" s="3">
        <f>N1625/M1625</f>
        <v>126249.22</v>
      </c>
      <c r="P1625" s="3">
        <f>O1625*((VLOOKUP(H1625,'CPI Data'!$A$1:$B$23,2))/(VLOOKUP(2025,'CPI Data'!$A$1:$B$23,2)))</f>
        <v>78361.584827586208</v>
      </c>
      <c r="R1625" s="12">
        <v>2</v>
      </c>
      <c r="S1625">
        <v>1</v>
      </c>
      <c r="T1625">
        <v>1</v>
      </c>
      <c r="U1625">
        <v>1</v>
      </c>
    </row>
    <row r="1626" spans="1:21" x14ac:dyDescent="0.25">
      <c r="A1626" t="s">
        <v>32</v>
      </c>
      <c r="B1626">
        <f>VLOOKUP(Table1[[#This Row],[LGA]],Sheet1!$H$1:$I$27,2,)</f>
        <v>1710</v>
      </c>
      <c r="C1626" t="s">
        <v>105</v>
      </c>
      <c r="D1626" t="s">
        <v>68</v>
      </c>
      <c r="E1626" s="18" t="s">
        <v>36</v>
      </c>
      <c r="F1626" s="18" t="s">
        <v>36</v>
      </c>
      <c r="H1626">
        <v>2009</v>
      </c>
      <c r="I1626" t="s">
        <v>29</v>
      </c>
      <c r="J1626" t="str">
        <f>VLOOKUP(Table1[[#This Row],[Construction]],Sheet1!$A$2:$B$16,2,)</f>
        <v>On Site</v>
      </c>
      <c r="K1626" t="s">
        <v>194</v>
      </c>
      <c r="L1626" t="s">
        <v>237</v>
      </c>
      <c r="M1626">
        <v>1</v>
      </c>
      <c r="N1626" s="3">
        <v>131974.72</v>
      </c>
      <c r="O1626" s="3">
        <f>N1626/M1626</f>
        <v>131974.72</v>
      </c>
      <c r="P1626" s="3">
        <f>O1626*((VLOOKUP(H1626,'CPI Data'!$A$1:$B$23,2))/(VLOOKUP(2025,'CPI Data'!$A$1:$B$23,2)))</f>
        <v>81915.34344827586</v>
      </c>
      <c r="R1626" s="12">
        <v>2</v>
      </c>
      <c r="S1626">
        <v>1</v>
      </c>
      <c r="T1626">
        <v>1</v>
      </c>
      <c r="U1626">
        <v>1</v>
      </c>
    </row>
    <row r="1627" spans="1:21" x14ac:dyDescent="0.25">
      <c r="A1627" t="s">
        <v>32</v>
      </c>
      <c r="B1627">
        <f>VLOOKUP(Table1[[#This Row],[LGA]],Sheet1!$H$1:$I$27,2,)</f>
        <v>1710</v>
      </c>
      <c r="C1627" t="s">
        <v>105</v>
      </c>
      <c r="D1627" t="s">
        <v>68</v>
      </c>
      <c r="E1627" s="18" t="s">
        <v>36</v>
      </c>
      <c r="F1627" s="18" t="s">
        <v>36</v>
      </c>
      <c r="H1627">
        <v>2009</v>
      </c>
      <c r="I1627" t="s">
        <v>29</v>
      </c>
      <c r="J1627" t="str">
        <f>VLOOKUP(Table1[[#This Row],[Construction]],Sheet1!$A$2:$B$16,2,)</f>
        <v>On Site</v>
      </c>
      <c r="K1627" t="s">
        <v>194</v>
      </c>
      <c r="L1627" t="s">
        <v>237</v>
      </c>
      <c r="M1627">
        <v>1</v>
      </c>
      <c r="N1627" s="3">
        <v>130017.82</v>
      </c>
      <c r="O1627" s="3">
        <f>N1627/M1627</f>
        <v>130017.82</v>
      </c>
      <c r="P1627" s="3">
        <f>O1627*((VLOOKUP(H1627,'CPI Data'!$A$1:$B$23,2))/(VLOOKUP(2025,'CPI Data'!$A$1:$B$23,2)))</f>
        <v>80700.715862068973</v>
      </c>
      <c r="R1627" s="12">
        <v>2</v>
      </c>
      <c r="S1627">
        <v>1</v>
      </c>
      <c r="T1627">
        <v>1</v>
      </c>
      <c r="U1627">
        <v>1</v>
      </c>
    </row>
    <row r="1628" spans="1:21" x14ac:dyDescent="0.25">
      <c r="A1628" t="s">
        <v>31</v>
      </c>
      <c r="B1628">
        <f>VLOOKUP(Table1[[#This Row],[LGA]],Sheet1!$H$1:$I$27,2,)</f>
        <v>1855</v>
      </c>
      <c r="C1628" t="s">
        <v>241</v>
      </c>
      <c r="D1628" t="s">
        <v>68</v>
      </c>
      <c r="E1628" s="18" t="s">
        <v>36</v>
      </c>
      <c r="F1628" s="18" t="s">
        <v>36</v>
      </c>
      <c r="H1628">
        <v>2009</v>
      </c>
      <c r="I1628" t="s">
        <v>29</v>
      </c>
      <c r="J1628" t="str">
        <f>VLOOKUP(Table1[[#This Row],[Construction]],Sheet1!$A$2:$B$16,2,)</f>
        <v>On Site</v>
      </c>
      <c r="K1628" t="s">
        <v>194</v>
      </c>
      <c r="L1628" t="s">
        <v>237</v>
      </c>
      <c r="M1628">
        <v>1</v>
      </c>
      <c r="N1628" s="3">
        <v>204520.53</v>
      </c>
      <c r="O1628" s="3">
        <f>N1628/M1628</f>
        <v>204520.53</v>
      </c>
      <c r="P1628" s="3">
        <f>O1628*((VLOOKUP(H1628,'CPI Data'!$A$1:$B$23,2))/(VLOOKUP(2025,'CPI Data'!$A$1:$B$23,2)))</f>
        <v>126943.77724137931</v>
      </c>
      <c r="R1628" s="12">
        <v>2</v>
      </c>
      <c r="S1628">
        <v>1</v>
      </c>
      <c r="T1628">
        <v>1</v>
      </c>
      <c r="U1628">
        <v>1</v>
      </c>
    </row>
    <row r="1629" spans="1:21" x14ac:dyDescent="0.25">
      <c r="A1629" t="s">
        <v>31</v>
      </c>
      <c r="B1629">
        <f>VLOOKUP(Table1[[#This Row],[LGA]],Sheet1!$H$1:$I$27,2,)</f>
        <v>1855</v>
      </c>
      <c r="C1629" t="s">
        <v>241</v>
      </c>
      <c r="D1629" t="s">
        <v>68</v>
      </c>
      <c r="E1629" s="18" t="s">
        <v>36</v>
      </c>
      <c r="F1629" s="18" t="s">
        <v>36</v>
      </c>
      <c r="H1629">
        <v>2009</v>
      </c>
      <c r="I1629" t="s">
        <v>29</v>
      </c>
      <c r="J1629" t="str">
        <f>VLOOKUP(Table1[[#This Row],[Construction]],Sheet1!$A$2:$B$16,2,)</f>
        <v>On Site</v>
      </c>
      <c r="K1629" t="s">
        <v>194</v>
      </c>
      <c r="L1629" t="s">
        <v>237</v>
      </c>
      <c r="M1629">
        <v>1</v>
      </c>
      <c r="N1629" s="3">
        <v>189382.33</v>
      </c>
      <c r="O1629" s="3">
        <f>N1629/M1629</f>
        <v>189382.33</v>
      </c>
      <c r="P1629" s="3">
        <f>O1629*((VLOOKUP(H1629,'CPI Data'!$A$1:$B$23,2))/(VLOOKUP(2025,'CPI Data'!$A$1:$B$23,2)))</f>
        <v>117547.65310344828</v>
      </c>
      <c r="R1629" s="12">
        <v>2</v>
      </c>
      <c r="S1629">
        <v>1</v>
      </c>
      <c r="T1629">
        <v>1</v>
      </c>
      <c r="U1629">
        <v>1</v>
      </c>
    </row>
    <row r="1630" spans="1:21" x14ac:dyDescent="0.25">
      <c r="A1630" t="s">
        <v>31</v>
      </c>
      <c r="B1630">
        <f>VLOOKUP(Table1[[#This Row],[LGA]],Sheet1!$H$1:$I$27,2,)</f>
        <v>1855</v>
      </c>
      <c r="C1630" t="s">
        <v>241</v>
      </c>
      <c r="D1630" t="s">
        <v>68</v>
      </c>
      <c r="E1630" s="18" t="s">
        <v>36</v>
      </c>
      <c r="F1630" s="18" t="s">
        <v>36</v>
      </c>
      <c r="H1630">
        <v>2009</v>
      </c>
      <c r="I1630" t="s">
        <v>29</v>
      </c>
      <c r="J1630" t="str">
        <f>VLOOKUP(Table1[[#This Row],[Construction]],Sheet1!$A$2:$B$16,2,)</f>
        <v>On Site</v>
      </c>
      <c r="K1630" t="s">
        <v>194</v>
      </c>
      <c r="L1630" t="s">
        <v>237</v>
      </c>
      <c r="M1630">
        <v>1</v>
      </c>
      <c r="N1630" s="3">
        <v>200877.33</v>
      </c>
      <c r="O1630" s="3">
        <f>N1630/M1630</f>
        <v>200877.33</v>
      </c>
      <c r="P1630" s="3">
        <f>O1630*((VLOOKUP(H1630,'CPI Data'!$A$1:$B$23,2))/(VLOOKUP(2025,'CPI Data'!$A$1:$B$23,2)))</f>
        <v>124682.48068965517</v>
      </c>
      <c r="R1630" s="12">
        <v>2</v>
      </c>
      <c r="S1630">
        <v>1</v>
      </c>
      <c r="T1630">
        <v>1</v>
      </c>
      <c r="U1630">
        <v>1</v>
      </c>
    </row>
    <row r="1631" spans="1:21" x14ac:dyDescent="0.25">
      <c r="A1631" t="s">
        <v>31</v>
      </c>
      <c r="B1631">
        <f>VLOOKUP(Table1[[#This Row],[LGA]],Sheet1!$H$1:$I$27,2,)</f>
        <v>1855</v>
      </c>
      <c r="C1631" t="s">
        <v>241</v>
      </c>
      <c r="D1631" t="s">
        <v>68</v>
      </c>
      <c r="E1631" s="18" t="s">
        <v>36</v>
      </c>
      <c r="F1631" s="18" t="s">
        <v>36</v>
      </c>
      <c r="H1631">
        <v>2009</v>
      </c>
      <c r="I1631" t="s">
        <v>29</v>
      </c>
      <c r="J1631" t="str">
        <f>VLOOKUP(Table1[[#This Row],[Construction]],Sheet1!$A$2:$B$16,2,)</f>
        <v>On Site</v>
      </c>
      <c r="K1631" t="s">
        <v>194</v>
      </c>
      <c r="L1631" t="s">
        <v>237</v>
      </c>
      <c r="M1631">
        <v>1</v>
      </c>
      <c r="N1631" s="3">
        <v>199661.83</v>
      </c>
      <c r="O1631" s="3">
        <f>N1631/M1631</f>
        <v>199661.83</v>
      </c>
      <c r="P1631" s="3">
        <f>O1631*((VLOOKUP(H1631,'CPI Data'!$A$1:$B$23,2))/(VLOOKUP(2025,'CPI Data'!$A$1:$B$23,2)))</f>
        <v>123928.0324137931</v>
      </c>
      <c r="R1631" s="12">
        <v>2</v>
      </c>
      <c r="S1631">
        <v>1</v>
      </c>
      <c r="T1631">
        <v>1</v>
      </c>
      <c r="U1631">
        <v>1</v>
      </c>
    </row>
    <row r="1632" spans="1:21" x14ac:dyDescent="0.25">
      <c r="A1632" t="s">
        <v>20</v>
      </c>
      <c r="B1632">
        <f>VLOOKUP(Table1[[#This Row],[LGA]],Sheet1!$H$1:$I$27,2,)</f>
        <v>2669</v>
      </c>
      <c r="C1632" t="s">
        <v>104</v>
      </c>
      <c r="D1632" t="s">
        <v>142</v>
      </c>
      <c r="E1632" s="18" t="s">
        <v>13</v>
      </c>
      <c r="F1632" s="18" t="s">
        <v>13</v>
      </c>
      <c r="H1632">
        <v>2008</v>
      </c>
      <c r="I1632" t="s">
        <v>29</v>
      </c>
      <c r="J1632" t="str">
        <f>VLOOKUP(Table1[[#This Row],[Construction]],Sheet1!$A$2:$B$16,2,)</f>
        <v>On Site</v>
      </c>
      <c r="K1632" t="s">
        <v>235</v>
      </c>
      <c r="L1632" t="s">
        <v>237</v>
      </c>
      <c r="M1632">
        <v>1</v>
      </c>
      <c r="N1632" s="3">
        <v>448506</v>
      </c>
      <c r="O1632" s="3">
        <f>N1632/M1632</f>
        <v>448506</v>
      </c>
      <c r="P1632" s="3">
        <f>O1632*((VLOOKUP(H1632,'CPI Data'!$A$1:$B$23,2))/(VLOOKUP(2025,'CPI Data'!$A$1:$B$23,2)))</f>
        <v>680491.86206896557</v>
      </c>
      <c r="R1632" s="12">
        <v>4</v>
      </c>
      <c r="S1632">
        <v>2</v>
      </c>
      <c r="T1632">
        <v>1</v>
      </c>
      <c r="U1632">
        <v>1</v>
      </c>
    </row>
    <row r="1633" spans="1:21" x14ac:dyDescent="0.25">
      <c r="A1633" t="s">
        <v>20</v>
      </c>
      <c r="B1633">
        <f>VLOOKUP(Table1[[#This Row],[LGA]],Sheet1!$H$1:$I$27,2,)</f>
        <v>2669</v>
      </c>
      <c r="C1633" t="s">
        <v>104</v>
      </c>
      <c r="D1633" t="s">
        <v>115</v>
      </c>
      <c r="E1633" s="18" t="s">
        <v>13</v>
      </c>
      <c r="F1633" s="18" t="s">
        <v>13</v>
      </c>
      <c r="H1633">
        <v>2008</v>
      </c>
      <c r="I1633" t="s">
        <v>29</v>
      </c>
      <c r="J1633" t="str">
        <f>VLOOKUP(Table1[[#This Row],[Construction]],Sheet1!$A$2:$B$16,2,)</f>
        <v>On Site</v>
      </c>
      <c r="K1633" t="s">
        <v>235</v>
      </c>
      <c r="L1633" t="s">
        <v>237</v>
      </c>
      <c r="M1633">
        <v>1</v>
      </c>
      <c r="N1633" s="3">
        <v>530254</v>
      </c>
      <c r="O1633" s="3">
        <f>N1633/M1633</f>
        <v>530254</v>
      </c>
      <c r="P1633" s="3">
        <f>O1633*((VLOOKUP(H1633,'CPI Data'!$A$1:$B$23,2))/(VLOOKUP(2025,'CPI Data'!$A$1:$B$23,2)))</f>
        <v>804523.31034482771</v>
      </c>
      <c r="Q1633" s="2">
        <v>44743</v>
      </c>
      <c r="R1633" s="12">
        <v>4</v>
      </c>
      <c r="S1633">
        <v>2</v>
      </c>
      <c r="T1633">
        <v>1</v>
      </c>
      <c r="U1633">
        <v>1</v>
      </c>
    </row>
    <row r="1634" spans="1:21" x14ac:dyDescent="0.25">
      <c r="A1634" t="s">
        <v>87</v>
      </c>
      <c r="B1634" t="e">
        <f>VLOOKUP(Table1[[#This Row],[LGA]],Sheet1!$H$1:$I$27,2,)</f>
        <v>#N/A</v>
      </c>
      <c r="C1634" t="s">
        <v>105</v>
      </c>
      <c r="D1634" t="s">
        <v>143</v>
      </c>
      <c r="E1634" s="18" t="s">
        <v>246</v>
      </c>
      <c r="F1634" s="18" t="s">
        <v>90</v>
      </c>
      <c r="H1634">
        <v>2009</v>
      </c>
      <c r="I1634" t="s">
        <v>29</v>
      </c>
      <c r="J1634" t="str">
        <f>VLOOKUP(Table1[[#This Row],[Construction]],Sheet1!$A$2:$B$16,2,)</f>
        <v>On Site</v>
      </c>
      <c r="K1634" t="s">
        <v>214</v>
      </c>
      <c r="L1634" t="s">
        <v>236</v>
      </c>
      <c r="M1634">
        <v>2</v>
      </c>
      <c r="N1634" s="3">
        <v>542891</v>
      </c>
      <c r="O1634" s="3">
        <f>N1634/M1634</f>
        <v>271445.5</v>
      </c>
      <c r="P1634" s="3">
        <f>O1634*((VLOOKUP(H1634,'CPI Data'!$A$1:$B$23,2))/(VLOOKUP(2025,'CPI Data'!$A$1:$B$23,2)))</f>
        <v>168483.41379310345</v>
      </c>
      <c r="Q1634" s="2">
        <v>44743</v>
      </c>
      <c r="R1634" s="12">
        <v>2</v>
      </c>
      <c r="S1634">
        <v>2</v>
      </c>
      <c r="T1634">
        <v>1</v>
      </c>
      <c r="U1634">
        <v>1</v>
      </c>
    </row>
    <row r="1635" spans="1:21" x14ac:dyDescent="0.25">
      <c r="A1635" t="s">
        <v>30</v>
      </c>
      <c r="B1635">
        <f>VLOOKUP(Table1[[#This Row],[LGA]],Sheet1!$H$1:$I$27,2,)</f>
        <v>2600</v>
      </c>
      <c r="C1635" t="s">
        <v>241</v>
      </c>
      <c r="D1635" t="s">
        <v>142</v>
      </c>
      <c r="E1635" s="18" t="s">
        <v>13</v>
      </c>
      <c r="F1635" s="18" t="s">
        <v>13</v>
      </c>
      <c r="G1635" t="s">
        <v>244</v>
      </c>
      <c r="H1635">
        <v>2008</v>
      </c>
      <c r="I1635" t="s">
        <v>29</v>
      </c>
      <c r="J1635" t="str">
        <f>VLOOKUP(Table1[[#This Row],[Construction]],Sheet1!$A$2:$B$16,2,)</f>
        <v>On Site</v>
      </c>
      <c r="K1635" t="s">
        <v>235</v>
      </c>
      <c r="L1635" t="s">
        <v>237</v>
      </c>
      <c r="M1635">
        <v>1</v>
      </c>
      <c r="N1635" s="3">
        <v>582872</v>
      </c>
      <c r="O1635" s="3">
        <f>N1635/M1635</f>
        <v>582872</v>
      </c>
      <c r="P1635" s="3">
        <f>O1635*((VLOOKUP(H1635,'CPI Data'!$A$1:$B$23,2))/(VLOOKUP(2025,'CPI Data'!$A$1:$B$23,2)))</f>
        <v>884357.51724137936</v>
      </c>
      <c r="Q1635" s="2">
        <v>43282</v>
      </c>
      <c r="R1635" s="12">
        <v>4</v>
      </c>
      <c r="S1635">
        <v>2</v>
      </c>
      <c r="T1635">
        <v>1</v>
      </c>
      <c r="U1635">
        <v>1</v>
      </c>
    </row>
    <row r="1636" spans="1:21" x14ac:dyDescent="0.25">
      <c r="A1636" t="s">
        <v>27</v>
      </c>
      <c r="B1636">
        <f>VLOOKUP(Table1[[#This Row],[LGA]],Sheet1!$H$1:$I$27,2,)</f>
        <v>2000</v>
      </c>
      <c r="C1636" t="s">
        <v>104</v>
      </c>
      <c r="D1636" t="s">
        <v>113</v>
      </c>
      <c r="E1636" s="18" t="s">
        <v>13</v>
      </c>
      <c r="F1636" s="18" t="s">
        <v>13</v>
      </c>
      <c r="H1636">
        <v>2008</v>
      </c>
      <c r="I1636" t="s">
        <v>29</v>
      </c>
      <c r="J1636" t="str">
        <f>VLOOKUP(Table1[[#This Row],[Construction]],Sheet1!$A$2:$B$16,2,)</f>
        <v>On Site</v>
      </c>
      <c r="K1636" t="s">
        <v>235</v>
      </c>
      <c r="L1636" t="s">
        <v>237</v>
      </c>
      <c r="M1636">
        <v>1</v>
      </c>
      <c r="N1636" s="3">
        <v>462844</v>
      </c>
      <c r="O1636" s="3">
        <f>N1636/M1636</f>
        <v>462844</v>
      </c>
      <c r="P1636" s="3">
        <f>O1636*((VLOOKUP(H1636,'CPI Data'!$A$1:$B$23,2))/(VLOOKUP(2025,'CPI Data'!$A$1:$B$23,2)))</f>
        <v>702246.06896551733</v>
      </c>
      <c r="Q1636" s="2">
        <v>44743</v>
      </c>
      <c r="R1636" s="12">
        <v>3</v>
      </c>
      <c r="S1636">
        <v>1</v>
      </c>
      <c r="T1636">
        <v>1</v>
      </c>
      <c r="U1636">
        <v>1</v>
      </c>
    </row>
    <row r="1637" spans="1:21" x14ac:dyDescent="0.25">
      <c r="A1637" t="s">
        <v>73</v>
      </c>
      <c r="B1637">
        <f>VLOOKUP(Table1[[#This Row],[LGA]],Sheet1!$H$1:$I$27,2,)</f>
        <v>2000</v>
      </c>
      <c r="C1637" t="s">
        <v>104</v>
      </c>
      <c r="D1637" t="s">
        <v>165</v>
      </c>
      <c r="E1637" s="18" t="s">
        <v>246</v>
      </c>
      <c r="F1637" s="18" t="s">
        <v>90</v>
      </c>
      <c r="H1637">
        <v>2008</v>
      </c>
      <c r="I1637" t="s">
        <v>29</v>
      </c>
      <c r="J1637" t="str">
        <f>VLOOKUP(Table1[[#This Row],[Construction]],Sheet1!$A$2:$B$16,2,)</f>
        <v>On Site</v>
      </c>
      <c r="K1637" t="s">
        <v>235</v>
      </c>
      <c r="L1637" t="s">
        <v>237</v>
      </c>
      <c r="M1637">
        <v>1</v>
      </c>
      <c r="N1637" s="3">
        <v>472521</v>
      </c>
      <c r="O1637" s="3">
        <f>N1637/M1637</f>
        <v>472521</v>
      </c>
      <c r="P1637" s="3">
        <f>O1637*((VLOOKUP(H1637,'CPI Data'!$A$1:$B$23,2))/(VLOOKUP(2025,'CPI Data'!$A$1:$B$23,2)))</f>
        <v>716928.41379310354</v>
      </c>
      <c r="Q1637" s="2">
        <v>41821</v>
      </c>
      <c r="R1637" s="12">
        <v>2</v>
      </c>
      <c r="S1637">
        <v>2</v>
      </c>
      <c r="T1637">
        <v>1</v>
      </c>
      <c r="U1637">
        <v>1</v>
      </c>
    </row>
    <row r="1638" spans="1:21" x14ac:dyDescent="0.25">
      <c r="A1638" t="s">
        <v>64</v>
      </c>
      <c r="B1638">
        <f>VLOOKUP(Table1[[#This Row],[LGA]],Sheet1!$H$1:$I$27,2,)</f>
        <v>2190</v>
      </c>
      <c r="C1638" t="s">
        <v>104</v>
      </c>
      <c r="D1638" t="s">
        <v>115</v>
      </c>
      <c r="E1638" s="18" t="s">
        <v>13</v>
      </c>
      <c r="F1638" s="18" t="s">
        <v>13</v>
      </c>
      <c r="H1638">
        <v>2008</v>
      </c>
      <c r="I1638" t="s">
        <v>29</v>
      </c>
      <c r="J1638" t="str">
        <f>VLOOKUP(Table1[[#This Row],[Construction]],Sheet1!$A$2:$B$16,2,)</f>
        <v>On Site</v>
      </c>
      <c r="K1638" t="s">
        <v>214</v>
      </c>
      <c r="L1638" t="s">
        <v>236</v>
      </c>
      <c r="M1638">
        <v>1</v>
      </c>
      <c r="N1638" s="3">
        <v>662208</v>
      </c>
      <c r="O1638" s="3">
        <f>N1638/M1638</f>
        <v>662208</v>
      </c>
      <c r="P1638" s="3">
        <f>O1638*((VLOOKUP(H1638,'CPI Data'!$A$1:$B$23,2))/(VLOOKUP(2025,'CPI Data'!$A$1:$B$23,2)))</f>
        <v>1004729.3793103449</v>
      </c>
      <c r="Q1638" s="2">
        <v>41456</v>
      </c>
      <c r="R1638" s="12">
        <v>4</v>
      </c>
      <c r="S1638">
        <v>2</v>
      </c>
      <c r="T1638">
        <v>1</v>
      </c>
      <c r="U1638">
        <v>1</v>
      </c>
    </row>
    <row r="1639" spans="1:21" x14ac:dyDescent="0.25">
      <c r="A1639" t="s">
        <v>64</v>
      </c>
      <c r="B1639">
        <f>VLOOKUP(Table1[[#This Row],[LGA]],Sheet1!$H$1:$I$27,2,)</f>
        <v>2190</v>
      </c>
      <c r="C1639" t="s">
        <v>104</v>
      </c>
      <c r="D1639" t="s">
        <v>111</v>
      </c>
      <c r="E1639" s="18" t="s">
        <v>13</v>
      </c>
      <c r="F1639" s="18" t="s">
        <v>13</v>
      </c>
      <c r="H1639">
        <v>2024</v>
      </c>
      <c r="I1639" t="s">
        <v>29</v>
      </c>
      <c r="J1639" t="str">
        <f>VLOOKUP(Table1[[#This Row],[Construction]],Sheet1!$A$2:$B$16,2,)</f>
        <v>On Site</v>
      </c>
      <c r="K1639" t="s">
        <v>64</v>
      </c>
      <c r="L1639" t="s">
        <v>211</v>
      </c>
      <c r="M1639">
        <v>1</v>
      </c>
      <c r="N1639" s="3">
        <v>1011834</v>
      </c>
      <c r="O1639" s="3">
        <f>N1639/M1639</f>
        <v>1011834</v>
      </c>
      <c r="P1639" s="3">
        <f>O1639*((VLOOKUP(H1639,'CPI Data'!$A$1:$B$23,2))/(VLOOKUP(2025,'CPI Data'!$A$1:$B$23,2)))</f>
        <v>1011834</v>
      </c>
      <c r="Q1639" s="2">
        <v>44743</v>
      </c>
      <c r="R1639" s="12">
        <v>2</v>
      </c>
    </row>
    <row r="1640" spans="1:21" x14ac:dyDescent="0.25">
      <c r="A1640" t="s">
        <v>31</v>
      </c>
      <c r="B1640">
        <f>VLOOKUP(Table1[[#This Row],[LGA]],Sheet1!$H$1:$I$27,2,)</f>
        <v>1855</v>
      </c>
      <c r="C1640" t="s">
        <v>241</v>
      </c>
      <c r="D1640" t="s">
        <v>89</v>
      </c>
      <c r="E1640" s="18" t="s">
        <v>246</v>
      </c>
      <c r="F1640" s="18" t="s">
        <v>90</v>
      </c>
      <c r="H1640">
        <v>2025</v>
      </c>
      <c r="I1640" t="s">
        <v>29</v>
      </c>
      <c r="J1640" t="str">
        <f>VLOOKUP(Table1[[#This Row],[Construction]],Sheet1!$A$2:$B$16,2,)</f>
        <v>On Site</v>
      </c>
      <c r="K1640" t="s">
        <v>31</v>
      </c>
      <c r="L1640" t="s">
        <v>211</v>
      </c>
      <c r="M1640">
        <v>4</v>
      </c>
      <c r="N1640" s="3">
        <v>3000000</v>
      </c>
      <c r="O1640" s="3">
        <f>N1640/M1640</f>
        <v>750000</v>
      </c>
      <c r="P1640" s="3">
        <f>O1640*((VLOOKUP(H1640,'CPI Data'!$A$1:$B$23,2))/(VLOOKUP(2025,'CPI Data'!$A$1:$B$23,2)))</f>
        <v>750000</v>
      </c>
      <c r="Q1640" s="2">
        <v>43647</v>
      </c>
      <c r="R1640" s="12">
        <v>2</v>
      </c>
      <c r="S1640">
        <v>2</v>
      </c>
    </row>
    <row r="1641" spans="1:21" x14ac:dyDescent="0.25">
      <c r="A1641" t="s">
        <v>24</v>
      </c>
      <c r="B1641">
        <f>VLOOKUP(Table1[[#This Row],[LGA]],Sheet1!$H$1:$I$27,2,)</f>
        <v>1531</v>
      </c>
      <c r="C1641" t="s">
        <v>241</v>
      </c>
      <c r="D1641" t="s">
        <v>111</v>
      </c>
      <c r="E1641" s="18" t="s">
        <v>13</v>
      </c>
      <c r="F1641" s="18" t="s">
        <v>13</v>
      </c>
      <c r="H1641">
        <v>2025</v>
      </c>
      <c r="I1641" t="s">
        <v>29</v>
      </c>
      <c r="J1641" t="str">
        <f>VLOOKUP(Table1[[#This Row],[Construction]],Sheet1!$A$2:$B$16,2,)</f>
        <v>On Site</v>
      </c>
      <c r="K1641" t="s">
        <v>24</v>
      </c>
      <c r="L1641" t="s">
        <v>211</v>
      </c>
      <c r="M1641">
        <v>1</v>
      </c>
      <c r="N1641" s="3">
        <v>750000</v>
      </c>
      <c r="O1641" s="3">
        <f>N1641/M1641</f>
        <v>750000</v>
      </c>
      <c r="P1641" s="3">
        <f>O1641*((VLOOKUP(H1641,'CPI Data'!$A$1:$B$23,2))/(VLOOKUP(2025,'CPI Data'!$A$1:$B$23,2)))</f>
        <v>750000</v>
      </c>
      <c r="Q1641" s="2">
        <v>44743</v>
      </c>
      <c r="R1641" s="12">
        <v>2</v>
      </c>
    </row>
    <row r="1642" spans="1:21" x14ac:dyDescent="0.25">
      <c r="A1642" t="s">
        <v>12</v>
      </c>
      <c r="B1642">
        <f>VLOOKUP(Table1[[#This Row],[LGA]],Sheet1!$H$1:$I$27,2,)</f>
        <v>700</v>
      </c>
      <c r="C1642" t="s">
        <v>103</v>
      </c>
      <c r="D1642" t="s">
        <v>116</v>
      </c>
      <c r="E1642" s="18" t="s">
        <v>246</v>
      </c>
      <c r="F1642" s="18" t="s">
        <v>90</v>
      </c>
      <c r="H1642">
        <v>2025</v>
      </c>
      <c r="I1642" t="s">
        <v>76</v>
      </c>
      <c r="J1642" t="str">
        <f>VLOOKUP(Table1[[#This Row],[Construction]],Sheet1!$A$2:$B$16,2,)</f>
        <v>Lot Development</v>
      </c>
      <c r="K1642" t="s">
        <v>12</v>
      </c>
      <c r="L1642" t="s">
        <v>211</v>
      </c>
      <c r="M1642">
        <v>2</v>
      </c>
      <c r="N1642" s="3">
        <v>1129368</v>
      </c>
      <c r="O1642" s="3">
        <f>N1642/M1642</f>
        <v>564684</v>
      </c>
      <c r="P1642" s="3">
        <f>O1642*((VLOOKUP(H1642,'CPI Data'!$A$1:$B$23,2))/(VLOOKUP(2025,'CPI Data'!$A$1:$B$23,2)))</f>
        <v>564684</v>
      </c>
      <c r="R1642" s="12">
        <v>2</v>
      </c>
      <c r="S1642">
        <v>2</v>
      </c>
    </row>
    <row r="1643" spans="1:21" x14ac:dyDescent="0.25">
      <c r="A1643" t="s">
        <v>12</v>
      </c>
      <c r="B1643">
        <f>VLOOKUP(Table1[[#This Row],[LGA]],Sheet1!$H$1:$I$27,2,)</f>
        <v>700</v>
      </c>
      <c r="C1643" t="s">
        <v>103</v>
      </c>
      <c r="D1643" t="s">
        <v>116</v>
      </c>
      <c r="E1643" s="18" t="s">
        <v>246</v>
      </c>
      <c r="F1643" s="18" t="s">
        <v>90</v>
      </c>
      <c r="H1643">
        <v>2025</v>
      </c>
      <c r="I1643" t="s">
        <v>60</v>
      </c>
      <c r="J1643" t="str">
        <f>VLOOKUP(Table1[[#This Row],[Construction]],Sheet1!$A$2:$B$16,2,)</f>
        <v>Lot Development</v>
      </c>
      <c r="K1643" t="s">
        <v>12</v>
      </c>
      <c r="L1643" t="s">
        <v>211</v>
      </c>
      <c r="M1643">
        <v>2</v>
      </c>
      <c r="N1643" s="3">
        <v>1129368</v>
      </c>
      <c r="O1643" s="3">
        <f>N1643/M1643</f>
        <v>564684</v>
      </c>
      <c r="P1643" s="3">
        <f>O1643*((VLOOKUP(H1643,'CPI Data'!$A$1:$B$23,2))/(VLOOKUP(2025,'CPI Data'!$A$1:$B$23,2)))</f>
        <v>564684</v>
      </c>
      <c r="R1643" s="12">
        <v>2</v>
      </c>
      <c r="S1643">
        <v>2</v>
      </c>
    </row>
    <row r="1644" spans="1:21" x14ac:dyDescent="0.25">
      <c r="A1644" t="s">
        <v>24</v>
      </c>
      <c r="B1644">
        <f>VLOOKUP(Table1[[#This Row],[LGA]],Sheet1!$H$1:$I$27,2,)</f>
        <v>1531</v>
      </c>
      <c r="C1644" t="s">
        <v>241</v>
      </c>
      <c r="D1644" t="s">
        <v>169</v>
      </c>
      <c r="E1644" s="18" t="s">
        <v>13</v>
      </c>
      <c r="F1644" s="18" t="s">
        <v>13</v>
      </c>
      <c r="H1644">
        <v>2025</v>
      </c>
      <c r="I1644" t="s">
        <v>29</v>
      </c>
      <c r="J1644" t="str">
        <f>VLOOKUP(Table1[[#This Row],[Construction]],Sheet1!$A$2:$B$16,2,)</f>
        <v>On Site</v>
      </c>
      <c r="K1644" t="s">
        <v>24</v>
      </c>
      <c r="L1644" t="s">
        <v>211</v>
      </c>
      <c r="M1644">
        <v>1</v>
      </c>
      <c r="N1644" s="3">
        <v>958200</v>
      </c>
      <c r="O1644" s="3">
        <f>N1644/M1644</f>
        <v>958200</v>
      </c>
      <c r="P1644" s="3">
        <f>O1644*((VLOOKUP(H1644,'CPI Data'!$A$1:$B$23,2))/(VLOOKUP(2025,'CPI Data'!$A$1:$B$23,2)))</f>
        <v>958200</v>
      </c>
      <c r="Q1644" s="2">
        <v>42186</v>
      </c>
      <c r="R1644" s="13">
        <v>4</v>
      </c>
    </row>
    <row r="1645" spans="1:21" x14ac:dyDescent="0.25">
      <c r="A1645" t="s">
        <v>64</v>
      </c>
      <c r="B1645">
        <f>VLOOKUP(Table1[[#This Row],[LGA]],Sheet1!$H$1:$I$27,2,)</f>
        <v>2190</v>
      </c>
      <c r="C1645" t="s">
        <v>104</v>
      </c>
      <c r="D1645" t="s">
        <v>111</v>
      </c>
      <c r="E1645" s="18" t="s">
        <v>13</v>
      </c>
      <c r="F1645" s="18" t="s">
        <v>13</v>
      </c>
      <c r="H1645">
        <v>2024</v>
      </c>
      <c r="I1645" t="s">
        <v>29</v>
      </c>
      <c r="J1645" t="str">
        <f>VLOOKUP(Table1[[#This Row],[Construction]],Sheet1!$A$2:$B$16,2,)</f>
        <v>On Site</v>
      </c>
      <c r="K1645" t="s">
        <v>64</v>
      </c>
      <c r="L1645" t="s">
        <v>211</v>
      </c>
      <c r="M1645">
        <v>1</v>
      </c>
      <c r="N1645" s="3">
        <v>1011834</v>
      </c>
      <c r="O1645" s="3">
        <f>N1645/M1645</f>
        <v>1011834</v>
      </c>
      <c r="P1645" s="3">
        <f>O1645*((VLOOKUP(H1645,'CPI Data'!$A$1:$B$23,2))/(VLOOKUP(2025,'CPI Data'!$A$1:$B$23,2)))</f>
        <v>1011834</v>
      </c>
      <c r="Q1645" s="2">
        <v>42552</v>
      </c>
      <c r="R1645" s="12">
        <v>2</v>
      </c>
    </row>
    <row r="1646" spans="1:21" x14ac:dyDescent="0.25">
      <c r="A1646" t="s">
        <v>64</v>
      </c>
      <c r="B1646">
        <f>VLOOKUP(Table1[[#This Row],[LGA]],Sheet1!$H$1:$I$27,2,)</f>
        <v>2190</v>
      </c>
      <c r="C1646" t="s">
        <v>104</v>
      </c>
      <c r="D1646" t="s">
        <v>112</v>
      </c>
      <c r="E1646" s="18" t="s">
        <v>13</v>
      </c>
      <c r="F1646" s="18" t="s">
        <v>13</v>
      </c>
      <c r="H1646">
        <v>2024</v>
      </c>
      <c r="I1646" t="s">
        <v>35</v>
      </c>
      <c r="J1646" t="str">
        <f>VLOOKUP(Table1[[#This Row],[Construction]],Sheet1!$A$2:$B$16,2,)</f>
        <v>Demolish</v>
      </c>
      <c r="K1646" t="s">
        <v>64</v>
      </c>
      <c r="L1646" t="s">
        <v>211</v>
      </c>
      <c r="M1646">
        <v>1</v>
      </c>
      <c r="N1646" s="3">
        <v>1032974</v>
      </c>
      <c r="O1646" s="3">
        <f>N1646/M1646</f>
        <v>1032974</v>
      </c>
      <c r="P1646" s="3">
        <f>O1646*((VLOOKUP(H1646,'CPI Data'!$A$1:$B$23,2))/(VLOOKUP(2025,'CPI Data'!$A$1:$B$23,2)))</f>
        <v>1032974</v>
      </c>
      <c r="Q1646" s="2">
        <v>42186</v>
      </c>
      <c r="R1646" s="12">
        <v>3</v>
      </c>
    </row>
    <row r="1647" spans="1:21" x14ac:dyDescent="0.25">
      <c r="A1647" t="s">
        <v>64</v>
      </c>
      <c r="B1647">
        <f>VLOOKUP(Table1[[#This Row],[LGA]],Sheet1!$H$1:$I$27,2,)</f>
        <v>2190</v>
      </c>
      <c r="C1647" t="s">
        <v>104</v>
      </c>
      <c r="D1647" t="s">
        <v>112</v>
      </c>
      <c r="E1647" s="18" t="s">
        <v>13</v>
      </c>
      <c r="F1647" s="18" t="s">
        <v>13</v>
      </c>
      <c r="H1647">
        <v>2024</v>
      </c>
      <c r="I1647" t="s">
        <v>29</v>
      </c>
      <c r="J1647" t="str">
        <f>VLOOKUP(Table1[[#This Row],[Construction]],Sheet1!$A$2:$B$16,2,)</f>
        <v>On Site</v>
      </c>
      <c r="K1647" t="s">
        <v>64</v>
      </c>
      <c r="L1647" t="s">
        <v>211</v>
      </c>
      <c r="M1647">
        <v>1</v>
      </c>
      <c r="N1647" s="3">
        <v>1032974</v>
      </c>
      <c r="O1647" s="3">
        <f>N1647/M1647</f>
        <v>1032974</v>
      </c>
      <c r="P1647" s="3">
        <f>O1647*((VLOOKUP(H1647,'CPI Data'!$A$1:$B$23,2))/(VLOOKUP(2025,'CPI Data'!$A$1:$B$23,2)))</f>
        <v>1032974</v>
      </c>
      <c r="Q1647" s="2">
        <v>42917</v>
      </c>
      <c r="R1647" s="12">
        <v>3</v>
      </c>
    </row>
    <row r="1648" spans="1:21" x14ac:dyDescent="0.25">
      <c r="A1648" t="s">
        <v>64</v>
      </c>
      <c r="B1648">
        <f>VLOOKUP(Table1[[#This Row],[LGA]],Sheet1!$H$1:$I$27,2,)</f>
        <v>2190</v>
      </c>
      <c r="C1648" t="s">
        <v>104</v>
      </c>
      <c r="D1648" t="s">
        <v>112</v>
      </c>
      <c r="E1648" s="18" t="s">
        <v>13</v>
      </c>
      <c r="F1648" s="18" t="s">
        <v>13</v>
      </c>
      <c r="H1648">
        <v>2024</v>
      </c>
      <c r="I1648" t="s">
        <v>29</v>
      </c>
      <c r="J1648" t="str">
        <f>VLOOKUP(Table1[[#This Row],[Construction]],Sheet1!$A$2:$B$16,2,)</f>
        <v>On Site</v>
      </c>
      <c r="K1648" t="s">
        <v>64</v>
      </c>
      <c r="L1648" t="s">
        <v>211</v>
      </c>
      <c r="M1648">
        <v>1</v>
      </c>
      <c r="N1648" s="3">
        <v>1032974</v>
      </c>
      <c r="O1648" s="3">
        <f>N1648/M1648</f>
        <v>1032974</v>
      </c>
      <c r="P1648" s="3">
        <f>O1648*((VLOOKUP(H1648,'CPI Data'!$A$1:$B$23,2))/(VLOOKUP(2025,'CPI Data'!$A$1:$B$23,2)))</f>
        <v>1032974</v>
      </c>
      <c r="Q1648" s="2">
        <v>42186</v>
      </c>
      <c r="R1648" s="12">
        <v>3</v>
      </c>
    </row>
    <row r="1649" spans="1:18" x14ac:dyDescent="0.25">
      <c r="A1649" t="s">
        <v>32</v>
      </c>
      <c r="B1649" s="15">
        <f>VLOOKUP(Table1[[#This Row],[LGA]],Sheet1!$H$1:$I$27,2,)</f>
        <v>1710</v>
      </c>
      <c r="C1649" t="s">
        <v>105</v>
      </c>
      <c r="D1649" t="s">
        <v>61</v>
      </c>
      <c r="E1649" s="18" t="s">
        <v>59</v>
      </c>
      <c r="F1649" s="18" t="s">
        <v>59</v>
      </c>
      <c r="H1649">
        <v>2021</v>
      </c>
      <c r="I1649" t="s">
        <v>29</v>
      </c>
      <c r="J1649" t="str">
        <f>VLOOKUP(Table1[[#This Row],[Construction]],Sheet1!$A$2:$B$16,2,)</f>
        <v>On Site</v>
      </c>
      <c r="K1649" t="s">
        <v>32</v>
      </c>
      <c r="L1649" t="s">
        <v>211</v>
      </c>
      <c r="M1649">
        <v>1</v>
      </c>
      <c r="N1649" s="3">
        <v>250000</v>
      </c>
      <c r="O1649" s="3">
        <f>N1649/M1649</f>
        <v>250000</v>
      </c>
      <c r="P1649" s="3">
        <f>O1649*((VLOOKUP(2025,'CPI Data'!$A$1:$B$23,2)/(VLOOKUP(H1649,'CPI Data'!$A$1:$B$23,2))))</f>
        <v>250000</v>
      </c>
      <c r="Q1649" s="2">
        <v>44743</v>
      </c>
      <c r="R1649" s="12"/>
    </row>
    <row r="1650" spans="1:18" x14ac:dyDescent="0.25">
      <c r="A1650" t="s">
        <v>32</v>
      </c>
      <c r="B1650" s="15">
        <f>VLOOKUP(Table1[[#This Row],[LGA]],Sheet1!$H$1:$I$27,2,)</f>
        <v>1710</v>
      </c>
      <c r="C1650" t="s">
        <v>105</v>
      </c>
      <c r="D1650" t="s">
        <v>61</v>
      </c>
      <c r="E1650" s="18" t="s">
        <v>59</v>
      </c>
      <c r="F1650" s="18" t="s">
        <v>59</v>
      </c>
      <c r="H1650">
        <v>2021</v>
      </c>
      <c r="I1650" t="s">
        <v>29</v>
      </c>
      <c r="J1650" t="str">
        <f>VLOOKUP(Table1[[#This Row],[Construction]],Sheet1!$A$2:$B$16,2,)</f>
        <v>On Site</v>
      </c>
      <c r="K1650" t="s">
        <v>32</v>
      </c>
      <c r="L1650" t="s">
        <v>211</v>
      </c>
      <c r="M1650">
        <v>1</v>
      </c>
      <c r="N1650" s="3">
        <v>250000</v>
      </c>
      <c r="O1650" s="3">
        <f>N1650/M1650</f>
        <v>250000</v>
      </c>
      <c r="P1650" s="3">
        <f>O1650*((VLOOKUP(2025,'CPI Data'!$A$1:$B$23,2)/(VLOOKUP(H1650,'CPI Data'!$A$1:$B$23,2))))</f>
        <v>250000</v>
      </c>
      <c r="Q1650" s="2">
        <v>41456</v>
      </c>
      <c r="R1650" s="12"/>
    </row>
    <row r="1651" spans="1:18" x14ac:dyDescent="0.25">
      <c r="A1651" t="s">
        <v>32</v>
      </c>
      <c r="B1651" s="15">
        <f>VLOOKUP(Table1[[#This Row],[LGA]],Sheet1!$H$1:$I$27,2,)</f>
        <v>1710</v>
      </c>
      <c r="C1651" t="s">
        <v>105</v>
      </c>
      <c r="D1651" t="s">
        <v>61</v>
      </c>
      <c r="E1651" s="18" t="s">
        <v>59</v>
      </c>
      <c r="F1651" s="18" t="s">
        <v>59</v>
      </c>
      <c r="H1651">
        <v>2021</v>
      </c>
      <c r="I1651" t="s">
        <v>29</v>
      </c>
      <c r="J1651" t="str">
        <f>VLOOKUP(Table1[[#This Row],[Construction]],Sheet1!$A$2:$B$16,2,)</f>
        <v>On Site</v>
      </c>
      <c r="K1651" t="s">
        <v>32</v>
      </c>
      <c r="L1651" t="s">
        <v>211</v>
      </c>
      <c r="M1651">
        <v>1</v>
      </c>
      <c r="N1651" s="3">
        <v>250000</v>
      </c>
      <c r="O1651" s="3">
        <f>N1651/M1651</f>
        <v>250000</v>
      </c>
      <c r="P1651" s="3">
        <f>O1651*((VLOOKUP(2025,'CPI Data'!$A$1:$B$23,2)/(VLOOKUP(H1651,'CPI Data'!$A$1:$B$23,2))))</f>
        <v>250000</v>
      </c>
      <c r="Q1651" s="2">
        <v>44743</v>
      </c>
      <c r="R1651" s="12"/>
    </row>
    <row r="1652" spans="1:18" x14ac:dyDescent="0.25">
      <c r="A1652" t="s">
        <v>20</v>
      </c>
      <c r="B1652">
        <f>VLOOKUP(Table1[[#This Row],[LGA]],Sheet1!$H$1:$I$27,2,)</f>
        <v>2669</v>
      </c>
      <c r="C1652" t="s">
        <v>104</v>
      </c>
      <c r="D1652" t="s">
        <v>40</v>
      </c>
      <c r="E1652" s="18" t="s">
        <v>36</v>
      </c>
      <c r="F1652" s="18" t="s">
        <v>36</v>
      </c>
      <c r="H1652">
        <v>2024</v>
      </c>
      <c r="I1652" t="s">
        <v>29</v>
      </c>
      <c r="J1652" t="str">
        <f>VLOOKUP(Table1[[#This Row],[Construction]],Sheet1!$A$2:$B$16,2,)</f>
        <v>On Site</v>
      </c>
      <c r="K1652" t="s">
        <v>20</v>
      </c>
      <c r="L1652" t="s">
        <v>211</v>
      </c>
      <c r="M1652">
        <v>1</v>
      </c>
      <c r="N1652" s="3">
        <v>333121.8</v>
      </c>
      <c r="O1652" s="3">
        <f>N1652/M1652</f>
        <v>333121.8</v>
      </c>
      <c r="P1652" s="3">
        <f>O1652*((VLOOKUP(H1652,'CPI Data'!$A$1:$B$23,2))/(VLOOKUP(2025,'CPI Data'!$A$1:$B$23,2)))</f>
        <v>333121.8</v>
      </c>
      <c r="Q1652" s="2">
        <v>43282</v>
      </c>
      <c r="R1652" s="12">
        <v>2</v>
      </c>
    </row>
    <row r="1653" spans="1:18" x14ac:dyDescent="0.25">
      <c r="A1653" t="s">
        <v>20</v>
      </c>
      <c r="B1653">
        <f>VLOOKUP(Table1[[#This Row],[LGA]],Sheet1!$H$1:$I$27,2,)</f>
        <v>2669</v>
      </c>
      <c r="C1653" t="s">
        <v>104</v>
      </c>
      <c r="D1653" t="s">
        <v>40</v>
      </c>
      <c r="E1653" s="18" t="s">
        <v>36</v>
      </c>
      <c r="F1653" s="18" t="s">
        <v>36</v>
      </c>
      <c r="H1653">
        <v>2024</v>
      </c>
      <c r="I1653" t="s">
        <v>29</v>
      </c>
      <c r="J1653" t="str">
        <f>VLOOKUP(Table1[[#This Row],[Construction]],Sheet1!$A$2:$B$16,2,)</f>
        <v>On Site</v>
      </c>
      <c r="K1653" t="s">
        <v>20</v>
      </c>
      <c r="L1653" t="s">
        <v>211</v>
      </c>
      <c r="M1653">
        <v>1</v>
      </c>
      <c r="N1653" s="3">
        <v>410288.7</v>
      </c>
      <c r="O1653" s="3">
        <f>N1653/M1653</f>
        <v>410288.7</v>
      </c>
      <c r="P1653" s="3">
        <f>O1653*((VLOOKUP(H1653,'CPI Data'!$A$1:$B$23,2))/(VLOOKUP(2025,'CPI Data'!$A$1:$B$23,2)))</f>
        <v>410288.7</v>
      </c>
      <c r="Q1653" s="2">
        <v>43282</v>
      </c>
      <c r="R1653" s="12">
        <v>2</v>
      </c>
    </row>
    <row r="1654" spans="1:18" x14ac:dyDescent="0.25">
      <c r="A1654" t="s">
        <v>20</v>
      </c>
      <c r="B1654">
        <f>VLOOKUP(Table1[[#This Row],[LGA]],Sheet1!$H$1:$I$27,2,)</f>
        <v>2669</v>
      </c>
      <c r="C1654" t="s">
        <v>104</v>
      </c>
      <c r="D1654" t="s">
        <v>37</v>
      </c>
      <c r="E1654" s="18" t="s">
        <v>36</v>
      </c>
      <c r="F1654" s="18" t="s">
        <v>36</v>
      </c>
      <c r="H1654">
        <v>2024</v>
      </c>
      <c r="I1654" t="s">
        <v>29</v>
      </c>
      <c r="J1654" t="str">
        <f>VLOOKUP(Table1[[#This Row],[Construction]],Sheet1!$A$2:$B$16,2,)</f>
        <v>On Site</v>
      </c>
      <c r="K1654" t="s">
        <v>20</v>
      </c>
      <c r="L1654" t="s">
        <v>211</v>
      </c>
      <c r="M1654">
        <v>1</v>
      </c>
      <c r="N1654" s="3">
        <v>212643.7</v>
      </c>
      <c r="O1654" s="3">
        <f>N1654/M1654</f>
        <v>212643.7</v>
      </c>
      <c r="P1654" s="3">
        <f>O1654*((VLOOKUP(H1654,'CPI Data'!$A$1:$B$23,2))/(VLOOKUP(2025,'CPI Data'!$A$1:$B$23,2)))</f>
        <v>212643.7</v>
      </c>
      <c r="Q1654" s="2">
        <v>41456</v>
      </c>
      <c r="R1654" s="12">
        <v>2</v>
      </c>
    </row>
    <row r="1655" spans="1:18" x14ac:dyDescent="0.25">
      <c r="A1655" t="s">
        <v>20</v>
      </c>
      <c r="B1655">
        <f>VLOOKUP(Table1[[#This Row],[LGA]],Sheet1!$H$1:$I$27,2,)</f>
        <v>2669</v>
      </c>
      <c r="C1655" t="s">
        <v>104</v>
      </c>
      <c r="D1655" t="s">
        <v>37</v>
      </c>
      <c r="E1655" s="18" t="s">
        <v>36</v>
      </c>
      <c r="F1655" s="18" t="s">
        <v>36</v>
      </c>
      <c r="H1655">
        <v>2024</v>
      </c>
      <c r="I1655" t="s">
        <v>29</v>
      </c>
      <c r="J1655" t="str">
        <f>VLOOKUP(Table1[[#This Row],[Construction]],Sheet1!$A$2:$B$16,2,)</f>
        <v>On Site</v>
      </c>
      <c r="K1655" t="s">
        <v>20</v>
      </c>
      <c r="L1655" t="s">
        <v>211</v>
      </c>
      <c r="M1655">
        <v>1</v>
      </c>
      <c r="N1655" s="3">
        <v>221101.5</v>
      </c>
      <c r="O1655" s="3">
        <f>N1655/M1655</f>
        <v>221101.5</v>
      </c>
      <c r="P1655" s="3">
        <f>O1655*((VLOOKUP(H1655,'CPI Data'!$A$1:$B$23,2))/(VLOOKUP(2025,'CPI Data'!$A$1:$B$23,2)))</f>
        <v>221101.5</v>
      </c>
      <c r="Q1655" s="2">
        <v>41456</v>
      </c>
      <c r="R1655" s="12">
        <v>2</v>
      </c>
    </row>
    <row r="1656" spans="1:18" x14ac:dyDescent="0.25">
      <c r="A1656" t="s">
        <v>20</v>
      </c>
      <c r="B1656">
        <f>VLOOKUP(Table1[[#This Row],[LGA]],Sheet1!$H$1:$I$27,2,)</f>
        <v>2669</v>
      </c>
      <c r="C1656" t="s">
        <v>104</v>
      </c>
      <c r="D1656" t="s">
        <v>37</v>
      </c>
      <c r="E1656" s="18" t="s">
        <v>36</v>
      </c>
      <c r="F1656" s="18" t="s">
        <v>36</v>
      </c>
      <c r="H1656">
        <v>2024</v>
      </c>
      <c r="I1656" t="s">
        <v>29</v>
      </c>
      <c r="J1656" t="str">
        <f>VLOOKUP(Table1[[#This Row],[Construction]],Sheet1!$A$2:$B$16,2,)</f>
        <v>On Site</v>
      </c>
      <c r="K1656" t="s">
        <v>20</v>
      </c>
      <c r="L1656" t="s">
        <v>211</v>
      </c>
      <c r="M1656">
        <v>1</v>
      </c>
      <c r="N1656" s="3">
        <v>257026.92</v>
      </c>
      <c r="O1656" s="3">
        <f>N1656/M1656</f>
        <v>257026.92</v>
      </c>
      <c r="P1656" s="3">
        <f>O1656*((VLOOKUP(H1656,'CPI Data'!$A$1:$B$23,2))/(VLOOKUP(2025,'CPI Data'!$A$1:$B$23,2)))</f>
        <v>257026.92</v>
      </c>
      <c r="Q1656" s="2">
        <v>44743</v>
      </c>
      <c r="R1656" s="12">
        <v>2</v>
      </c>
    </row>
    <row r="1657" spans="1:18" x14ac:dyDescent="0.25">
      <c r="A1657" t="s">
        <v>12</v>
      </c>
      <c r="B1657">
        <f>VLOOKUP(Table1[[#This Row],[LGA]],Sheet1!$H$1:$I$27,2,)</f>
        <v>700</v>
      </c>
      <c r="C1657" t="s">
        <v>103</v>
      </c>
      <c r="D1657" t="s">
        <v>112</v>
      </c>
      <c r="E1657" s="18" t="s">
        <v>13</v>
      </c>
      <c r="F1657" s="18" t="s">
        <v>13</v>
      </c>
      <c r="H1657">
        <v>2022</v>
      </c>
      <c r="I1657" t="s">
        <v>29</v>
      </c>
      <c r="J1657" t="str">
        <f>VLOOKUP(Table1[[#This Row],[Construction]],Sheet1!$A$2:$B$16,2,)</f>
        <v>On Site</v>
      </c>
      <c r="K1657" t="s">
        <v>12</v>
      </c>
      <c r="L1657" t="s">
        <v>211</v>
      </c>
      <c r="M1657">
        <v>1</v>
      </c>
      <c r="N1657" s="3">
        <v>535314</v>
      </c>
      <c r="O1657" s="3">
        <f>N1657/M1657</f>
        <v>535314</v>
      </c>
      <c r="P1657" s="3">
        <f>O1657*((VLOOKUP(H1657,'CPI Data'!$A$1:$B$23,2))/(VLOOKUP(2025,'CPI Data'!$A$1:$B$23,2)))</f>
        <v>535314</v>
      </c>
      <c r="R1657" s="12">
        <v>3</v>
      </c>
    </row>
    <row r="1658" spans="1:18" x14ac:dyDescent="0.25">
      <c r="A1658" t="s">
        <v>22</v>
      </c>
      <c r="B1658" t="str">
        <f>VLOOKUP(Table1[[#This Row],[LGA]],Sheet1!$H$1:$I$27,2,)</f>
        <v>1973 </v>
      </c>
      <c r="C1658" t="s">
        <v>104</v>
      </c>
      <c r="D1658" t="s">
        <v>112</v>
      </c>
      <c r="E1658" s="18" t="s">
        <v>13</v>
      </c>
      <c r="F1658" s="18" t="s">
        <v>13</v>
      </c>
      <c r="H1658">
        <v>2021</v>
      </c>
      <c r="I1658" t="s">
        <v>29</v>
      </c>
      <c r="J1658" t="str">
        <f>VLOOKUP(Table1[[#This Row],[Construction]],Sheet1!$A$2:$B$16,2,)</f>
        <v>On Site</v>
      </c>
      <c r="K1658" t="s">
        <v>187</v>
      </c>
      <c r="L1658" t="s">
        <v>237</v>
      </c>
      <c r="M1658">
        <v>1</v>
      </c>
      <c r="N1658" s="3">
        <v>484150.81</v>
      </c>
      <c r="O1658" s="3">
        <f>N1658/M1658</f>
        <v>484150.81</v>
      </c>
      <c r="P1658" s="3">
        <f>O1658*((VLOOKUP(H1658,'CPI Data'!$A$1:$B$23,2))/(VLOOKUP(2025,'CPI Data'!$A$1:$B$23,2)))</f>
        <v>484150.81</v>
      </c>
      <c r="R1658" s="12">
        <v>3</v>
      </c>
    </row>
    <row r="1659" spans="1:18" x14ac:dyDescent="0.25">
      <c r="A1659" t="s">
        <v>22</v>
      </c>
      <c r="B1659" t="str">
        <f>VLOOKUP(Table1[[#This Row],[LGA]],Sheet1!$H$1:$I$27,2,)</f>
        <v>1973 </v>
      </c>
      <c r="C1659" t="s">
        <v>104</v>
      </c>
      <c r="D1659" t="s">
        <v>111</v>
      </c>
      <c r="E1659" s="18" t="s">
        <v>13</v>
      </c>
      <c r="F1659" s="18" t="s">
        <v>13</v>
      </c>
      <c r="H1659">
        <v>2021</v>
      </c>
      <c r="I1659" t="s">
        <v>29</v>
      </c>
      <c r="J1659" t="str">
        <f>VLOOKUP(Table1[[#This Row],[Construction]],Sheet1!$A$2:$B$16,2,)</f>
        <v>On Site</v>
      </c>
      <c r="K1659" t="s">
        <v>187</v>
      </c>
      <c r="L1659" t="s">
        <v>237</v>
      </c>
      <c r="M1659">
        <v>1</v>
      </c>
      <c r="N1659" s="3">
        <v>441337.49</v>
      </c>
      <c r="O1659" s="3">
        <f>N1659/M1659</f>
        <v>441337.49</v>
      </c>
      <c r="P1659" s="3">
        <f>O1659*((VLOOKUP(H1659,'CPI Data'!$A$1:$B$23,2))/(VLOOKUP(2025,'CPI Data'!$A$1:$B$23,2)))</f>
        <v>441337.49</v>
      </c>
      <c r="R1659" s="12">
        <v>2</v>
      </c>
    </row>
    <row r="1660" spans="1:18" x14ac:dyDescent="0.25">
      <c r="A1660" t="s">
        <v>22</v>
      </c>
      <c r="B1660" t="str">
        <f>VLOOKUP(Table1[[#This Row],[LGA]],Sheet1!$H$1:$I$27,2,)</f>
        <v>1973 </v>
      </c>
      <c r="C1660" t="s">
        <v>104</v>
      </c>
      <c r="D1660" t="s">
        <v>112</v>
      </c>
      <c r="E1660" s="18" t="s">
        <v>13</v>
      </c>
      <c r="F1660" s="18" t="s">
        <v>13</v>
      </c>
      <c r="H1660">
        <v>2021</v>
      </c>
      <c r="I1660" t="s">
        <v>29</v>
      </c>
      <c r="J1660" t="str">
        <f>VLOOKUP(Table1[[#This Row],[Construction]],Sheet1!$A$2:$B$16,2,)</f>
        <v>On Site</v>
      </c>
      <c r="K1660" t="s">
        <v>187</v>
      </c>
      <c r="L1660" t="s">
        <v>237</v>
      </c>
      <c r="M1660">
        <v>1</v>
      </c>
      <c r="N1660" s="3">
        <v>481732.73</v>
      </c>
      <c r="O1660" s="3">
        <f>N1660/M1660</f>
        <v>481732.73</v>
      </c>
      <c r="P1660" s="3">
        <f>O1660*((VLOOKUP(H1660,'CPI Data'!$A$1:$B$23,2))/(VLOOKUP(2025,'CPI Data'!$A$1:$B$23,2)))</f>
        <v>481732.73</v>
      </c>
      <c r="R1660" s="12">
        <v>3</v>
      </c>
    </row>
    <row r="1661" spans="1:18" x14ac:dyDescent="0.25">
      <c r="A1661" t="s">
        <v>22</v>
      </c>
      <c r="B1661" t="str">
        <f>VLOOKUP(Table1[[#This Row],[LGA]],Sheet1!$H$1:$I$27,2,)</f>
        <v>1973 </v>
      </c>
      <c r="C1661" t="s">
        <v>104</v>
      </c>
      <c r="D1661" t="s">
        <v>111</v>
      </c>
      <c r="E1661" s="18" t="s">
        <v>13</v>
      </c>
      <c r="F1661" s="18" t="s">
        <v>13</v>
      </c>
      <c r="H1661">
        <v>2021</v>
      </c>
      <c r="I1661" t="s">
        <v>29</v>
      </c>
      <c r="J1661" t="str">
        <f>VLOOKUP(Table1[[#This Row],[Construction]],Sheet1!$A$2:$B$16,2,)</f>
        <v>On Site</v>
      </c>
      <c r="K1661" t="s">
        <v>187</v>
      </c>
      <c r="L1661" t="s">
        <v>237</v>
      </c>
      <c r="M1661">
        <v>1</v>
      </c>
      <c r="N1661" s="3">
        <v>444680.25</v>
      </c>
      <c r="O1661" s="3">
        <f>N1661/M1661</f>
        <v>444680.25</v>
      </c>
      <c r="P1661" s="3">
        <f>O1661*((VLOOKUP(H1661,'CPI Data'!$A$1:$B$23,2))/(VLOOKUP(2025,'CPI Data'!$A$1:$B$23,2)))</f>
        <v>444680.25</v>
      </c>
      <c r="R1661" s="12">
        <v>2</v>
      </c>
    </row>
    <row r="1662" spans="1:18" x14ac:dyDescent="0.25">
      <c r="A1662" t="s">
        <v>20</v>
      </c>
      <c r="B1662">
        <f>VLOOKUP(Table1[[#This Row],[LGA]],Sheet1!$H$1:$I$27,2,)</f>
        <v>2669</v>
      </c>
      <c r="C1662" t="s">
        <v>104</v>
      </c>
      <c r="D1662" t="s">
        <v>112</v>
      </c>
      <c r="E1662" s="18" t="s">
        <v>13</v>
      </c>
      <c r="F1662" s="18" t="s">
        <v>13</v>
      </c>
      <c r="H1662">
        <v>2022</v>
      </c>
      <c r="I1662" t="s">
        <v>29</v>
      </c>
      <c r="J1662" t="str">
        <f>VLOOKUP(Table1[[#This Row],[Construction]],Sheet1!$A$2:$B$16,2,)</f>
        <v>On Site</v>
      </c>
      <c r="K1662" t="s">
        <v>20</v>
      </c>
      <c r="L1662" t="s">
        <v>211</v>
      </c>
      <c r="M1662">
        <v>1</v>
      </c>
      <c r="N1662" s="3">
        <v>628000</v>
      </c>
      <c r="O1662" s="3">
        <f>N1662/M1662</f>
        <v>628000</v>
      </c>
      <c r="P1662" s="3">
        <f>O1662*((VLOOKUP(H1662,'CPI Data'!$A$1:$B$23,2))/(VLOOKUP(2025,'CPI Data'!$A$1:$B$23,2)))</f>
        <v>628000</v>
      </c>
      <c r="R1662" s="12">
        <v>3</v>
      </c>
    </row>
    <row r="1663" spans="1:18" x14ac:dyDescent="0.25">
      <c r="A1663" t="s">
        <v>42</v>
      </c>
      <c r="B1663">
        <f>VLOOKUP(Table1[[#This Row],[LGA]],Sheet1!$H$1:$I$27,2,)</f>
        <v>362</v>
      </c>
      <c r="C1663" t="s">
        <v>107</v>
      </c>
      <c r="D1663" t="s">
        <v>111</v>
      </c>
      <c r="E1663" s="18" t="s">
        <v>13</v>
      </c>
      <c r="F1663" s="18" t="s">
        <v>13</v>
      </c>
      <c r="H1663">
        <v>2024</v>
      </c>
      <c r="I1663" t="s">
        <v>29</v>
      </c>
      <c r="J1663" t="str">
        <f>VLOOKUP(Table1[[#This Row],[Construction]],Sheet1!$A$2:$B$16,2,)</f>
        <v>On Site</v>
      </c>
      <c r="K1663" t="s">
        <v>42</v>
      </c>
      <c r="L1663" t="s">
        <v>211</v>
      </c>
      <c r="M1663">
        <v>1</v>
      </c>
      <c r="N1663" s="3">
        <v>924097.87</v>
      </c>
      <c r="O1663" s="3">
        <f>N1663/M1663</f>
        <v>924097.87</v>
      </c>
      <c r="P1663" s="3">
        <f>O1663*((VLOOKUP(H1663,'CPI Data'!$A$1:$B$23,2))/(VLOOKUP(2025,'CPI Data'!$A$1:$B$23,2)))</f>
        <v>924097.87</v>
      </c>
      <c r="R1663" s="12">
        <v>2</v>
      </c>
    </row>
    <row r="1664" spans="1:18" x14ac:dyDescent="0.25">
      <c r="A1664" t="s">
        <v>22</v>
      </c>
      <c r="B1664" s="15" t="str">
        <f>VLOOKUP(Table1[[#This Row],[LGA]],Sheet1!$H$1:$I$27,2,)</f>
        <v>1973 </v>
      </c>
      <c r="C1664" t="s">
        <v>104</v>
      </c>
      <c r="D1664" t="s">
        <v>67</v>
      </c>
      <c r="E1664" s="18" t="s">
        <v>59</v>
      </c>
      <c r="F1664" s="18" t="s">
        <v>59</v>
      </c>
      <c r="H1664">
        <v>2025</v>
      </c>
      <c r="I1664" t="s">
        <v>29</v>
      </c>
      <c r="J1664" t="str">
        <f>VLOOKUP(Table1[[#This Row],[Construction]],Sheet1!$A$2:$B$16,2,)</f>
        <v>On Site</v>
      </c>
      <c r="K1664" t="s">
        <v>22</v>
      </c>
      <c r="L1664" t="s">
        <v>211</v>
      </c>
      <c r="M1664">
        <v>5</v>
      </c>
      <c r="N1664" s="3">
        <v>1496570.4</v>
      </c>
      <c r="O1664" s="3">
        <f>N1664/M1664</f>
        <v>299314.07999999996</v>
      </c>
      <c r="P1664" s="3">
        <f>O1664*((VLOOKUP(2025,'CPI Data'!$A$1:$B$23,2)/(VLOOKUP(H1664,'CPI Data'!$A$1:$B$23,2))))</f>
        <v>299314.07999999996</v>
      </c>
      <c r="Q1664" s="2">
        <v>43282</v>
      </c>
      <c r="R1664" s="12"/>
    </row>
    <row r="1665" spans="1:21" x14ac:dyDescent="0.25">
      <c r="A1665" t="s">
        <v>22</v>
      </c>
      <c r="B1665" s="15" t="str">
        <f>VLOOKUP(Table1[[#This Row],[LGA]],Sheet1!$H$1:$I$27,2,)</f>
        <v>1973 </v>
      </c>
      <c r="C1665" t="s">
        <v>104</v>
      </c>
      <c r="D1665" t="s">
        <v>67</v>
      </c>
      <c r="E1665" s="18" t="s">
        <v>59</v>
      </c>
      <c r="F1665" s="18" t="s">
        <v>59</v>
      </c>
      <c r="H1665">
        <v>2025</v>
      </c>
      <c r="I1665" t="s">
        <v>29</v>
      </c>
      <c r="J1665" t="str">
        <f>VLOOKUP(Table1[[#This Row],[Construction]],Sheet1!$A$2:$B$16,2,)</f>
        <v>On Site</v>
      </c>
      <c r="K1665" t="s">
        <v>22</v>
      </c>
      <c r="L1665" t="s">
        <v>211</v>
      </c>
      <c r="M1665">
        <v>10</v>
      </c>
      <c r="N1665" s="3">
        <v>2993140.79</v>
      </c>
      <c r="O1665" s="3">
        <f>N1665/M1665</f>
        <v>299314.07900000003</v>
      </c>
      <c r="P1665" s="3">
        <f>O1665*((VLOOKUP(2025,'CPI Data'!$A$1:$B$23,2)/(VLOOKUP(H1665,'CPI Data'!$A$1:$B$23,2))))</f>
        <v>299314.07900000003</v>
      </c>
      <c r="Q1665" s="2">
        <v>41456</v>
      </c>
      <c r="R1665" s="12"/>
    </row>
    <row r="1666" spans="1:21" x14ac:dyDescent="0.25">
      <c r="A1666" t="s">
        <v>22</v>
      </c>
      <c r="B1666" s="15" t="str">
        <f>VLOOKUP(Table1[[#This Row],[LGA]],Sheet1!$H$1:$I$27,2,)</f>
        <v>1973 </v>
      </c>
      <c r="C1666" t="s">
        <v>104</v>
      </c>
      <c r="D1666" t="s">
        <v>67</v>
      </c>
      <c r="E1666" s="18" t="s">
        <v>59</v>
      </c>
      <c r="F1666" s="18" t="s">
        <v>59</v>
      </c>
      <c r="H1666">
        <v>2025</v>
      </c>
      <c r="I1666" t="s">
        <v>29</v>
      </c>
      <c r="J1666" t="str">
        <f>VLOOKUP(Table1[[#This Row],[Construction]],Sheet1!$A$2:$B$16,2,)</f>
        <v>On Site</v>
      </c>
      <c r="K1666" t="s">
        <v>22</v>
      </c>
      <c r="L1666" t="s">
        <v>211</v>
      </c>
      <c r="M1666">
        <v>4</v>
      </c>
      <c r="N1666" s="3">
        <v>1197256.32</v>
      </c>
      <c r="O1666" s="3">
        <f>N1666/M1666</f>
        <v>299314.08</v>
      </c>
      <c r="P1666" s="3">
        <f>O1666*((VLOOKUP(2025,'CPI Data'!$A$1:$B$23,2)/(VLOOKUP(H1666,'CPI Data'!$A$1:$B$23,2))))</f>
        <v>299314.08</v>
      </c>
      <c r="Q1666" s="2">
        <v>44743</v>
      </c>
      <c r="R1666" s="12"/>
    </row>
    <row r="1667" spans="1:21" x14ac:dyDescent="0.25">
      <c r="A1667" t="s">
        <v>73</v>
      </c>
      <c r="B1667">
        <f>VLOOKUP(Table1[[#This Row],[LGA]],Sheet1!$H$1:$I$27,2,)</f>
        <v>2000</v>
      </c>
      <c r="C1667" t="s">
        <v>104</v>
      </c>
      <c r="D1667" t="s">
        <v>112</v>
      </c>
      <c r="E1667" s="18" t="s">
        <v>13</v>
      </c>
      <c r="F1667" s="18" t="s">
        <v>13</v>
      </c>
      <c r="H1667">
        <v>2022</v>
      </c>
      <c r="I1667" t="s">
        <v>29</v>
      </c>
      <c r="J1667" t="str">
        <f>VLOOKUP(Table1[[#This Row],[Construction]],Sheet1!$A$2:$B$16,2,)</f>
        <v>On Site</v>
      </c>
      <c r="K1667" t="s">
        <v>217</v>
      </c>
      <c r="L1667" t="s">
        <v>237</v>
      </c>
      <c r="M1667">
        <v>1</v>
      </c>
      <c r="N1667" s="3">
        <v>1208238</v>
      </c>
      <c r="O1667" s="3">
        <f>N1667/M1667</f>
        <v>1208238</v>
      </c>
      <c r="P1667" s="3">
        <f>O1667*((VLOOKUP(H1667,'CPI Data'!$A$1:$B$23,2))/(VLOOKUP(2025,'CPI Data'!$A$1:$B$23,2)))</f>
        <v>1208238</v>
      </c>
      <c r="R1667" s="12">
        <v>3</v>
      </c>
    </row>
    <row r="1668" spans="1:21" x14ac:dyDescent="0.25">
      <c r="A1668" t="s">
        <v>12</v>
      </c>
      <c r="B1668">
        <f>VLOOKUP(Table1[[#This Row],[LGA]],Sheet1!$H$1:$I$27,2,)</f>
        <v>700</v>
      </c>
      <c r="C1668" t="s">
        <v>103</v>
      </c>
      <c r="D1668" t="s">
        <v>116</v>
      </c>
      <c r="E1668" s="18" t="s">
        <v>246</v>
      </c>
      <c r="F1668" s="18" t="s">
        <v>90</v>
      </c>
      <c r="H1668">
        <v>2019</v>
      </c>
      <c r="I1668" t="s">
        <v>29</v>
      </c>
      <c r="J1668" t="str">
        <f>VLOOKUP(Table1[[#This Row],[Construction]],Sheet1!$A$2:$B$16,2,)</f>
        <v>On Site</v>
      </c>
      <c r="K1668" t="s">
        <v>12</v>
      </c>
      <c r="L1668" t="s">
        <v>211</v>
      </c>
      <c r="M1668">
        <v>2</v>
      </c>
      <c r="N1668" s="3">
        <v>820665.8</v>
      </c>
      <c r="O1668" s="3">
        <f>N1668/M1668</f>
        <v>410332.9</v>
      </c>
      <c r="P1668" s="3">
        <f>O1668*((VLOOKUP(H1668,'CPI Data'!$A$1:$B$23,2))/(VLOOKUP(2025,'CPI Data'!$A$1:$B$23,2)))</f>
        <v>226390.5655172414</v>
      </c>
      <c r="Q1668" s="2">
        <v>42186</v>
      </c>
      <c r="R1668" s="12">
        <v>2</v>
      </c>
      <c r="S1668">
        <v>2</v>
      </c>
    </row>
    <row r="1669" spans="1:21" x14ac:dyDescent="0.25">
      <c r="A1669" t="s">
        <v>42</v>
      </c>
      <c r="B1669">
        <f>VLOOKUP(Table1[[#This Row],[LGA]],Sheet1!$H$1:$I$27,2,)</f>
        <v>362</v>
      </c>
      <c r="C1669" t="s">
        <v>107</v>
      </c>
      <c r="D1669" t="s">
        <v>171</v>
      </c>
      <c r="E1669" s="18" t="s">
        <v>13</v>
      </c>
      <c r="F1669" s="18" t="s">
        <v>13</v>
      </c>
      <c r="H1669">
        <v>2024</v>
      </c>
      <c r="I1669" t="s">
        <v>29</v>
      </c>
      <c r="J1669" t="str">
        <f>VLOOKUP(Table1[[#This Row],[Construction]],Sheet1!$A$2:$B$16,2,)</f>
        <v>On Site</v>
      </c>
      <c r="K1669" t="s">
        <v>42</v>
      </c>
      <c r="L1669" t="s">
        <v>211</v>
      </c>
      <c r="M1669">
        <v>1</v>
      </c>
      <c r="N1669" s="3">
        <v>977681.47</v>
      </c>
      <c r="O1669" s="3">
        <f>N1669/M1669</f>
        <v>977681.47</v>
      </c>
      <c r="P1669" s="3">
        <f>O1669*((VLOOKUP(H1669,'CPI Data'!$A$1:$B$23,2))/(VLOOKUP(2025,'CPI Data'!$A$1:$B$23,2)))</f>
        <v>977681.47</v>
      </c>
      <c r="R1669" s="12">
        <v>3</v>
      </c>
    </row>
    <row r="1670" spans="1:21" x14ac:dyDescent="0.25">
      <c r="A1670" t="s">
        <v>28</v>
      </c>
      <c r="B1670">
        <f>VLOOKUP(Table1[[#This Row],[LGA]],Sheet1!$H$1:$I$27,2,)</f>
        <v>2335</v>
      </c>
      <c r="C1670" t="s">
        <v>104</v>
      </c>
      <c r="D1670" t="s">
        <v>111</v>
      </c>
      <c r="E1670" s="18" t="s">
        <v>13</v>
      </c>
      <c r="F1670" s="18" t="s">
        <v>13</v>
      </c>
      <c r="H1670">
        <v>2021</v>
      </c>
      <c r="I1670" t="s">
        <v>29</v>
      </c>
      <c r="J1670" t="str">
        <f>VLOOKUP(Table1[[#This Row],[Construction]],Sheet1!$A$2:$B$16,2,)</f>
        <v>On Site</v>
      </c>
      <c r="K1670" t="s">
        <v>28</v>
      </c>
      <c r="L1670" t="s">
        <v>211</v>
      </c>
      <c r="M1670">
        <v>1</v>
      </c>
      <c r="N1670" s="3">
        <v>588235.29411764699</v>
      </c>
      <c r="O1670" s="3">
        <f>N1670/M1670</f>
        <v>588235.29411764699</v>
      </c>
      <c r="P1670" s="3">
        <f>O1670*((VLOOKUP(H1670,'CPI Data'!$A$1:$B$23,2))/(VLOOKUP(2025,'CPI Data'!$A$1:$B$23,2)))</f>
        <v>588235.29411764699</v>
      </c>
      <c r="R1670" s="12">
        <v>2</v>
      </c>
    </row>
    <row r="1671" spans="1:21" x14ac:dyDescent="0.25">
      <c r="A1671" t="s">
        <v>24</v>
      </c>
      <c r="B1671">
        <f>VLOOKUP(Table1[[#This Row],[LGA]],Sheet1!$H$1:$I$27,2,)</f>
        <v>1531</v>
      </c>
      <c r="C1671" t="s">
        <v>241</v>
      </c>
      <c r="D1671" t="s">
        <v>111</v>
      </c>
      <c r="E1671" s="18" t="s">
        <v>13</v>
      </c>
      <c r="F1671" s="18" t="s">
        <v>13</v>
      </c>
      <c r="H1671">
        <v>2025</v>
      </c>
      <c r="I1671" t="s">
        <v>29</v>
      </c>
      <c r="J1671" t="str">
        <f>VLOOKUP(Table1[[#This Row],[Construction]],Sheet1!$A$2:$B$16,2,)</f>
        <v>On Site</v>
      </c>
      <c r="K1671" t="s">
        <v>24</v>
      </c>
      <c r="L1671" t="s">
        <v>211</v>
      </c>
      <c r="M1671">
        <v>1</v>
      </c>
      <c r="N1671" s="3">
        <v>750000</v>
      </c>
      <c r="O1671" s="3">
        <f>N1671/M1671</f>
        <v>750000</v>
      </c>
      <c r="P1671" s="3">
        <f>O1671*((VLOOKUP(H1671,'CPI Data'!$A$1:$B$23,2))/(VLOOKUP(2025,'CPI Data'!$A$1:$B$23,2)))</f>
        <v>750000</v>
      </c>
      <c r="R1671" s="12">
        <v>2</v>
      </c>
    </row>
    <row r="1672" spans="1:21" x14ac:dyDescent="0.25">
      <c r="A1672" t="s">
        <v>28</v>
      </c>
      <c r="B1672">
        <f>VLOOKUP(Table1[[#This Row],[LGA]],Sheet1!$H$1:$I$27,2,)</f>
        <v>2335</v>
      </c>
      <c r="C1672" t="s">
        <v>104</v>
      </c>
      <c r="D1672" t="s">
        <v>111</v>
      </c>
      <c r="E1672" s="18" t="s">
        <v>13</v>
      </c>
      <c r="F1672" s="18" t="s">
        <v>13</v>
      </c>
      <c r="H1672">
        <v>2021</v>
      </c>
      <c r="I1672" t="s">
        <v>29</v>
      </c>
      <c r="J1672" t="str">
        <f>VLOOKUP(Table1[[#This Row],[Construction]],Sheet1!$A$2:$B$16,2,)</f>
        <v>On Site</v>
      </c>
      <c r="K1672" t="s">
        <v>28</v>
      </c>
      <c r="L1672" t="s">
        <v>211</v>
      </c>
      <c r="M1672">
        <v>1</v>
      </c>
      <c r="N1672" s="3">
        <v>588235.29411764699</v>
      </c>
      <c r="O1672" s="3">
        <f>N1672/M1672</f>
        <v>588235.29411764699</v>
      </c>
      <c r="P1672" s="3">
        <f>O1672*((VLOOKUP(H1672,'CPI Data'!$A$1:$B$23,2))/(VLOOKUP(2025,'CPI Data'!$A$1:$B$23,2)))</f>
        <v>588235.29411764699</v>
      </c>
      <c r="R1672" s="12">
        <v>2</v>
      </c>
    </row>
    <row r="1673" spans="1:21" x14ac:dyDescent="0.25">
      <c r="A1673" t="s">
        <v>19</v>
      </c>
      <c r="B1673">
        <f>VLOOKUP(Table1[[#This Row],[LGA]],Sheet1!$H$1:$I$27,2,)</f>
        <v>1816</v>
      </c>
      <c r="C1673" t="s">
        <v>105</v>
      </c>
      <c r="D1673" t="s">
        <v>70</v>
      </c>
      <c r="E1673" s="18" t="s">
        <v>246</v>
      </c>
      <c r="F1673" s="18" t="s">
        <v>63</v>
      </c>
      <c r="H1673">
        <v>2008</v>
      </c>
      <c r="I1673" t="s">
        <v>16</v>
      </c>
      <c r="J1673" t="str">
        <f>VLOOKUP(Table1[[#This Row],[Construction]],Sheet1!$A$2:$B$16,2,)</f>
        <v>Off Site</v>
      </c>
      <c r="K1673" t="s">
        <v>214</v>
      </c>
      <c r="L1673" t="s">
        <v>236</v>
      </c>
      <c r="M1673">
        <v>2</v>
      </c>
      <c r="N1673" s="3">
        <v>74431</v>
      </c>
      <c r="O1673" s="3">
        <f>N1673/M1673</f>
        <v>37215.5</v>
      </c>
      <c r="P1673" s="3">
        <f>O1673*((VLOOKUP(H1673,'CPI Data'!$A$1:$B$23,2))/(VLOOKUP(2025,'CPI Data'!$A$1:$B$23,2)))</f>
        <v>56464.896551724145</v>
      </c>
      <c r="Q1673" s="2">
        <v>41091</v>
      </c>
      <c r="R1673" s="12">
        <v>1</v>
      </c>
      <c r="S1673">
        <v>1</v>
      </c>
      <c r="T1673">
        <v>1</v>
      </c>
      <c r="U1673">
        <v>1</v>
      </c>
    </row>
    <row r="1674" spans="1:21" x14ac:dyDescent="0.25">
      <c r="A1674" t="s">
        <v>28</v>
      </c>
      <c r="B1674">
        <f>VLOOKUP(Table1[[#This Row],[LGA]],Sheet1!$H$1:$I$27,2,)</f>
        <v>2335</v>
      </c>
      <c r="C1674" t="s">
        <v>104</v>
      </c>
      <c r="D1674" t="s">
        <v>70</v>
      </c>
      <c r="E1674" s="18" t="s">
        <v>246</v>
      </c>
      <c r="F1674" s="18" t="s">
        <v>63</v>
      </c>
      <c r="H1674">
        <v>2012</v>
      </c>
      <c r="I1674" t="s">
        <v>29</v>
      </c>
      <c r="J1674" t="str">
        <f>VLOOKUP(Table1[[#This Row],[Construction]],Sheet1!$A$2:$B$16,2,)</f>
        <v>On Site</v>
      </c>
      <c r="K1674" t="s">
        <v>184</v>
      </c>
      <c r="L1674" t="s">
        <v>237</v>
      </c>
      <c r="M1674">
        <v>2</v>
      </c>
      <c r="N1674" s="3">
        <v>461737</v>
      </c>
      <c r="O1674" s="3">
        <f>N1674/M1674</f>
        <v>230868.5</v>
      </c>
      <c r="P1674" s="3">
        <f>O1674*((VLOOKUP(H1674,'CPI Data'!$A$1:$B$23,2))/(VLOOKUP(2025,'CPI Data'!$A$1:$B$23,2)))</f>
        <v>143297.68965517241</v>
      </c>
      <c r="Q1674" s="2">
        <v>42917</v>
      </c>
      <c r="R1674" s="12">
        <v>1</v>
      </c>
      <c r="S1674">
        <v>1</v>
      </c>
      <c r="T1674">
        <v>1</v>
      </c>
      <c r="U1674">
        <v>1</v>
      </c>
    </row>
    <row r="1675" spans="1:21" x14ac:dyDescent="0.25">
      <c r="A1675" t="s">
        <v>42</v>
      </c>
      <c r="B1675">
        <f>VLOOKUP(Table1[[#This Row],[LGA]],Sheet1!$H$1:$I$27,2,)</f>
        <v>362</v>
      </c>
      <c r="C1675" t="s">
        <v>107</v>
      </c>
      <c r="D1675" t="s">
        <v>112</v>
      </c>
      <c r="E1675" s="18" t="s">
        <v>13</v>
      </c>
      <c r="F1675" s="18" t="s">
        <v>13</v>
      </c>
      <c r="H1675">
        <v>2024</v>
      </c>
      <c r="I1675" t="s">
        <v>29</v>
      </c>
      <c r="J1675" t="str">
        <f>VLOOKUP(Table1[[#This Row],[Construction]],Sheet1!$A$2:$B$16,2,)</f>
        <v>On Site</v>
      </c>
      <c r="K1675" t="s">
        <v>42</v>
      </c>
      <c r="L1675" t="s">
        <v>211</v>
      </c>
      <c r="M1675">
        <v>1</v>
      </c>
      <c r="N1675" s="3">
        <v>943194.65</v>
      </c>
      <c r="O1675" s="3">
        <f>N1675/M1675</f>
        <v>943194.65</v>
      </c>
      <c r="P1675" s="3">
        <f>O1675*((VLOOKUP(H1675,'CPI Data'!$A$1:$B$23,2))/(VLOOKUP(2025,'CPI Data'!$A$1:$B$23,2)))</f>
        <v>943194.65</v>
      </c>
      <c r="Q1675" s="2">
        <v>40360</v>
      </c>
      <c r="R1675" s="12">
        <v>3</v>
      </c>
    </row>
    <row r="1676" spans="1:21" x14ac:dyDescent="0.25">
      <c r="A1676" t="s">
        <v>32</v>
      </c>
      <c r="B1676" s="15">
        <f>VLOOKUP(Table1[[#This Row],[LGA]],Sheet1!$H$1:$I$27,2,)</f>
        <v>1710</v>
      </c>
      <c r="C1676" t="s">
        <v>105</v>
      </c>
      <c r="D1676" t="s">
        <v>61</v>
      </c>
      <c r="E1676" s="18" t="s">
        <v>59</v>
      </c>
      <c r="F1676" s="18" t="s">
        <v>59</v>
      </c>
      <c r="H1676">
        <v>2021</v>
      </c>
      <c r="I1676" t="s">
        <v>29</v>
      </c>
      <c r="J1676" t="str">
        <f>VLOOKUP(Table1[[#This Row],[Construction]],Sheet1!$A$2:$B$16,2,)</f>
        <v>On Site</v>
      </c>
      <c r="K1676" t="s">
        <v>32</v>
      </c>
      <c r="L1676" t="s">
        <v>211</v>
      </c>
      <c r="M1676">
        <v>1</v>
      </c>
      <c r="N1676" s="3">
        <v>250000</v>
      </c>
      <c r="O1676" s="3">
        <f>N1676/M1676</f>
        <v>250000</v>
      </c>
      <c r="P1676" s="3">
        <f>O1676*((VLOOKUP(2025,'CPI Data'!$A$1:$B$23,2)/(VLOOKUP(H1676,'CPI Data'!$A$1:$B$23,2))))</f>
        <v>250000</v>
      </c>
      <c r="Q1676" s="2">
        <v>40360</v>
      </c>
      <c r="R1676" s="12"/>
    </row>
    <row r="1677" spans="1:21" x14ac:dyDescent="0.25">
      <c r="A1677" t="s">
        <v>32</v>
      </c>
      <c r="B1677" s="15">
        <f>VLOOKUP(Table1[[#This Row],[LGA]],Sheet1!$H$1:$I$27,2,)</f>
        <v>1710</v>
      </c>
      <c r="C1677" t="s">
        <v>105</v>
      </c>
      <c r="D1677" t="s">
        <v>61</v>
      </c>
      <c r="E1677" s="18" t="s">
        <v>59</v>
      </c>
      <c r="F1677" s="18" t="s">
        <v>59</v>
      </c>
      <c r="H1677">
        <v>2021</v>
      </c>
      <c r="I1677" t="s">
        <v>29</v>
      </c>
      <c r="J1677" t="str">
        <f>VLOOKUP(Table1[[#This Row],[Construction]],Sheet1!$A$2:$B$16,2,)</f>
        <v>On Site</v>
      </c>
      <c r="K1677" t="s">
        <v>32</v>
      </c>
      <c r="L1677" t="s">
        <v>211</v>
      </c>
      <c r="M1677">
        <v>1</v>
      </c>
      <c r="N1677" s="3">
        <v>250000</v>
      </c>
      <c r="O1677" s="3">
        <f>N1677/M1677</f>
        <v>250000</v>
      </c>
      <c r="P1677" s="3">
        <f>O1677*((VLOOKUP(2025,'CPI Data'!$A$1:$B$23,2)/(VLOOKUP(H1677,'CPI Data'!$A$1:$B$23,2))))</f>
        <v>250000</v>
      </c>
      <c r="Q1677" s="2">
        <v>40360</v>
      </c>
      <c r="R1677" s="12"/>
    </row>
    <row r="1678" spans="1:21" x14ac:dyDescent="0.25">
      <c r="A1678" t="s">
        <v>42</v>
      </c>
      <c r="B1678">
        <f>VLOOKUP(Table1[[#This Row],[LGA]],Sheet1!$H$1:$I$27,2,)</f>
        <v>362</v>
      </c>
      <c r="C1678" t="s">
        <v>107</v>
      </c>
      <c r="D1678" t="s">
        <v>112</v>
      </c>
      <c r="E1678" s="18" t="s">
        <v>13</v>
      </c>
      <c r="F1678" s="18" t="s">
        <v>13</v>
      </c>
      <c r="H1678">
        <v>2024</v>
      </c>
      <c r="I1678" t="s">
        <v>29</v>
      </c>
      <c r="J1678" t="str">
        <f>VLOOKUP(Table1[[#This Row],[Construction]],Sheet1!$A$2:$B$16,2,)</f>
        <v>On Site</v>
      </c>
      <c r="K1678" t="s">
        <v>42</v>
      </c>
      <c r="L1678" t="s">
        <v>211</v>
      </c>
      <c r="M1678">
        <v>1</v>
      </c>
      <c r="N1678" s="3">
        <v>962969.24</v>
      </c>
      <c r="O1678" s="3">
        <f>N1678/M1678</f>
        <v>962969.24</v>
      </c>
      <c r="P1678" s="3">
        <f>O1678*((VLOOKUP(H1678,'CPI Data'!$A$1:$B$23,2))/(VLOOKUP(2025,'CPI Data'!$A$1:$B$23,2)))</f>
        <v>962969.24</v>
      </c>
      <c r="Q1678" s="2">
        <v>40360</v>
      </c>
      <c r="R1678" s="12">
        <v>3</v>
      </c>
    </row>
    <row r="1679" spans="1:21" x14ac:dyDescent="0.25">
      <c r="A1679" t="s">
        <v>24</v>
      </c>
      <c r="B1679" s="15">
        <f>VLOOKUP(Table1[[#This Row],[LGA]],Sheet1!$H$1:$I$27,2,)</f>
        <v>1531</v>
      </c>
      <c r="C1679" t="s">
        <v>241</v>
      </c>
      <c r="D1679" t="s">
        <v>88</v>
      </c>
      <c r="E1679" s="18" t="s">
        <v>59</v>
      </c>
      <c r="F1679" s="18" t="s">
        <v>59</v>
      </c>
      <c r="H1679">
        <v>2025</v>
      </c>
      <c r="I1679" t="s">
        <v>29</v>
      </c>
      <c r="J1679" t="str">
        <f>VLOOKUP(Table1[[#This Row],[Construction]],Sheet1!$A$2:$B$16,2,)</f>
        <v>On Site</v>
      </c>
      <c r="K1679" t="s">
        <v>24</v>
      </c>
      <c r="L1679" t="s">
        <v>211</v>
      </c>
      <c r="M1679">
        <v>6</v>
      </c>
      <c r="N1679" s="3">
        <v>761974.5</v>
      </c>
      <c r="O1679" s="3">
        <f>N1679/M1679</f>
        <v>126995.75</v>
      </c>
      <c r="P1679" s="3">
        <f>O1679*((VLOOKUP(2025,'CPI Data'!$A$1:$B$23,2)/(VLOOKUP(H1679,'CPI Data'!$A$1:$B$23,2))))</f>
        <v>126995.75</v>
      </c>
      <c r="Q1679" s="2">
        <v>40360</v>
      </c>
      <c r="R1679" s="12"/>
    </row>
    <row r="1680" spans="1:21" x14ac:dyDescent="0.25">
      <c r="A1680" t="s">
        <v>24</v>
      </c>
      <c r="B1680" s="15">
        <f>VLOOKUP(Table1[[#This Row],[LGA]],Sheet1!$H$1:$I$27,2,)</f>
        <v>1531</v>
      </c>
      <c r="C1680" t="s">
        <v>241</v>
      </c>
      <c r="D1680" t="s">
        <v>88</v>
      </c>
      <c r="E1680" s="18" t="s">
        <v>59</v>
      </c>
      <c r="F1680" s="18" t="s">
        <v>59</v>
      </c>
      <c r="H1680">
        <v>2025</v>
      </c>
      <c r="I1680" t="s">
        <v>29</v>
      </c>
      <c r="J1680" t="str">
        <f>VLOOKUP(Table1[[#This Row],[Construction]],Sheet1!$A$2:$B$16,2,)</f>
        <v>On Site</v>
      </c>
      <c r="K1680" t="s">
        <v>24</v>
      </c>
      <c r="L1680" t="s">
        <v>211</v>
      </c>
      <c r="M1680">
        <v>2</v>
      </c>
      <c r="N1680" s="3">
        <v>253991.5</v>
      </c>
      <c r="O1680" s="3">
        <f>N1680/M1680</f>
        <v>126995.75</v>
      </c>
      <c r="P1680" s="3">
        <f>O1680*((VLOOKUP(2025,'CPI Data'!$A$1:$B$23,2)/(VLOOKUP(H1680,'CPI Data'!$A$1:$B$23,2))))</f>
        <v>126995.75</v>
      </c>
      <c r="Q1680" s="2">
        <v>40360</v>
      </c>
      <c r="R1680" s="12"/>
    </row>
    <row r="1681" spans="1:21" x14ac:dyDescent="0.25">
      <c r="A1681" t="s">
        <v>24</v>
      </c>
      <c r="B1681" s="15">
        <f>VLOOKUP(Table1[[#This Row],[LGA]],Sheet1!$H$1:$I$27,2,)</f>
        <v>1531</v>
      </c>
      <c r="C1681" t="s">
        <v>241</v>
      </c>
      <c r="D1681" t="s">
        <v>88</v>
      </c>
      <c r="E1681" s="18" t="s">
        <v>59</v>
      </c>
      <c r="F1681" s="18" t="s">
        <v>59</v>
      </c>
      <c r="H1681">
        <v>2025</v>
      </c>
      <c r="I1681" t="s">
        <v>29</v>
      </c>
      <c r="J1681" t="str">
        <f>VLOOKUP(Table1[[#This Row],[Construction]],Sheet1!$A$2:$B$16,2,)</f>
        <v>On Site</v>
      </c>
      <c r="K1681" t="s">
        <v>24</v>
      </c>
      <c r="L1681" t="s">
        <v>211</v>
      </c>
      <c r="M1681">
        <v>1</v>
      </c>
      <c r="N1681" s="3">
        <v>126995.75</v>
      </c>
      <c r="O1681" s="3">
        <f>N1681/M1681</f>
        <v>126995.75</v>
      </c>
      <c r="P1681" s="3">
        <f>O1681*((VLOOKUP(2025,'CPI Data'!$A$1:$B$23,2)/(VLOOKUP(H1681,'CPI Data'!$A$1:$B$23,2))))</f>
        <v>126995.75</v>
      </c>
      <c r="Q1681" s="2">
        <v>40360</v>
      </c>
      <c r="R1681" s="12"/>
    </row>
    <row r="1682" spans="1:21" x14ac:dyDescent="0.25">
      <c r="A1682" t="s">
        <v>24</v>
      </c>
      <c r="B1682" s="15">
        <f>VLOOKUP(Table1[[#This Row],[LGA]],Sheet1!$H$1:$I$27,2,)</f>
        <v>1531</v>
      </c>
      <c r="C1682" t="s">
        <v>241</v>
      </c>
      <c r="D1682" t="s">
        <v>88</v>
      </c>
      <c r="E1682" s="18" t="s">
        <v>59</v>
      </c>
      <c r="F1682" s="18" t="s">
        <v>59</v>
      </c>
      <c r="H1682">
        <v>2025</v>
      </c>
      <c r="I1682" t="s">
        <v>29</v>
      </c>
      <c r="J1682" t="str">
        <f>VLOOKUP(Table1[[#This Row],[Construction]],Sheet1!$A$2:$B$16,2,)</f>
        <v>On Site</v>
      </c>
      <c r="K1682" t="s">
        <v>24</v>
      </c>
      <c r="L1682" t="s">
        <v>211</v>
      </c>
      <c r="M1682">
        <v>1</v>
      </c>
      <c r="N1682" s="3">
        <v>126995.75</v>
      </c>
      <c r="O1682" s="3">
        <f>N1682/M1682</f>
        <v>126995.75</v>
      </c>
      <c r="P1682" s="3">
        <f>O1682*((VLOOKUP(2025,'CPI Data'!$A$1:$B$23,2)/(VLOOKUP(H1682,'CPI Data'!$A$1:$B$23,2))))</f>
        <v>126995.75</v>
      </c>
      <c r="Q1682" s="2">
        <v>40360</v>
      </c>
      <c r="R1682" s="12"/>
    </row>
    <row r="1683" spans="1:21" x14ac:dyDescent="0.25">
      <c r="A1683" t="s">
        <v>24</v>
      </c>
      <c r="B1683" s="15">
        <f>VLOOKUP(Table1[[#This Row],[LGA]],Sheet1!$H$1:$I$27,2,)</f>
        <v>1531</v>
      </c>
      <c r="C1683" t="s">
        <v>241</v>
      </c>
      <c r="D1683" t="s">
        <v>88</v>
      </c>
      <c r="E1683" s="18" t="s">
        <v>59</v>
      </c>
      <c r="F1683" s="18" t="s">
        <v>59</v>
      </c>
      <c r="H1683">
        <v>2025</v>
      </c>
      <c r="I1683" t="s">
        <v>29</v>
      </c>
      <c r="J1683" t="str">
        <f>VLOOKUP(Table1[[#This Row],[Construction]],Sheet1!$A$2:$B$16,2,)</f>
        <v>On Site</v>
      </c>
      <c r="K1683" t="s">
        <v>24</v>
      </c>
      <c r="L1683" t="s">
        <v>211</v>
      </c>
      <c r="M1683">
        <v>1</v>
      </c>
      <c r="N1683" s="3">
        <v>126995.75</v>
      </c>
      <c r="O1683" s="3">
        <f>N1683/M1683</f>
        <v>126995.75</v>
      </c>
      <c r="P1683" s="3">
        <f>O1683*((VLOOKUP(2025,'CPI Data'!$A$1:$B$23,2)/(VLOOKUP(H1683,'CPI Data'!$A$1:$B$23,2))))</f>
        <v>126995.75</v>
      </c>
      <c r="Q1683" s="2">
        <v>40360</v>
      </c>
      <c r="R1683" s="12"/>
    </row>
    <row r="1684" spans="1:21" x14ac:dyDescent="0.25">
      <c r="A1684" t="s">
        <v>24</v>
      </c>
      <c r="B1684" s="15">
        <f>VLOOKUP(Table1[[#This Row],[LGA]],Sheet1!$H$1:$I$27,2,)</f>
        <v>1531</v>
      </c>
      <c r="C1684" t="s">
        <v>241</v>
      </c>
      <c r="D1684" t="s">
        <v>88</v>
      </c>
      <c r="E1684" s="18" t="s">
        <v>59</v>
      </c>
      <c r="F1684" s="18" t="s">
        <v>59</v>
      </c>
      <c r="H1684">
        <v>2025</v>
      </c>
      <c r="I1684" t="s">
        <v>29</v>
      </c>
      <c r="J1684" t="str">
        <f>VLOOKUP(Table1[[#This Row],[Construction]],Sheet1!$A$2:$B$16,2,)</f>
        <v>On Site</v>
      </c>
      <c r="K1684" t="s">
        <v>24</v>
      </c>
      <c r="L1684" t="s">
        <v>211</v>
      </c>
      <c r="M1684">
        <v>5</v>
      </c>
      <c r="N1684" s="3">
        <v>634978.75</v>
      </c>
      <c r="O1684" s="3">
        <f>N1684/M1684</f>
        <v>126995.75</v>
      </c>
      <c r="P1684" s="3">
        <f>O1684*((VLOOKUP(2025,'CPI Data'!$A$1:$B$23,2)/(VLOOKUP(H1684,'CPI Data'!$A$1:$B$23,2))))</f>
        <v>126995.75</v>
      </c>
      <c r="R1684" s="12"/>
    </row>
    <row r="1685" spans="1:21" x14ac:dyDescent="0.25">
      <c r="A1685" t="s">
        <v>24</v>
      </c>
      <c r="B1685" s="15">
        <f>VLOOKUP(Table1[[#This Row],[LGA]],Sheet1!$H$1:$I$27,2,)</f>
        <v>1531</v>
      </c>
      <c r="C1685" t="s">
        <v>241</v>
      </c>
      <c r="D1685" t="s">
        <v>67</v>
      </c>
      <c r="E1685" s="18" t="s">
        <v>59</v>
      </c>
      <c r="F1685" s="18" t="s">
        <v>59</v>
      </c>
      <c r="H1685">
        <v>2026</v>
      </c>
      <c r="I1685" t="s">
        <v>29</v>
      </c>
      <c r="J1685" t="str">
        <f>VLOOKUP(Table1[[#This Row],[Construction]],Sheet1!$A$2:$B$16,2,)</f>
        <v>On Site</v>
      </c>
      <c r="K1685" t="s">
        <v>24</v>
      </c>
      <c r="L1685" t="s">
        <v>211</v>
      </c>
      <c r="M1685">
        <v>7</v>
      </c>
      <c r="N1685" s="3">
        <v>1349857</v>
      </c>
      <c r="O1685" s="3">
        <f>N1685/M1685</f>
        <v>192836.71428571429</v>
      </c>
      <c r="P1685" s="3">
        <f>O1685*((VLOOKUP(2025,'CPI Data'!$A$1:$B$23,2)/(VLOOKUP(H1685,'CPI Data'!$A$1:$B$23,2))))</f>
        <v>192836.71428571429</v>
      </c>
      <c r="R1685" s="12"/>
    </row>
    <row r="1686" spans="1:21" x14ac:dyDescent="0.25">
      <c r="A1686" t="s">
        <v>24</v>
      </c>
      <c r="B1686">
        <f>VLOOKUP(Table1[[#This Row],[LGA]],Sheet1!$H$1:$I$27,2,)</f>
        <v>1531</v>
      </c>
      <c r="C1686" t="s">
        <v>241</v>
      </c>
      <c r="D1686" t="s">
        <v>170</v>
      </c>
      <c r="E1686" s="18" t="s">
        <v>246</v>
      </c>
      <c r="F1686" s="18" t="s">
        <v>90</v>
      </c>
      <c r="H1686">
        <v>2025</v>
      </c>
      <c r="I1686" t="s">
        <v>29</v>
      </c>
      <c r="J1686" t="str">
        <f>VLOOKUP(Table1[[#This Row],[Construction]],Sheet1!$A$2:$B$16,2,)</f>
        <v>On Site</v>
      </c>
      <c r="K1686" t="s">
        <v>24</v>
      </c>
      <c r="L1686" t="s">
        <v>211</v>
      </c>
      <c r="M1686">
        <v>2</v>
      </c>
      <c r="N1686" s="3">
        <v>900000</v>
      </c>
      <c r="O1686" s="3">
        <f>N1686/M1686</f>
        <v>450000</v>
      </c>
      <c r="P1686" s="3">
        <f>O1686*((VLOOKUP(H1686,'CPI Data'!$A$1:$B$23,2))/(VLOOKUP(2025,'CPI Data'!$A$1:$B$23,2)))</f>
        <v>450000</v>
      </c>
      <c r="R1686" s="12">
        <v>1</v>
      </c>
      <c r="S1686">
        <v>1</v>
      </c>
      <c r="T1686">
        <v>1</v>
      </c>
      <c r="U1686">
        <v>1</v>
      </c>
    </row>
    <row r="1687" spans="1:21" x14ac:dyDescent="0.25">
      <c r="A1687" t="s">
        <v>28</v>
      </c>
      <c r="B1687">
        <f>VLOOKUP(Table1[[#This Row],[LGA]],Sheet1!$H$1:$I$27,2,)</f>
        <v>2335</v>
      </c>
      <c r="C1687" t="s">
        <v>104</v>
      </c>
      <c r="D1687" t="s">
        <v>111</v>
      </c>
      <c r="E1687" s="18" t="s">
        <v>13</v>
      </c>
      <c r="F1687" s="18" t="s">
        <v>13</v>
      </c>
      <c r="H1687">
        <v>2021</v>
      </c>
      <c r="I1687" t="s">
        <v>29</v>
      </c>
      <c r="J1687" t="str">
        <f>VLOOKUP(Table1[[#This Row],[Construction]],Sheet1!$A$2:$B$16,2,)</f>
        <v>On Site</v>
      </c>
      <c r="K1687" t="s">
        <v>28</v>
      </c>
      <c r="L1687" t="s">
        <v>211</v>
      </c>
      <c r="M1687">
        <v>1</v>
      </c>
      <c r="N1687" s="3">
        <v>588235.29411764699</v>
      </c>
      <c r="O1687" s="3">
        <f>N1687/M1687</f>
        <v>588235.29411764699</v>
      </c>
      <c r="P1687" s="3">
        <f>O1687*((VLOOKUP(H1687,'CPI Data'!$A$1:$B$23,2))/(VLOOKUP(2025,'CPI Data'!$A$1:$B$23,2)))</f>
        <v>588235.29411764699</v>
      </c>
      <c r="Q1687" s="2">
        <v>43647</v>
      </c>
      <c r="R1687" s="12">
        <v>2</v>
      </c>
    </row>
    <row r="1688" spans="1:21" x14ac:dyDescent="0.25">
      <c r="A1688" t="s">
        <v>19</v>
      </c>
      <c r="B1688">
        <f>VLOOKUP(Table1[[#This Row],[LGA]],Sheet1!$H$1:$I$27,2,)</f>
        <v>1816</v>
      </c>
      <c r="C1688" t="s">
        <v>105</v>
      </c>
      <c r="D1688" t="s">
        <v>112</v>
      </c>
      <c r="E1688" s="18" t="s">
        <v>13</v>
      </c>
      <c r="F1688" s="18" t="s">
        <v>13</v>
      </c>
      <c r="H1688">
        <v>2021</v>
      </c>
      <c r="I1688" t="s">
        <v>29</v>
      </c>
      <c r="J1688" t="str">
        <f>VLOOKUP(Table1[[#This Row],[Construction]],Sheet1!$A$2:$B$16,2,)</f>
        <v>On Site</v>
      </c>
      <c r="K1688" t="s">
        <v>19</v>
      </c>
      <c r="L1688" t="s">
        <v>211</v>
      </c>
      <c r="M1688">
        <v>1</v>
      </c>
      <c r="N1688" s="3">
        <v>408000</v>
      </c>
      <c r="O1688" s="3">
        <f>N1688/M1688</f>
        <v>408000</v>
      </c>
      <c r="P1688" s="3">
        <f>O1688*((VLOOKUP(H1688,'CPI Data'!$A$1:$B$23,2))/(VLOOKUP(2025,'CPI Data'!$A$1:$B$23,2)))</f>
        <v>408000</v>
      </c>
      <c r="Q1688" s="2">
        <v>41456</v>
      </c>
      <c r="R1688" s="12">
        <v>3</v>
      </c>
    </row>
    <row r="1689" spans="1:21" x14ac:dyDescent="0.25">
      <c r="A1689" t="s">
        <v>19</v>
      </c>
      <c r="B1689">
        <f>VLOOKUP(Table1[[#This Row],[LGA]],Sheet1!$H$1:$I$27,2,)</f>
        <v>1816</v>
      </c>
      <c r="C1689" t="s">
        <v>105</v>
      </c>
      <c r="D1689" t="s">
        <v>112</v>
      </c>
      <c r="E1689" s="18" t="s">
        <v>13</v>
      </c>
      <c r="F1689" s="18" t="s">
        <v>13</v>
      </c>
      <c r="H1689">
        <v>2021</v>
      </c>
      <c r="I1689" t="s">
        <v>29</v>
      </c>
      <c r="J1689" t="str">
        <f>VLOOKUP(Table1[[#This Row],[Construction]],Sheet1!$A$2:$B$16,2,)</f>
        <v>On Site</v>
      </c>
      <c r="K1689" t="s">
        <v>19</v>
      </c>
      <c r="L1689" t="s">
        <v>211</v>
      </c>
      <c r="M1689">
        <v>1</v>
      </c>
      <c r="N1689" s="3">
        <v>430000</v>
      </c>
      <c r="O1689" s="3">
        <f>N1689/M1689</f>
        <v>430000</v>
      </c>
      <c r="P1689" s="3">
        <f>O1689*((VLOOKUP(H1689,'CPI Data'!$A$1:$B$23,2))/(VLOOKUP(2025,'CPI Data'!$A$1:$B$23,2)))</f>
        <v>430000</v>
      </c>
      <c r="R1689" s="12">
        <v>3</v>
      </c>
    </row>
    <row r="1690" spans="1:21" x14ac:dyDescent="0.25">
      <c r="A1690" t="s">
        <v>19</v>
      </c>
      <c r="B1690">
        <f>VLOOKUP(Table1[[#This Row],[LGA]],Sheet1!$H$1:$I$27,2,)</f>
        <v>1816</v>
      </c>
      <c r="C1690" t="s">
        <v>105</v>
      </c>
      <c r="D1690" t="s">
        <v>114</v>
      </c>
      <c r="E1690" s="18" t="s">
        <v>13</v>
      </c>
      <c r="F1690" s="18" t="s">
        <v>13</v>
      </c>
      <c r="H1690">
        <v>2021</v>
      </c>
      <c r="I1690" t="s">
        <v>29</v>
      </c>
      <c r="J1690" t="str">
        <f>VLOOKUP(Table1[[#This Row],[Construction]],Sheet1!$A$2:$B$16,2,)</f>
        <v>On Site</v>
      </c>
      <c r="K1690" t="s">
        <v>19</v>
      </c>
      <c r="L1690" t="s">
        <v>211</v>
      </c>
      <c r="M1690">
        <v>1</v>
      </c>
      <c r="N1690" s="3">
        <v>420000</v>
      </c>
      <c r="O1690" s="3">
        <f>N1690/M1690</f>
        <v>420000</v>
      </c>
      <c r="P1690" s="3">
        <f>O1690*((VLOOKUP(H1690,'CPI Data'!$A$1:$B$23,2))/(VLOOKUP(2025,'CPI Data'!$A$1:$B$23,2)))</f>
        <v>420000</v>
      </c>
      <c r="Q1690" s="2">
        <v>41456</v>
      </c>
      <c r="R1690" s="12">
        <v>4</v>
      </c>
    </row>
    <row r="1691" spans="1:21" x14ac:dyDescent="0.25">
      <c r="A1691" t="s">
        <v>20</v>
      </c>
      <c r="B1691">
        <f>VLOOKUP(Table1[[#This Row],[LGA]],Sheet1!$H$1:$I$27,2,)</f>
        <v>2669</v>
      </c>
      <c r="C1691" t="s">
        <v>104</v>
      </c>
      <c r="D1691" t="s">
        <v>112</v>
      </c>
      <c r="E1691" s="18" t="s">
        <v>13</v>
      </c>
      <c r="F1691" s="18" t="s">
        <v>13</v>
      </c>
      <c r="H1691">
        <v>2022</v>
      </c>
      <c r="I1691" t="s">
        <v>29</v>
      </c>
      <c r="J1691" t="str">
        <f>VLOOKUP(Table1[[#This Row],[Construction]],Sheet1!$A$2:$B$16,2,)</f>
        <v>On Site</v>
      </c>
      <c r="K1691" t="s">
        <v>20</v>
      </c>
      <c r="L1691" t="s">
        <v>211</v>
      </c>
      <c r="M1691">
        <v>1</v>
      </c>
      <c r="N1691" s="3">
        <v>480000</v>
      </c>
      <c r="O1691" s="3">
        <f>N1691/M1691</f>
        <v>480000</v>
      </c>
      <c r="P1691" s="3">
        <f>O1691*((VLOOKUP(H1691,'CPI Data'!$A$1:$B$23,2))/(VLOOKUP(2025,'CPI Data'!$A$1:$B$23,2)))</f>
        <v>480000</v>
      </c>
      <c r="Q1691" s="2">
        <v>41456</v>
      </c>
      <c r="R1691" s="12">
        <v>3</v>
      </c>
    </row>
    <row r="1692" spans="1:21" x14ac:dyDescent="0.25">
      <c r="A1692" t="s">
        <v>21</v>
      </c>
      <c r="B1692">
        <f>VLOOKUP(Table1[[#This Row],[LGA]],Sheet1!$H$1:$I$27,2,)</f>
        <v>2203</v>
      </c>
      <c r="C1692" t="s">
        <v>104</v>
      </c>
      <c r="D1692" t="s">
        <v>174</v>
      </c>
      <c r="E1692" s="18" t="s">
        <v>246</v>
      </c>
      <c r="F1692" s="18" t="s">
        <v>90</v>
      </c>
      <c r="H1692">
        <v>2022</v>
      </c>
      <c r="I1692" t="s">
        <v>29</v>
      </c>
      <c r="J1692" t="str">
        <f>VLOOKUP(Table1[[#This Row],[Construction]],Sheet1!$A$2:$B$16,2,)</f>
        <v>On Site</v>
      </c>
      <c r="K1692" t="s">
        <v>21</v>
      </c>
      <c r="L1692" t="s">
        <v>211</v>
      </c>
      <c r="M1692">
        <v>1</v>
      </c>
      <c r="N1692" s="3">
        <v>588235.25</v>
      </c>
      <c r="O1692" s="3">
        <f>N1692/M1692</f>
        <v>588235.25</v>
      </c>
      <c r="P1692" s="3">
        <f>O1692*((VLOOKUP(H1692,'CPI Data'!$A$1:$B$23,2))/(VLOOKUP(2025,'CPI Data'!$A$1:$B$23,2)))</f>
        <v>588235.25</v>
      </c>
      <c r="Q1692" s="2">
        <v>42186</v>
      </c>
      <c r="R1692" s="12">
        <v>2</v>
      </c>
    </row>
    <row r="1693" spans="1:21" x14ac:dyDescent="0.25">
      <c r="A1693" t="s">
        <v>21</v>
      </c>
      <c r="B1693">
        <f>VLOOKUP(Table1[[#This Row],[LGA]],Sheet1!$H$1:$I$27,2,)</f>
        <v>2203</v>
      </c>
      <c r="C1693" t="s">
        <v>104</v>
      </c>
      <c r="D1693" t="s">
        <v>174</v>
      </c>
      <c r="E1693" s="18" t="s">
        <v>246</v>
      </c>
      <c r="F1693" s="18" t="s">
        <v>90</v>
      </c>
      <c r="H1693">
        <v>2022</v>
      </c>
      <c r="I1693" t="s">
        <v>29</v>
      </c>
      <c r="J1693" t="str">
        <f>VLOOKUP(Table1[[#This Row],[Construction]],Sheet1!$A$2:$B$16,2,)</f>
        <v>On Site</v>
      </c>
      <c r="K1693" t="s">
        <v>21</v>
      </c>
      <c r="L1693" t="s">
        <v>211</v>
      </c>
      <c r="M1693">
        <v>1</v>
      </c>
      <c r="N1693" s="3">
        <v>588235.25</v>
      </c>
      <c r="O1693" s="3">
        <f>N1693/M1693</f>
        <v>588235.25</v>
      </c>
      <c r="P1693" s="3">
        <f>O1693*((VLOOKUP(H1693,'CPI Data'!$A$1:$B$23,2))/(VLOOKUP(2025,'CPI Data'!$A$1:$B$23,2)))</f>
        <v>588235.25</v>
      </c>
      <c r="Q1693" s="2">
        <v>43647</v>
      </c>
      <c r="R1693" s="12">
        <v>2</v>
      </c>
    </row>
    <row r="1694" spans="1:21" x14ac:dyDescent="0.25">
      <c r="A1694" t="s">
        <v>21</v>
      </c>
      <c r="B1694">
        <f>VLOOKUP(Table1[[#This Row],[LGA]],Sheet1!$H$1:$I$27,2,)</f>
        <v>2203</v>
      </c>
      <c r="C1694" t="s">
        <v>104</v>
      </c>
      <c r="D1694" t="s">
        <v>174</v>
      </c>
      <c r="E1694" s="18" t="s">
        <v>246</v>
      </c>
      <c r="F1694" s="18" t="s">
        <v>90</v>
      </c>
      <c r="H1694">
        <v>2022</v>
      </c>
      <c r="I1694" t="s">
        <v>29</v>
      </c>
      <c r="J1694" t="str">
        <f>VLOOKUP(Table1[[#This Row],[Construction]],Sheet1!$A$2:$B$16,2,)</f>
        <v>On Site</v>
      </c>
      <c r="K1694" t="s">
        <v>21</v>
      </c>
      <c r="L1694" t="s">
        <v>211</v>
      </c>
      <c r="M1694">
        <v>1</v>
      </c>
      <c r="N1694" s="3">
        <v>588235.25</v>
      </c>
      <c r="O1694" s="3">
        <f>N1694/M1694</f>
        <v>588235.25</v>
      </c>
      <c r="P1694" s="3">
        <f>O1694*((VLOOKUP(H1694,'CPI Data'!$A$1:$B$23,2))/(VLOOKUP(2025,'CPI Data'!$A$1:$B$23,2)))</f>
        <v>588235.25</v>
      </c>
      <c r="Q1694" s="2">
        <v>42186</v>
      </c>
      <c r="R1694" s="12">
        <v>2</v>
      </c>
    </row>
    <row r="1695" spans="1:21" x14ac:dyDescent="0.25">
      <c r="A1695" t="s">
        <v>21</v>
      </c>
      <c r="B1695">
        <f>VLOOKUP(Table1[[#This Row],[LGA]],Sheet1!$H$1:$I$27,2,)</f>
        <v>2203</v>
      </c>
      <c r="C1695" t="s">
        <v>104</v>
      </c>
      <c r="D1695" t="s">
        <v>174</v>
      </c>
      <c r="E1695" s="18" t="s">
        <v>246</v>
      </c>
      <c r="F1695" s="18" t="s">
        <v>90</v>
      </c>
      <c r="H1695">
        <v>2022</v>
      </c>
      <c r="I1695" t="s">
        <v>35</v>
      </c>
      <c r="J1695" t="str">
        <f>VLOOKUP(Table1[[#This Row],[Construction]],Sheet1!$A$2:$B$16,2,)</f>
        <v>Demolish</v>
      </c>
      <c r="K1695" t="s">
        <v>21</v>
      </c>
      <c r="L1695" t="s">
        <v>211</v>
      </c>
      <c r="M1695">
        <v>1</v>
      </c>
      <c r="N1695" s="3">
        <v>588235.25</v>
      </c>
      <c r="O1695" s="3">
        <f>N1695/M1695</f>
        <v>588235.25</v>
      </c>
      <c r="P1695" s="3">
        <f>O1695*((VLOOKUP(H1695,'CPI Data'!$A$1:$B$23,2))/(VLOOKUP(2025,'CPI Data'!$A$1:$B$23,2)))</f>
        <v>588235.25</v>
      </c>
      <c r="Q1695" s="2">
        <v>44378</v>
      </c>
      <c r="R1695" s="12">
        <v>2</v>
      </c>
    </row>
    <row r="1696" spans="1:21" x14ac:dyDescent="0.25">
      <c r="A1696" t="s">
        <v>33</v>
      </c>
      <c r="B1696">
        <f>VLOOKUP(Table1[[#This Row],[LGA]],Sheet1!$H$1:$I$27,2,)</f>
        <v>2572</v>
      </c>
      <c r="C1696" t="s">
        <v>104</v>
      </c>
      <c r="D1696" t="s">
        <v>111</v>
      </c>
      <c r="E1696" s="18" t="s">
        <v>13</v>
      </c>
      <c r="F1696" s="18" t="s">
        <v>13</v>
      </c>
      <c r="H1696">
        <v>2022</v>
      </c>
      <c r="I1696" t="s">
        <v>29</v>
      </c>
      <c r="J1696" t="str">
        <f>VLOOKUP(Table1[[#This Row],[Construction]],Sheet1!$A$2:$B$16,2,)</f>
        <v>On Site</v>
      </c>
      <c r="K1696" t="s">
        <v>33</v>
      </c>
      <c r="L1696" t="s">
        <v>211</v>
      </c>
      <c r="M1696">
        <v>1</v>
      </c>
      <c r="N1696" s="3">
        <v>470588.23599999998</v>
      </c>
      <c r="O1696" s="3">
        <f>N1696/M1696</f>
        <v>470588.23599999998</v>
      </c>
      <c r="P1696" s="3">
        <f>O1696*((VLOOKUP(H1696,'CPI Data'!$A$1:$B$23,2))/(VLOOKUP(2025,'CPI Data'!$A$1:$B$23,2)))</f>
        <v>470588.23599999998</v>
      </c>
      <c r="Q1696" s="2">
        <v>43647</v>
      </c>
      <c r="R1696" s="12">
        <v>2</v>
      </c>
    </row>
    <row r="1697" spans="1:21" x14ac:dyDescent="0.25">
      <c r="A1697" t="s">
        <v>33</v>
      </c>
      <c r="B1697">
        <f>VLOOKUP(Table1[[#This Row],[LGA]],Sheet1!$H$1:$I$27,2,)</f>
        <v>2572</v>
      </c>
      <c r="C1697" t="s">
        <v>104</v>
      </c>
      <c r="D1697" t="s">
        <v>111</v>
      </c>
      <c r="E1697" s="18" t="s">
        <v>13</v>
      </c>
      <c r="F1697" s="18" t="s">
        <v>13</v>
      </c>
      <c r="H1697">
        <v>2022</v>
      </c>
      <c r="I1697" t="s">
        <v>29</v>
      </c>
      <c r="J1697" t="str">
        <f>VLOOKUP(Table1[[#This Row],[Construction]],Sheet1!$A$2:$B$16,2,)</f>
        <v>On Site</v>
      </c>
      <c r="K1697" t="s">
        <v>33</v>
      </c>
      <c r="L1697" t="s">
        <v>211</v>
      </c>
      <c r="M1697">
        <v>1</v>
      </c>
      <c r="N1697" s="3">
        <v>470588.23599999998</v>
      </c>
      <c r="O1697" s="3">
        <f>N1697/M1697</f>
        <v>470588.23599999998</v>
      </c>
      <c r="P1697" s="3">
        <f>O1697*((VLOOKUP(H1697,'CPI Data'!$A$1:$B$23,2))/(VLOOKUP(2025,'CPI Data'!$A$1:$B$23,2)))</f>
        <v>470588.23599999998</v>
      </c>
      <c r="Q1697" s="2">
        <v>42917</v>
      </c>
      <c r="R1697" s="12">
        <v>2</v>
      </c>
    </row>
    <row r="1698" spans="1:21" x14ac:dyDescent="0.25">
      <c r="A1698" t="s">
        <v>12</v>
      </c>
      <c r="B1698">
        <f>VLOOKUP(Table1[[#This Row],[LGA]],Sheet1!$H$1:$I$27,2,)</f>
        <v>700</v>
      </c>
      <c r="C1698" t="s">
        <v>103</v>
      </c>
      <c r="D1698" t="s">
        <v>91</v>
      </c>
      <c r="E1698" s="18" t="s">
        <v>101</v>
      </c>
      <c r="F1698" s="18" t="s">
        <v>101</v>
      </c>
      <c r="H1698">
        <v>2020</v>
      </c>
      <c r="I1698" t="s">
        <v>29</v>
      </c>
      <c r="J1698" t="str">
        <f>VLOOKUP(Table1[[#This Row],[Construction]],Sheet1!$A$2:$B$16,2,)</f>
        <v>On Site</v>
      </c>
      <c r="K1698" t="s">
        <v>12</v>
      </c>
      <c r="L1698" t="s">
        <v>211</v>
      </c>
      <c r="M1698">
        <v>4</v>
      </c>
      <c r="N1698" s="3">
        <v>3356376.8</v>
      </c>
      <c r="O1698" s="3">
        <f>N1698/M1698</f>
        <v>839094.2</v>
      </c>
      <c r="P1698" s="3">
        <f>O1698*((VLOOKUP(H1698,'CPI Data'!$A$1:$B$23,2))/(VLOOKUP(2025,'CPI Data'!$A$1:$B$23,2)))</f>
        <v>231474.2620689655</v>
      </c>
      <c r="R1698" s="12">
        <v>1</v>
      </c>
    </row>
    <row r="1699" spans="1:21" x14ac:dyDescent="0.25">
      <c r="A1699" t="s">
        <v>33</v>
      </c>
      <c r="B1699">
        <f>VLOOKUP(Table1[[#This Row],[LGA]],Sheet1!$H$1:$I$27,2,)</f>
        <v>2572</v>
      </c>
      <c r="C1699" t="s">
        <v>104</v>
      </c>
      <c r="D1699" t="s">
        <v>112</v>
      </c>
      <c r="E1699" s="18" t="s">
        <v>13</v>
      </c>
      <c r="F1699" s="18" t="s">
        <v>13</v>
      </c>
      <c r="H1699">
        <v>2022</v>
      </c>
      <c r="I1699" t="s">
        <v>60</v>
      </c>
      <c r="J1699" t="str">
        <f>VLOOKUP(Table1[[#This Row],[Construction]],Sheet1!$A$2:$B$16,2,)</f>
        <v>Lot Development</v>
      </c>
      <c r="K1699" t="s">
        <v>33</v>
      </c>
      <c r="L1699" t="s">
        <v>211</v>
      </c>
      <c r="M1699">
        <v>1</v>
      </c>
      <c r="N1699" s="3">
        <v>470588.23599999998</v>
      </c>
      <c r="O1699" s="3">
        <f>N1699/M1699</f>
        <v>470588.23599999998</v>
      </c>
      <c r="P1699" s="3">
        <f>O1699*((VLOOKUP(H1699,'CPI Data'!$A$1:$B$23,2))/(VLOOKUP(2025,'CPI Data'!$A$1:$B$23,2)))</f>
        <v>470588.23599999998</v>
      </c>
      <c r="R1699" s="12">
        <v>3</v>
      </c>
    </row>
    <row r="1700" spans="1:21" x14ac:dyDescent="0.25">
      <c r="A1700" t="s">
        <v>32</v>
      </c>
      <c r="B1700">
        <f>VLOOKUP(Table1[[#This Row],[LGA]],Sheet1!$H$1:$I$27,2,)</f>
        <v>1710</v>
      </c>
      <c r="C1700" t="s">
        <v>105</v>
      </c>
      <c r="D1700" t="s">
        <v>93</v>
      </c>
      <c r="E1700" s="18" t="s">
        <v>246</v>
      </c>
      <c r="F1700" s="18" t="s">
        <v>90</v>
      </c>
      <c r="H1700">
        <v>2025</v>
      </c>
      <c r="I1700" t="s">
        <v>29</v>
      </c>
      <c r="J1700" t="str">
        <f>VLOOKUP(Table1[[#This Row],[Construction]],Sheet1!$A$2:$B$16,2,)</f>
        <v>On Site</v>
      </c>
      <c r="K1700" t="s">
        <v>32</v>
      </c>
      <c r="L1700" t="s">
        <v>211</v>
      </c>
      <c r="M1700">
        <v>3</v>
      </c>
      <c r="N1700" s="3">
        <v>721050</v>
      </c>
      <c r="O1700" s="3">
        <f>N1700/M1700</f>
        <v>240350</v>
      </c>
      <c r="P1700" s="3">
        <f>O1700*((VLOOKUP(H1700,'CPI Data'!$A$1:$B$23,2))/(VLOOKUP(2025,'CPI Data'!$A$1:$B$23,2)))</f>
        <v>240350</v>
      </c>
      <c r="Q1700" s="2">
        <v>40725</v>
      </c>
      <c r="R1700" s="12">
        <v>1</v>
      </c>
      <c r="S1700">
        <v>1</v>
      </c>
      <c r="T1700">
        <v>1</v>
      </c>
      <c r="U1700">
        <v>1</v>
      </c>
    </row>
    <row r="1701" spans="1:21" x14ac:dyDescent="0.25">
      <c r="A1701" t="s">
        <v>24</v>
      </c>
      <c r="B1701">
        <f>VLOOKUP(Table1[[#This Row],[LGA]],Sheet1!$H$1:$I$27,2,)</f>
        <v>1531</v>
      </c>
      <c r="C1701" t="s">
        <v>241</v>
      </c>
      <c r="D1701" t="s">
        <v>168</v>
      </c>
      <c r="E1701" s="18" t="s">
        <v>246</v>
      </c>
      <c r="F1701" s="18" t="s">
        <v>90</v>
      </c>
      <c r="H1701">
        <v>2025</v>
      </c>
      <c r="I1701" t="s">
        <v>35</v>
      </c>
      <c r="J1701" t="str">
        <f>VLOOKUP(Table1[[#This Row],[Construction]],Sheet1!$A$2:$B$16,2,)</f>
        <v>Demolish</v>
      </c>
      <c r="K1701" t="s">
        <v>24</v>
      </c>
      <c r="L1701" t="s">
        <v>211</v>
      </c>
      <c r="M1701">
        <v>3</v>
      </c>
      <c r="N1701" s="3">
        <v>1860000</v>
      </c>
      <c r="O1701" s="3">
        <f>N1701/M1701</f>
        <v>620000</v>
      </c>
      <c r="P1701" s="3">
        <f>O1701*((VLOOKUP(H1701,'CPI Data'!$A$1:$B$23,2))/(VLOOKUP(2025,'CPI Data'!$A$1:$B$23,2)))</f>
        <v>620000</v>
      </c>
      <c r="Q1701" s="2">
        <v>42186</v>
      </c>
      <c r="R1701" s="13">
        <v>3</v>
      </c>
      <c r="S1701">
        <v>3</v>
      </c>
      <c r="T1701">
        <v>1</v>
      </c>
      <c r="U1701">
        <v>1</v>
      </c>
    </row>
    <row r="1702" spans="1:21" x14ac:dyDescent="0.25">
      <c r="A1702" t="s">
        <v>33</v>
      </c>
      <c r="B1702">
        <f>VLOOKUP(Table1[[#This Row],[LGA]],Sheet1!$H$1:$I$27,2,)</f>
        <v>2572</v>
      </c>
      <c r="C1702" t="s">
        <v>104</v>
      </c>
      <c r="D1702" t="s">
        <v>111</v>
      </c>
      <c r="E1702" s="18" t="s">
        <v>13</v>
      </c>
      <c r="F1702" s="18" t="s">
        <v>13</v>
      </c>
      <c r="H1702">
        <v>2022</v>
      </c>
      <c r="I1702" t="s">
        <v>29</v>
      </c>
      <c r="J1702" t="str">
        <f>VLOOKUP(Table1[[#This Row],[Construction]],Sheet1!$A$2:$B$16,2,)</f>
        <v>On Site</v>
      </c>
      <c r="K1702" t="s">
        <v>33</v>
      </c>
      <c r="L1702" t="s">
        <v>211</v>
      </c>
      <c r="M1702">
        <v>1</v>
      </c>
      <c r="N1702" s="3">
        <v>470588.23599999998</v>
      </c>
      <c r="O1702" s="3">
        <f>N1702/M1702</f>
        <v>470588.23599999998</v>
      </c>
      <c r="P1702" s="3">
        <f>O1702*((VLOOKUP(H1702,'CPI Data'!$A$1:$B$23,2))/(VLOOKUP(2025,'CPI Data'!$A$1:$B$23,2)))</f>
        <v>470588.23599999998</v>
      </c>
      <c r="Q1702" s="2">
        <v>41456</v>
      </c>
      <c r="R1702" s="12">
        <v>2</v>
      </c>
    </row>
    <row r="1703" spans="1:21" x14ac:dyDescent="0.25">
      <c r="A1703" t="s">
        <v>33</v>
      </c>
      <c r="B1703">
        <f>VLOOKUP(Table1[[#This Row],[LGA]],Sheet1!$H$1:$I$27,2,)</f>
        <v>2572</v>
      </c>
      <c r="C1703" t="s">
        <v>104</v>
      </c>
      <c r="D1703" t="s">
        <v>112</v>
      </c>
      <c r="E1703" s="18" t="s">
        <v>13</v>
      </c>
      <c r="F1703" s="18" t="s">
        <v>13</v>
      </c>
      <c r="H1703">
        <v>2022</v>
      </c>
      <c r="I1703" t="s">
        <v>29</v>
      </c>
      <c r="J1703" t="str">
        <f>VLOOKUP(Table1[[#This Row],[Construction]],Sheet1!$A$2:$B$16,2,)</f>
        <v>On Site</v>
      </c>
      <c r="K1703" t="s">
        <v>33</v>
      </c>
      <c r="L1703" t="s">
        <v>211</v>
      </c>
      <c r="M1703">
        <v>1</v>
      </c>
      <c r="N1703" s="3">
        <v>470588.23599999998</v>
      </c>
      <c r="O1703" s="3">
        <f>N1703/M1703</f>
        <v>470588.23599999998</v>
      </c>
      <c r="P1703" s="3">
        <f>O1703*((VLOOKUP(H1703,'CPI Data'!$A$1:$B$23,2))/(VLOOKUP(2025,'CPI Data'!$A$1:$B$23,2)))</f>
        <v>470588.23599999998</v>
      </c>
      <c r="Q1703" s="2">
        <v>42186</v>
      </c>
      <c r="R1703" s="12">
        <v>3</v>
      </c>
    </row>
    <row r="1704" spans="1:21" x14ac:dyDescent="0.25">
      <c r="A1704" t="s">
        <v>24</v>
      </c>
      <c r="B1704">
        <f>VLOOKUP(Table1[[#This Row],[LGA]],Sheet1!$H$1:$I$27,2,)</f>
        <v>1531</v>
      </c>
      <c r="C1704" t="s">
        <v>241</v>
      </c>
      <c r="D1704" t="s">
        <v>166</v>
      </c>
      <c r="E1704" s="18" t="s">
        <v>246</v>
      </c>
      <c r="F1704" s="18" t="s">
        <v>90</v>
      </c>
      <c r="H1704">
        <v>2025</v>
      </c>
      <c r="I1704" t="s">
        <v>29</v>
      </c>
      <c r="J1704" t="str">
        <f>VLOOKUP(Table1[[#This Row],[Construction]],Sheet1!$A$2:$B$16,2,)</f>
        <v>On Site</v>
      </c>
      <c r="K1704" t="s">
        <v>24</v>
      </c>
      <c r="L1704" t="s">
        <v>211</v>
      </c>
      <c r="M1704">
        <v>3</v>
      </c>
      <c r="N1704" s="3">
        <v>1477200</v>
      </c>
      <c r="O1704" s="3">
        <f>N1704/M1704</f>
        <v>492400</v>
      </c>
      <c r="P1704" s="3">
        <f>O1704*((VLOOKUP(H1704,'CPI Data'!$A$1:$B$23,2))/(VLOOKUP(2025,'CPI Data'!$A$1:$B$23,2)))</f>
        <v>492400</v>
      </c>
      <c r="Q1704" s="2">
        <v>44743</v>
      </c>
      <c r="R1704" s="13">
        <v>2</v>
      </c>
      <c r="S1704">
        <v>2</v>
      </c>
      <c r="T1704">
        <v>1</v>
      </c>
      <c r="U1704">
        <v>1</v>
      </c>
    </row>
    <row r="1705" spans="1:21" x14ac:dyDescent="0.25">
      <c r="A1705" t="s">
        <v>26</v>
      </c>
      <c r="B1705">
        <f>VLOOKUP(Table1[[#This Row],[LGA]],Sheet1!$H$1:$I$27,2,)</f>
        <v>2465</v>
      </c>
      <c r="C1705" t="s">
        <v>104</v>
      </c>
      <c r="D1705" t="s">
        <v>174</v>
      </c>
      <c r="E1705" s="18" t="s">
        <v>246</v>
      </c>
      <c r="F1705" s="18" t="s">
        <v>90</v>
      </c>
      <c r="H1705">
        <v>2022</v>
      </c>
      <c r="I1705" t="s">
        <v>35</v>
      </c>
      <c r="J1705" t="str">
        <f>VLOOKUP(Table1[[#This Row],[Construction]],Sheet1!$A$2:$B$16,2,)</f>
        <v>Demolish</v>
      </c>
      <c r="K1705" t="s">
        <v>26</v>
      </c>
      <c r="L1705" t="s">
        <v>211</v>
      </c>
      <c r="M1705">
        <v>1</v>
      </c>
      <c r="N1705" s="3">
        <v>141176.47</v>
      </c>
      <c r="O1705" s="3">
        <f>N1705/M1705</f>
        <v>141176.47</v>
      </c>
      <c r="P1705" s="3">
        <f>O1705*((VLOOKUP(H1705,'CPI Data'!$A$1:$B$23,2))/(VLOOKUP(2025,'CPI Data'!$A$1:$B$23,2)))</f>
        <v>141176.47</v>
      </c>
      <c r="Q1705" s="2">
        <v>44378</v>
      </c>
      <c r="R1705" s="12">
        <v>2</v>
      </c>
    </row>
    <row r="1706" spans="1:21" x14ac:dyDescent="0.25">
      <c r="A1706" t="s">
        <v>26</v>
      </c>
      <c r="B1706">
        <f>VLOOKUP(Table1[[#This Row],[LGA]],Sheet1!$H$1:$I$27,2,)</f>
        <v>2465</v>
      </c>
      <c r="C1706" t="s">
        <v>104</v>
      </c>
      <c r="D1706" t="s">
        <v>174</v>
      </c>
      <c r="E1706" s="18" t="s">
        <v>246</v>
      </c>
      <c r="F1706" s="18" t="s">
        <v>90</v>
      </c>
      <c r="H1706">
        <v>2022</v>
      </c>
      <c r="I1706" t="s">
        <v>29</v>
      </c>
      <c r="J1706" t="str">
        <f>VLOOKUP(Table1[[#This Row],[Construction]],Sheet1!$A$2:$B$16,2,)</f>
        <v>On Site</v>
      </c>
      <c r="K1706" t="s">
        <v>26</v>
      </c>
      <c r="L1706" t="s">
        <v>211</v>
      </c>
      <c r="M1706">
        <v>1</v>
      </c>
      <c r="N1706" s="3">
        <v>141176.47</v>
      </c>
      <c r="O1706" s="3">
        <f>N1706/M1706</f>
        <v>141176.47</v>
      </c>
      <c r="P1706" s="3">
        <f>O1706*((VLOOKUP(H1706,'CPI Data'!$A$1:$B$23,2))/(VLOOKUP(2025,'CPI Data'!$A$1:$B$23,2)))</f>
        <v>141176.47</v>
      </c>
      <c r="Q1706" s="2">
        <v>41456</v>
      </c>
      <c r="R1706" s="12">
        <v>2</v>
      </c>
    </row>
    <row r="1707" spans="1:21" x14ac:dyDescent="0.25">
      <c r="A1707" t="s">
        <v>26</v>
      </c>
      <c r="B1707">
        <f>VLOOKUP(Table1[[#This Row],[LGA]],Sheet1!$H$1:$I$27,2,)</f>
        <v>2465</v>
      </c>
      <c r="C1707" t="s">
        <v>104</v>
      </c>
      <c r="D1707" t="s">
        <v>174</v>
      </c>
      <c r="E1707" s="18" t="s">
        <v>246</v>
      </c>
      <c r="F1707" s="18" t="s">
        <v>90</v>
      </c>
      <c r="H1707">
        <v>2022</v>
      </c>
      <c r="I1707" t="s">
        <v>29</v>
      </c>
      <c r="J1707" t="str">
        <f>VLOOKUP(Table1[[#This Row],[Construction]],Sheet1!$A$2:$B$16,2,)</f>
        <v>On Site</v>
      </c>
      <c r="K1707" t="s">
        <v>26</v>
      </c>
      <c r="L1707" t="s">
        <v>211</v>
      </c>
      <c r="M1707">
        <v>1</v>
      </c>
      <c r="N1707" s="3">
        <v>141176.47</v>
      </c>
      <c r="O1707" s="3">
        <f>N1707/M1707</f>
        <v>141176.47</v>
      </c>
      <c r="P1707" s="3">
        <f>O1707*((VLOOKUP(H1707,'CPI Data'!$A$1:$B$23,2))/(VLOOKUP(2025,'CPI Data'!$A$1:$B$23,2)))</f>
        <v>141176.47</v>
      </c>
      <c r="Q1707" s="2">
        <v>41456</v>
      </c>
      <c r="R1707" s="12">
        <v>2</v>
      </c>
    </row>
    <row r="1708" spans="1:21" x14ac:dyDescent="0.25">
      <c r="A1708" t="s">
        <v>42</v>
      </c>
      <c r="B1708">
        <f>VLOOKUP(Table1[[#This Row],[LGA]],Sheet1!$H$1:$I$27,2,)</f>
        <v>362</v>
      </c>
      <c r="C1708" t="s">
        <v>107</v>
      </c>
      <c r="D1708" t="s">
        <v>111</v>
      </c>
      <c r="E1708" s="18" t="s">
        <v>13</v>
      </c>
      <c r="F1708" s="18" t="s">
        <v>13</v>
      </c>
      <c r="H1708">
        <v>2024</v>
      </c>
      <c r="I1708" t="s">
        <v>35</v>
      </c>
      <c r="J1708" t="str">
        <f>VLOOKUP(Table1[[#This Row],[Construction]],Sheet1!$A$2:$B$16,2,)</f>
        <v>Demolish</v>
      </c>
      <c r="K1708" t="s">
        <v>42</v>
      </c>
      <c r="L1708" t="s">
        <v>211</v>
      </c>
      <c r="M1708">
        <v>1</v>
      </c>
      <c r="N1708" s="3">
        <v>889939.38</v>
      </c>
      <c r="O1708" s="3">
        <f>N1708/M1708</f>
        <v>889939.38</v>
      </c>
      <c r="P1708" s="3">
        <f>O1708*((VLOOKUP(H1708,'CPI Data'!$A$1:$B$23,2))/(VLOOKUP(2025,'CPI Data'!$A$1:$B$23,2)))</f>
        <v>889939.38</v>
      </c>
      <c r="Q1708" s="2">
        <v>44378</v>
      </c>
      <c r="R1708" s="12">
        <v>2</v>
      </c>
    </row>
    <row r="1709" spans="1:21" x14ac:dyDescent="0.25">
      <c r="A1709" t="s">
        <v>24</v>
      </c>
      <c r="B1709">
        <f>VLOOKUP(Table1[[#This Row],[LGA]],Sheet1!$H$1:$I$27,2,)</f>
        <v>1531</v>
      </c>
      <c r="C1709" t="s">
        <v>241</v>
      </c>
      <c r="D1709" t="s">
        <v>167</v>
      </c>
      <c r="E1709" s="18" t="s">
        <v>246</v>
      </c>
      <c r="F1709" s="18" t="s">
        <v>90</v>
      </c>
      <c r="H1709">
        <v>2025</v>
      </c>
      <c r="I1709" t="s">
        <v>29</v>
      </c>
      <c r="J1709" t="str">
        <f>VLOOKUP(Table1[[#This Row],[Construction]],Sheet1!$A$2:$B$16,2,)</f>
        <v>On Site</v>
      </c>
      <c r="K1709" t="s">
        <v>24</v>
      </c>
      <c r="L1709" t="s">
        <v>211</v>
      </c>
      <c r="M1709">
        <v>4</v>
      </c>
      <c r="N1709" s="3">
        <v>1825800</v>
      </c>
      <c r="O1709" s="3">
        <f>N1709/M1709</f>
        <v>456450</v>
      </c>
      <c r="P1709" s="3">
        <f>O1709*((VLOOKUP(H1709,'CPI Data'!$A$1:$B$23,2))/(VLOOKUP(2025,'CPI Data'!$A$1:$B$23,2)))</f>
        <v>456450</v>
      </c>
      <c r="R1709" s="13">
        <v>1</v>
      </c>
      <c r="S1709">
        <v>1</v>
      </c>
      <c r="T1709">
        <v>1</v>
      </c>
      <c r="U1709">
        <v>1</v>
      </c>
    </row>
    <row r="1710" spans="1:21" x14ac:dyDescent="0.25">
      <c r="A1710" t="s">
        <v>26</v>
      </c>
      <c r="B1710">
        <f>VLOOKUP(Table1[[#This Row],[LGA]],Sheet1!$H$1:$I$27,2,)</f>
        <v>2465</v>
      </c>
      <c r="C1710" t="s">
        <v>104</v>
      </c>
      <c r="D1710" t="s">
        <v>174</v>
      </c>
      <c r="E1710" s="18" t="s">
        <v>246</v>
      </c>
      <c r="F1710" s="18" t="s">
        <v>90</v>
      </c>
      <c r="H1710">
        <v>2022</v>
      </c>
      <c r="I1710" t="s">
        <v>29</v>
      </c>
      <c r="J1710" t="str">
        <f>VLOOKUP(Table1[[#This Row],[Construction]],Sheet1!$A$2:$B$16,2,)</f>
        <v>On Site</v>
      </c>
      <c r="K1710" t="s">
        <v>26</v>
      </c>
      <c r="L1710" t="s">
        <v>211</v>
      </c>
      <c r="M1710">
        <v>1</v>
      </c>
      <c r="N1710" s="3">
        <v>141176.47</v>
      </c>
      <c r="O1710" s="3">
        <f>N1710/M1710</f>
        <v>141176.47</v>
      </c>
      <c r="P1710" s="3">
        <f>O1710*((VLOOKUP(H1710,'CPI Data'!$A$1:$B$23,2))/(VLOOKUP(2025,'CPI Data'!$A$1:$B$23,2)))</f>
        <v>141176.47</v>
      </c>
      <c r="Q1710" s="2">
        <v>41456</v>
      </c>
      <c r="R1710" s="12">
        <v>2</v>
      </c>
    </row>
    <row r="1711" spans="1:21" x14ac:dyDescent="0.25">
      <c r="A1711" t="s">
        <v>20</v>
      </c>
      <c r="B1711" s="15">
        <f>VLOOKUP(Table1[[#This Row],[LGA]],Sheet1!$H$1:$I$27,2,)</f>
        <v>2669</v>
      </c>
      <c r="C1711" t="s">
        <v>104</v>
      </c>
      <c r="D1711" t="s">
        <v>92</v>
      </c>
      <c r="E1711" s="18" t="s">
        <v>59</v>
      </c>
      <c r="F1711" s="18" t="s">
        <v>59</v>
      </c>
      <c r="H1711">
        <v>2025</v>
      </c>
      <c r="I1711" t="s">
        <v>29</v>
      </c>
      <c r="J1711" t="str">
        <f>VLOOKUP(Table1[[#This Row],[Construction]],Sheet1!$A$2:$B$16,2,)</f>
        <v>On Site</v>
      </c>
      <c r="K1711" t="s">
        <v>20</v>
      </c>
      <c r="L1711" t="s">
        <v>211</v>
      </c>
      <c r="M1711">
        <v>1</v>
      </c>
      <c r="N1711" s="3">
        <v>215985</v>
      </c>
      <c r="O1711" s="3">
        <f>N1711/M1711</f>
        <v>215985</v>
      </c>
      <c r="P1711" s="3">
        <f>O1711*((VLOOKUP(2025,'CPI Data'!$A$1:$B$23,2)/(VLOOKUP(H1711,'CPI Data'!$A$1:$B$23,2))))</f>
        <v>215985</v>
      </c>
      <c r="Q1711" s="2">
        <v>41456</v>
      </c>
      <c r="R1711" s="12"/>
    </row>
    <row r="1712" spans="1:21" x14ac:dyDescent="0.25">
      <c r="A1712" t="s">
        <v>26</v>
      </c>
      <c r="B1712">
        <f>VLOOKUP(Table1[[#This Row],[LGA]],Sheet1!$H$1:$I$27,2,)</f>
        <v>2465</v>
      </c>
      <c r="C1712" t="s">
        <v>104</v>
      </c>
      <c r="D1712" t="s">
        <v>112</v>
      </c>
      <c r="E1712" s="18" t="s">
        <v>13</v>
      </c>
      <c r="F1712" s="18" t="s">
        <v>13</v>
      </c>
      <c r="H1712">
        <v>2022</v>
      </c>
      <c r="I1712" t="s">
        <v>29</v>
      </c>
      <c r="J1712" t="str">
        <f>VLOOKUP(Table1[[#This Row],[Construction]],Sheet1!$A$2:$B$16,2,)</f>
        <v>On Site</v>
      </c>
      <c r="K1712" t="s">
        <v>26</v>
      </c>
      <c r="L1712" t="s">
        <v>211</v>
      </c>
      <c r="M1712">
        <v>1</v>
      </c>
      <c r="N1712" s="3">
        <v>141176.47</v>
      </c>
      <c r="O1712" s="3">
        <f>N1712/M1712</f>
        <v>141176.47</v>
      </c>
      <c r="P1712" s="3">
        <f>O1712*((VLOOKUP(H1712,'CPI Data'!$A$1:$B$23,2))/(VLOOKUP(2025,'CPI Data'!$A$1:$B$23,2)))</f>
        <v>141176.47</v>
      </c>
      <c r="Q1712" s="2">
        <v>41456</v>
      </c>
      <c r="R1712" s="12">
        <v>3</v>
      </c>
    </row>
    <row r="1713" spans="1:21" x14ac:dyDescent="0.25">
      <c r="A1713" t="s">
        <v>20</v>
      </c>
      <c r="B1713">
        <f>VLOOKUP(Table1[[#This Row],[LGA]],Sheet1!$H$1:$I$27,2,)</f>
        <v>2669</v>
      </c>
      <c r="C1713" t="s">
        <v>104</v>
      </c>
      <c r="D1713" t="s">
        <v>112</v>
      </c>
      <c r="E1713" s="18" t="s">
        <v>13</v>
      </c>
      <c r="F1713" s="18" t="s">
        <v>13</v>
      </c>
      <c r="H1713">
        <v>2022</v>
      </c>
      <c r="I1713" t="s">
        <v>29</v>
      </c>
      <c r="J1713" t="str">
        <f>VLOOKUP(Table1[[#This Row],[Construction]],Sheet1!$A$2:$B$16,2,)</f>
        <v>On Site</v>
      </c>
      <c r="K1713" t="s">
        <v>20</v>
      </c>
      <c r="L1713" t="s">
        <v>211</v>
      </c>
      <c r="M1713">
        <v>1</v>
      </c>
      <c r="N1713" s="3">
        <v>538000</v>
      </c>
      <c r="O1713" s="3">
        <f>N1713/M1713</f>
        <v>538000</v>
      </c>
      <c r="P1713" s="3">
        <f>O1713*((VLOOKUP(H1713,'CPI Data'!$A$1:$B$23,2))/(VLOOKUP(2025,'CPI Data'!$A$1:$B$23,2)))</f>
        <v>538000</v>
      </c>
      <c r="Q1713" s="2">
        <v>41456</v>
      </c>
      <c r="R1713" s="12">
        <v>3</v>
      </c>
    </row>
    <row r="1714" spans="1:21" x14ac:dyDescent="0.25">
      <c r="A1714" t="s">
        <v>28</v>
      </c>
      <c r="B1714">
        <f>VLOOKUP(Table1[[#This Row],[LGA]],Sheet1!$H$1:$I$27,2,)</f>
        <v>2335</v>
      </c>
      <c r="C1714" t="s">
        <v>104</v>
      </c>
      <c r="D1714" t="s">
        <v>111</v>
      </c>
      <c r="E1714" s="18" t="s">
        <v>13</v>
      </c>
      <c r="F1714" s="18" t="s">
        <v>13</v>
      </c>
      <c r="H1714">
        <v>2021</v>
      </c>
      <c r="I1714" t="s">
        <v>29</v>
      </c>
      <c r="J1714" t="str">
        <f>VLOOKUP(Table1[[#This Row],[Construction]],Sheet1!$A$2:$B$16,2,)</f>
        <v>On Site</v>
      </c>
      <c r="K1714" t="s">
        <v>28</v>
      </c>
      <c r="L1714" t="s">
        <v>211</v>
      </c>
      <c r="M1714">
        <v>1</v>
      </c>
      <c r="N1714" s="3">
        <v>588235.29411764699</v>
      </c>
      <c r="O1714" s="3">
        <f>N1714/M1714</f>
        <v>588235.29411764699</v>
      </c>
      <c r="P1714" s="3">
        <f>O1714*((VLOOKUP(H1714,'CPI Data'!$A$1:$B$23,2))/(VLOOKUP(2025,'CPI Data'!$A$1:$B$23,2)))</f>
        <v>588235.29411764699</v>
      </c>
      <c r="Q1714" s="2">
        <v>41456</v>
      </c>
      <c r="R1714" s="12">
        <v>2</v>
      </c>
    </row>
    <row r="1715" spans="1:21" x14ac:dyDescent="0.25">
      <c r="A1715" t="s">
        <v>19</v>
      </c>
      <c r="B1715">
        <f>VLOOKUP(Table1[[#This Row],[LGA]],Sheet1!$H$1:$I$27,2,)</f>
        <v>1816</v>
      </c>
      <c r="C1715" t="s">
        <v>105</v>
      </c>
      <c r="D1715" t="s">
        <v>175</v>
      </c>
      <c r="E1715" s="18" t="s">
        <v>13</v>
      </c>
      <c r="F1715" s="18" t="s">
        <v>13</v>
      </c>
      <c r="H1715">
        <v>2021</v>
      </c>
      <c r="I1715" t="s">
        <v>29</v>
      </c>
      <c r="J1715" t="str">
        <f>VLOOKUP(Table1[[#This Row],[Construction]],Sheet1!$A$2:$B$16,2,)</f>
        <v>On Site</v>
      </c>
      <c r="K1715" t="s">
        <v>19</v>
      </c>
      <c r="L1715" t="s">
        <v>211</v>
      </c>
      <c r="M1715">
        <v>1</v>
      </c>
      <c r="N1715" s="3">
        <v>465000</v>
      </c>
      <c r="O1715" s="3">
        <f>N1715/M1715</f>
        <v>465000</v>
      </c>
      <c r="P1715" s="3">
        <f>O1715*((VLOOKUP(H1715,'CPI Data'!$A$1:$B$23,2))/(VLOOKUP(2025,'CPI Data'!$A$1:$B$23,2)))</f>
        <v>465000</v>
      </c>
      <c r="Q1715" s="2">
        <v>40725</v>
      </c>
      <c r="R1715" s="12">
        <v>2</v>
      </c>
    </row>
    <row r="1716" spans="1:21" x14ac:dyDescent="0.25">
      <c r="A1716" t="s">
        <v>32</v>
      </c>
      <c r="B1716" s="15">
        <f>VLOOKUP(Table1[[#This Row],[LGA]],Sheet1!$H$1:$I$27,2,)</f>
        <v>1710</v>
      </c>
      <c r="C1716" t="s">
        <v>105</v>
      </c>
      <c r="D1716" t="s">
        <v>74</v>
      </c>
      <c r="E1716" s="18" t="s">
        <v>101</v>
      </c>
      <c r="F1716" s="18" t="s">
        <v>101</v>
      </c>
      <c r="H1716">
        <v>2025</v>
      </c>
      <c r="I1716" t="s">
        <v>29</v>
      </c>
      <c r="J1716" t="str">
        <f>VLOOKUP(Table1[[#This Row],[Construction]],Sheet1!$A$2:$B$16,2,)</f>
        <v>On Site</v>
      </c>
      <c r="K1716" t="s">
        <v>32</v>
      </c>
      <c r="L1716" t="s">
        <v>211</v>
      </c>
      <c r="M1716">
        <v>7</v>
      </c>
      <c r="N1716" s="3">
        <v>2800000</v>
      </c>
      <c r="O1716" s="3">
        <f>N1716/M1716</f>
        <v>400000</v>
      </c>
      <c r="P1716" s="3">
        <f>O1716*((VLOOKUP(2025,'CPI Data'!$A$1:$B$23,2)/(VLOOKUP(H1716,'CPI Data'!$A$1:$B$23,2))))</f>
        <v>400000</v>
      </c>
      <c r="Q1716" s="2">
        <v>42552</v>
      </c>
      <c r="R1716" s="13">
        <v>1</v>
      </c>
      <c r="S1716">
        <v>1</v>
      </c>
      <c r="T1716">
        <v>1</v>
      </c>
      <c r="U1716">
        <v>1</v>
      </c>
    </row>
    <row r="1717" spans="1:21" x14ac:dyDescent="0.25">
      <c r="A1717" t="s">
        <v>19</v>
      </c>
      <c r="B1717">
        <f>VLOOKUP(Table1[[#This Row],[LGA]],Sheet1!$H$1:$I$27,2,)</f>
        <v>1816</v>
      </c>
      <c r="C1717" t="s">
        <v>105</v>
      </c>
      <c r="D1717" t="s">
        <v>175</v>
      </c>
      <c r="E1717" s="18" t="s">
        <v>13</v>
      </c>
      <c r="F1717" s="18" t="s">
        <v>13</v>
      </c>
      <c r="H1717">
        <v>2021</v>
      </c>
      <c r="I1717" t="s">
        <v>29</v>
      </c>
      <c r="J1717" t="str">
        <f>VLOOKUP(Table1[[#This Row],[Construction]],Sheet1!$A$2:$B$16,2,)</f>
        <v>On Site</v>
      </c>
      <c r="K1717" t="s">
        <v>19</v>
      </c>
      <c r="L1717" t="s">
        <v>211</v>
      </c>
      <c r="M1717">
        <v>1</v>
      </c>
      <c r="N1717" s="3">
        <v>400000</v>
      </c>
      <c r="O1717" s="3">
        <f>N1717/M1717</f>
        <v>400000</v>
      </c>
      <c r="P1717" s="3">
        <f>O1717*((VLOOKUP(H1717,'CPI Data'!$A$1:$B$23,2))/(VLOOKUP(2025,'CPI Data'!$A$1:$B$23,2)))</f>
        <v>400000</v>
      </c>
      <c r="Q1717" s="2">
        <v>40725</v>
      </c>
      <c r="R1717" s="12">
        <v>2</v>
      </c>
    </row>
    <row r="1718" spans="1:21" x14ac:dyDescent="0.25">
      <c r="A1718" t="s">
        <v>32</v>
      </c>
      <c r="B1718">
        <f>VLOOKUP(Table1[[#This Row],[LGA]],Sheet1!$H$1:$I$27,2,)</f>
        <v>1710</v>
      </c>
      <c r="C1718" t="s">
        <v>105</v>
      </c>
      <c r="D1718" t="s">
        <v>62</v>
      </c>
      <c r="E1718" s="18" t="s">
        <v>246</v>
      </c>
      <c r="F1718" s="18" t="s">
        <v>63</v>
      </c>
      <c r="H1718">
        <v>2025</v>
      </c>
      <c r="I1718" t="s">
        <v>29</v>
      </c>
      <c r="J1718" t="str">
        <f>VLOOKUP(Table1[[#This Row],[Construction]],Sheet1!$A$2:$B$16,2,)</f>
        <v>On Site</v>
      </c>
      <c r="K1718" t="s">
        <v>32</v>
      </c>
      <c r="L1718" t="s">
        <v>211</v>
      </c>
      <c r="M1718">
        <v>1</v>
      </c>
      <c r="N1718" s="3">
        <v>404800</v>
      </c>
      <c r="O1718" s="3">
        <f>N1718/M1718</f>
        <v>404800</v>
      </c>
      <c r="P1718" s="3">
        <f>O1718*((VLOOKUP(H1718,'CPI Data'!$A$1:$B$23,2))/(VLOOKUP(2025,'CPI Data'!$A$1:$B$23,2)))</f>
        <v>404800</v>
      </c>
      <c r="Q1718" s="2">
        <v>40725</v>
      </c>
      <c r="R1718" s="12">
        <v>2</v>
      </c>
    </row>
    <row r="1719" spans="1:21" x14ac:dyDescent="0.25">
      <c r="A1719" t="s">
        <v>32</v>
      </c>
      <c r="B1719">
        <f>VLOOKUP(Table1[[#This Row],[LGA]],Sheet1!$H$1:$I$27,2,)</f>
        <v>1710</v>
      </c>
      <c r="C1719" t="s">
        <v>105</v>
      </c>
      <c r="D1719" t="s">
        <v>62</v>
      </c>
      <c r="E1719" s="18" t="s">
        <v>246</v>
      </c>
      <c r="F1719" s="18" t="s">
        <v>63</v>
      </c>
      <c r="H1719">
        <v>2025</v>
      </c>
      <c r="I1719" t="s">
        <v>29</v>
      </c>
      <c r="J1719" t="str">
        <f>VLOOKUP(Table1[[#This Row],[Construction]],Sheet1!$A$2:$B$16,2,)</f>
        <v>On Site</v>
      </c>
      <c r="K1719" t="s">
        <v>32</v>
      </c>
      <c r="L1719" t="s">
        <v>211</v>
      </c>
      <c r="M1719">
        <v>1</v>
      </c>
      <c r="N1719" s="3">
        <v>404800</v>
      </c>
      <c r="O1719" s="3">
        <f>N1719/M1719</f>
        <v>404800</v>
      </c>
      <c r="P1719" s="3">
        <f>O1719*((VLOOKUP(H1719,'CPI Data'!$A$1:$B$23,2))/(VLOOKUP(2025,'CPI Data'!$A$1:$B$23,2)))</f>
        <v>404800</v>
      </c>
      <c r="Q1719" s="2">
        <v>40725</v>
      </c>
      <c r="R1719" s="12">
        <v>2</v>
      </c>
    </row>
    <row r="1720" spans="1:21" x14ac:dyDescent="0.25">
      <c r="A1720" t="s">
        <v>32</v>
      </c>
      <c r="B1720">
        <f>VLOOKUP(Table1[[#This Row],[LGA]],Sheet1!$H$1:$I$27,2,)</f>
        <v>1710</v>
      </c>
      <c r="C1720" t="s">
        <v>105</v>
      </c>
      <c r="D1720" t="s">
        <v>62</v>
      </c>
      <c r="E1720" s="18" t="s">
        <v>246</v>
      </c>
      <c r="F1720" s="18" t="s">
        <v>63</v>
      </c>
      <c r="H1720">
        <v>2025</v>
      </c>
      <c r="I1720" t="s">
        <v>29</v>
      </c>
      <c r="J1720" t="str">
        <f>VLOOKUP(Table1[[#This Row],[Construction]],Sheet1!$A$2:$B$16,2,)</f>
        <v>On Site</v>
      </c>
      <c r="K1720" t="s">
        <v>32</v>
      </c>
      <c r="L1720" t="s">
        <v>211</v>
      </c>
      <c r="M1720">
        <v>1</v>
      </c>
      <c r="N1720" s="3">
        <v>420992</v>
      </c>
      <c r="O1720" s="3">
        <f>N1720/M1720</f>
        <v>420992</v>
      </c>
      <c r="P1720" s="3">
        <f>O1720*((VLOOKUP(H1720,'CPI Data'!$A$1:$B$23,2))/(VLOOKUP(2025,'CPI Data'!$A$1:$B$23,2)))</f>
        <v>420992</v>
      </c>
      <c r="Q1720" s="2">
        <v>40725</v>
      </c>
      <c r="R1720" s="12">
        <v>2</v>
      </c>
    </row>
    <row r="1721" spans="1:21" x14ac:dyDescent="0.25">
      <c r="A1721" t="s">
        <v>32</v>
      </c>
      <c r="B1721">
        <f>VLOOKUP(Table1[[#This Row],[LGA]],Sheet1!$H$1:$I$27,2,)</f>
        <v>1710</v>
      </c>
      <c r="C1721" t="s">
        <v>105</v>
      </c>
      <c r="D1721" t="s">
        <v>62</v>
      </c>
      <c r="E1721" s="18" t="s">
        <v>246</v>
      </c>
      <c r="F1721" s="18" t="s">
        <v>63</v>
      </c>
      <c r="H1721">
        <v>2025</v>
      </c>
      <c r="I1721" t="s">
        <v>29</v>
      </c>
      <c r="J1721" t="str">
        <f>VLOOKUP(Table1[[#This Row],[Construction]],Sheet1!$A$2:$B$16,2,)</f>
        <v>On Site</v>
      </c>
      <c r="K1721" t="s">
        <v>32</v>
      </c>
      <c r="L1721" t="s">
        <v>211</v>
      </c>
      <c r="M1721">
        <v>1</v>
      </c>
      <c r="N1721" s="3">
        <v>420992</v>
      </c>
      <c r="O1721" s="3">
        <f>N1721/M1721</f>
        <v>420992</v>
      </c>
      <c r="P1721" s="3">
        <f>O1721*((VLOOKUP(H1721,'CPI Data'!$A$1:$B$23,2))/(VLOOKUP(2025,'CPI Data'!$A$1:$B$23,2)))</f>
        <v>420992</v>
      </c>
      <c r="Q1721" s="2">
        <v>40725</v>
      </c>
      <c r="R1721" s="12">
        <v>2</v>
      </c>
    </row>
    <row r="1722" spans="1:21" x14ac:dyDescent="0.25">
      <c r="A1722" t="s">
        <v>32</v>
      </c>
      <c r="B1722">
        <f>VLOOKUP(Table1[[#This Row],[LGA]],Sheet1!$H$1:$I$27,2,)</f>
        <v>1710</v>
      </c>
      <c r="C1722" t="s">
        <v>105</v>
      </c>
      <c r="D1722" t="s">
        <v>62</v>
      </c>
      <c r="E1722" s="18" t="s">
        <v>246</v>
      </c>
      <c r="F1722" s="18" t="s">
        <v>63</v>
      </c>
      <c r="H1722">
        <v>2025</v>
      </c>
      <c r="I1722" t="s">
        <v>29</v>
      </c>
      <c r="J1722" t="str">
        <f>VLOOKUP(Table1[[#This Row],[Construction]],Sheet1!$A$2:$B$16,2,)</f>
        <v>On Site</v>
      </c>
      <c r="K1722" t="s">
        <v>32</v>
      </c>
      <c r="L1722" t="s">
        <v>211</v>
      </c>
      <c r="M1722">
        <v>1</v>
      </c>
      <c r="N1722" s="3">
        <v>420992</v>
      </c>
      <c r="O1722" s="3">
        <f>N1722/M1722</f>
        <v>420992</v>
      </c>
      <c r="P1722" s="3">
        <f>O1722*((VLOOKUP(H1722,'CPI Data'!$A$1:$B$23,2))/(VLOOKUP(2025,'CPI Data'!$A$1:$B$23,2)))</f>
        <v>420992</v>
      </c>
      <c r="Q1722" s="2">
        <v>42917</v>
      </c>
      <c r="R1722" s="12">
        <v>2</v>
      </c>
    </row>
    <row r="1723" spans="1:21" x14ac:dyDescent="0.25">
      <c r="A1723" t="s">
        <v>32</v>
      </c>
      <c r="B1723">
        <f>VLOOKUP(Table1[[#This Row],[LGA]],Sheet1!$H$1:$I$27,2,)</f>
        <v>1710</v>
      </c>
      <c r="C1723" t="s">
        <v>105</v>
      </c>
      <c r="D1723" t="s">
        <v>62</v>
      </c>
      <c r="E1723" s="18" t="s">
        <v>246</v>
      </c>
      <c r="F1723" s="18" t="s">
        <v>63</v>
      </c>
      <c r="H1723">
        <v>2025</v>
      </c>
      <c r="I1723" t="s">
        <v>29</v>
      </c>
      <c r="J1723" t="str">
        <f>VLOOKUP(Table1[[#This Row],[Construction]],Sheet1!$A$2:$B$16,2,)</f>
        <v>On Site</v>
      </c>
      <c r="K1723" t="s">
        <v>32</v>
      </c>
      <c r="L1723" t="s">
        <v>211</v>
      </c>
      <c r="M1723">
        <v>1</v>
      </c>
      <c r="N1723" s="3">
        <v>420992</v>
      </c>
      <c r="O1723" s="3">
        <f>N1723/M1723</f>
        <v>420992</v>
      </c>
      <c r="P1723" s="3">
        <f>O1723*((VLOOKUP(H1723,'CPI Data'!$A$1:$B$23,2))/(VLOOKUP(2025,'CPI Data'!$A$1:$B$23,2)))</f>
        <v>420992</v>
      </c>
      <c r="Q1723" s="2">
        <v>42917</v>
      </c>
      <c r="R1723" s="12">
        <v>2</v>
      </c>
    </row>
    <row r="1724" spans="1:21" x14ac:dyDescent="0.25">
      <c r="A1724" t="s">
        <v>32</v>
      </c>
      <c r="B1724">
        <f>VLOOKUP(Table1[[#This Row],[LGA]],Sheet1!$H$1:$I$27,2,)</f>
        <v>1710</v>
      </c>
      <c r="C1724" t="s">
        <v>105</v>
      </c>
      <c r="D1724" t="s">
        <v>62</v>
      </c>
      <c r="E1724" s="18" t="s">
        <v>246</v>
      </c>
      <c r="F1724" s="18" t="s">
        <v>63</v>
      </c>
      <c r="H1724">
        <v>2025</v>
      </c>
      <c r="I1724" t="s">
        <v>29</v>
      </c>
      <c r="J1724" t="str">
        <f>VLOOKUP(Table1[[#This Row],[Construction]],Sheet1!$A$2:$B$16,2,)</f>
        <v>On Site</v>
      </c>
      <c r="K1724" t="s">
        <v>32</v>
      </c>
      <c r="L1724" t="s">
        <v>211</v>
      </c>
      <c r="M1724">
        <v>1</v>
      </c>
      <c r="N1724" s="3">
        <v>420992</v>
      </c>
      <c r="O1724" s="3">
        <f>N1724/M1724</f>
        <v>420992</v>
      </c>
      <c r="P1724" s="3">
        <f>O1724*((VLOOKUP(H1724,'CPI Data'!$A$1:$B$23,2))/(VLOOKUP(2025,'CPI Data'!$A$1:$B$23,2)))</f>
        <v>420992</v>
      </c>
      <c r="Q1724" s="2">
        <v>42917</v>
      </c>
      <c r="R1724" s="12">
        <v>2</v>
      </c>
    </row>
    <row r="1725" spans="1:21" x14ac:dyDescent="0.25">
      <c r="A1725" t="s">
        <v>32</v>
      </c>
      <c r="B1725">
        <f>VLOOKUP(Table1[[#This Row],[LGA]],Sheet1!$H$1:$I$27,2,)</f>
        <v>1710</v>
      </c>
      <c r="C1725" t="s">
        <v>105</v>
      </c>
      <c r="D1725" t="s">
        <v>62</v>
      </c>
      <c r="E1725" s="18" t="s">
        <v>246</v>
      </c>
      <c r="F1725" s="18" t="s">
        <v>63</v>
      </c>
      <c r="H1725">
        <v>2025</v>
      </c>
      <c r="I1725" t="s">
        <v>29</v>
      </c>
      <c r="J1725" t="str">
        <f>VLOOKUP(Table1[[#This Row],[Construction]],Sheet1!$A$2:$B$16,2,)</f>
        <v>On Site</v>
      </c>
      <c r="K1725" t="s">
        <v>32</v>
      </c>
      <c r="L1725" t="s">
        <v>211</v>
      </c>
      <c r="M1725">
        <v>1</v>
      </c>
      <c r="N1725" s="3">
        <v>420992</v>
      </c>
      <c r="O1725" s="3">
        <f>N1725/M1725</f>
        <v>420992</v>
      </c>
      <c r="P1725" s="3">
        <f>O1725*((VLOOKUP(H1725,'CPI Data'!$A$1:$B$23,2))/(VLOOKUP(2025,'CPI Data'!$A$1:$B$23,2)))</f>
        <v>420992</v>
      </c>
      <c r="Q1725" s="2">
        <v>39630</v>
      </c>
      <c r="R1725" s="12">
        <v>2</v>
      </c>
    </row>
    <row r="1726" spans="1:21" x14ac:dyDescent="0.25">
      <c r="A1726" t="s">
        <v>32</v>
      </c>
      <c r="B1726">
        <f>VLOOKUP(Table1[[#This Row],[LGA]],Sheet1!$H$1:$I$27,2,)</f>
        <v>1710</v>
      </c>
      <c r="C1726" t="s">
        <v>105</v>
      </c>
      <c r="D1726" t="s">
        <v>62</v>
      </c>
      <c r="E1726" s="18" t="s">
        <v>246</v>
      </c>
      <c r="F1726" s="18" t="s">
        <v>63</v>
      </c>
      <c r="H1726">
        <v>2025</v>
      </c>
      <c r="I1726" t="s">
        <v>29</v>
      </c>
      <c r="J1726" t="str">
        <f>VLOOKUP(Table1[[#This Row],[Construction]],Sheet1!$A$2:$B$16,2,)</f>
        <v>On Site</v>
      </c>
      <c r="K1726" t="s">
        <v>32</v>
      </c>
      <c r="L1726" t="s">
        <v>211</v>
      </c>
      <c r="M1726">
        <v>1</v>
      </c>
      <c r="N1726" s="3">
        <v>420992</v>
      </c>
      <c r="O1726" s="3">
        <f>N1726/M1726</f>
        <v>420992</v>
      </c>
      <c r="P1726" s="3">
        <f>O1726*((VLOOKUP(H1726,'CPI Data'!$A$1:$B$23,2))/(VLOOKUP(2025,'CPI Data'!$A$1:$B$23,2)))</f>
        <v>420992</v>
      </c>
      <c r="Q1726" s="2">
        <v>39630</v>
      </c>
      <c r="R1726" s="12">
        <v>2</v>
      </c>
    </row>
    <row r="1727" spans="1:21" x14ac:dyDescent="0.25">
      <c r="A1727" t="s">
        <v>32</v>
      </c>
      <c r="B1727">
        <f>VLOOKUP(Table1[[#This Row],[LGA]],Sheet1!$H$1:$I$27,2,)</f>
        <v>1710</v>
      </c>
      <c r="C1727" t="s">
        <v>105</v>
      </c>
      <c r="D1727" t="s">
        <v>62</v>
      </c>
      <c r="E1727" s="18" t="s">
        <v>246</v>
      </c>
      <c r="F1727" s="18" t="s">
        <v>63</v>
      </c>
      <c r="H1727">
        <v>2025</v>
      </c>
      <c r="I1727" t="s">
        <v>29</v>
      </c>
      <c r="J1727" t="str">
        <f>VLOOKUP(Table1[[#This Row],[Construction]],Sheet1!$A$2:$B$16,2,)</f>
        <v>On Site</v>
      </c>
      <c r="K1727" t="s">
        <v>32</v>
      </c>
      <c r="L1727" t="s">
        <v>211</v>
      </c>
      <c r="M1727">
        <v>1</v>
      </c>
      <c r="N1727" s="3">
        <v>420992</v>
      </c>
      <c r="O1727" s="3">
        <f>N1727/M1727</f>
        <v>420992</v>
      </c>
      <c r="P1727" s="3">
        <f>O1727*((VLOOKUP(H1727,'CPI Data'!$A$1:$B$23,2))/(VLOOKUP(2025,'CPI Data'!$A$1:$B$23,2)))</f>
        <v>420992</v>
      </c>
      <c r="Q1727" s="2">
        <v>39630</v>
      </c>
      <c r="R1727" s="12">
        <v>2</v>
      </c>
    </row>
    <row r="1728" spans="1:21" x14ac:dyDescent="0.25">
      <c r="A1728" t="s">
        <v>19</v>
      </c>
      <c r="B1728">
        <f>VLOOKUP(Table1[[#This Row],[LGA]],Sheet1!$H$1:$I$27,2,)</f>
        <v>1816</v>
      </c>
      <c r="C1728" t="s">
        <v>105</v>
      </c>
      <c r="D1728" t="s">
        <v>111</v>
      </c>
      <c r="E1728" s="18" t="s">
        <v>13</v>
      </c>
      <c r="F1728" s="18" t="s">
        <v>13</v>
      </c>
      <c r="H1728">
        <v>2021</v>
      </c>
      <c r="I1728" t="s">
        <v>29</v>
      </c>
      <c r="J1728" t="str">
        <f>VLOOKUP(Table1[[#This Row],[Construction]],Sheet1!$A$2:$B$16,2,)</f>
        <v>On Site</v>
      </c>
      <c r="K1728" t="s">
        <v>19</v>
      </c>
      <c r="L1728" t="s">
        <v>211</v>
      </c>
      <c r="M1728">
        <v>1</v>
      </c>
      <c r="N1728" s="3">
        <v>410000</v>
      </c>
      <c r="O1728" s="3">
        <f>N1728/M1728</f>
        <v>410000</v>
      </c>
      <c r="P1728" s="3">
        <f>O1728*((VLOOKUP(H1728,'CPI Data'!$A$1:$B$23,2))/(VLOOKUP(2025,'CPI Data'!$A$1:$B$23,2)))</f>
        <v>410000</v>
      </c>
      <c r="Q1728" s="2">
        <v>39630</v>
      </c>
      <c r="R1728" s="12">
        <v>2</v>
      </c>
    </row>
    <row r="1729" spans="1:18" x14ac:dyDescent="0.25">
      <c r="A1729" t="s">
        <v>27</v>
      </c>
      <c r="B1729">
        <f>VLOOKUP(Table1[[#This Row],[LGA]],Sheet1!$H$1:$I$27,2,)</f>
        <v>2000</v>
      </c>
      <c r="C1729" t="s">
        <v>104</v>
      </c>
      <c r="D1729" t="s">
        <v>132</v>
      </c>
      <c r="E1729" s="18" t="s">
        <v>246</v>
      </c>
      <c r="F1729" s="18" t="s">
        <v>90</v>
      </c>
      <c r="H1729">
        <v>2022</v>
      </c>
      <c r="I1729" t="s">
        <v>29</v>
      </c>
      <c r="J1729" t="str">
        <f>VLOOKUP(Table1[[#This Row],[Construction]],Sheet1!$A$2:$B$16,2,)</f>
        <v>On Site</v>
      </c>
      <c r="K1729" t="s">
        <v>27</v>
      </c>
      <c r="L1729" t="s">
        <v>211</v>
      </c>
      <c r="M1729">
        <v>1</v>
      </c>
      <c r="N1729" s="3">
        <v>259865.66</v>
      </c>
      <c r="O1729" s="3">
        <f>N1729/M1729</f>
        <v>259865.66</v>
      </c>
      <c r="P1729" s="3">
        <f>O1729*((VLOOKUP(H1729,'CPI Data'!$A$1:$B$23,2))/(VLOOKUP(2025,'CPI Data'!$A$1:$B$23,2)))</f>
        <v>259865.66</v>
      </c>
      <c r="Q1729" s="2">
        <v>39630</v>
      </c>
      <c r="R1729" s="12">
        <v>2</v>
      </c>
    </row>
    <row r="1730" spans="1:18" x14ac:dyDescent="0.25">
      <c r="A1730" t="s">
        <v>27</v>
      </c>
      <c r="B1730">
        <f>VLOOKUP(Table1[[#This Row],[LGA]],Sheet1!$H$1:$I$27,2,)</f>
        <v>2000</v>
      </c>
      <c r="C1730" t="s">
        <v>104</v>
      </c>
      <c r="D1730" t="s">
        <v>132</v>
      </c>
      <c r="E1730" s="18" t="s">
        <v>246</v>
      </c>
      <c r="F1730" s="18" t="s">
        <v>90</v>
      </c>
      <c r="H1730">
        <v>2022</v>
      </c>
      <c r="I1730" t="s">
        <v>29</v>
      </c>
      <c r="J1730" t="str">
        <f>VLOOKUP(Table1[[#This Row],[Construction]],Sheet1!$A$2:$B$16,2,)</f>
        <v>On Site</v>
      </c>
      <c r="K1730" t="s">
        <v>27</v>
      </c>
      <c r="L1730" t="s">
        <v>211</v>
      </c>
      <c r="M1730">
        <v>1</v>
      </c>
      <c r="N1730" s="3">
        <v>283055.94</v>
      </c>
      <c r="O1730" s="3">
        <f>N1730/M1730</f>
        <v>283055.94</v>
      </c>
      <c r="P1730" s="3">
        <f>O1730*((VLOOKUP(H1730,'CPI Data'!$A$1:$B$23,2))/(VLOOKUP(2025,'CPI Data'!$A$1:$B$23,2)))</f>
        <v>283055.94</v>
      </c>
      <c r="Q1730" s="2">
        <v>39630</v>
      </c>
      <c r="R1730" s="12">
        <v>2</v>
      </c>
    </row>
    <row r="1731" spans="1:18" x14ac:dyDescent="0.25">
      <c r="A1731" t="s">
        <v>27</v>
      </c>
      <c r="B1731">
        <f>VLOOKUP(Table1[[#This Row],[LGA]],Sheet1!$H$1:$I$27,2,)</f>
        <v>2000</v>
      </c>
      <c r="C1731" t="s">
        <v>104</v>
      </c>
      <c r="D1731" t="s">
        <v>132</v>
      </c>
      <c r="E1731" s="18" t="s">
        <v>246</v>
      </c>
      <c r="F1731" s="18" t="s">
        <v>90</v>
      </c>
      <c r="H1731">
        <v>2022</v>
      </c>
      <c r="I1731" t="s">
        <v>29</v>
      </c>
      <c r="J1731" t="str">
        <f>VLOOKUP(Table1[[#This Row],[Construction]],Sheet1!$A$2:$B$16,2,)</f>
        <v>On Site</v>
      </c>
      <c r="K1731" t="s">
        <v>27</v>
      </c>
      <c r="L1731" t="s">
        <v>211</v>
      </c>
      <c r="M1731">
        <v>1</v>
      </c>
      <c r="N1731" s="3">
        <v>287165.3</v>
      </c>
      <c r="O1731" s="3">
        <f>N1731/M1731</f>
        <v>287165.3</v>
      </c>
      <c r="P1731" s="3">
        <f>O1731*((VLOOKUP(H1731,'CPI Data'!$A$1:$B$23,2))/(VLOOKUP(2025,'CPI Data'!$A$1:$B$23,2)))</f>
        <v>287165.3</v>
      </c>
      <c r="Q1731" s="2">
        <v>39630</v>
      </c>
      <c r="R1731" s="12">
        <v>2</v>
      </c>
    </row>
    <row r="1732" spans="1:18" x14ac:dyDescent="0.25">
      <c r="A1732" t="s">
        <v>27</v>
      </c>
      <c r="B1732">
        <f>VLOOKUP(Table1[[#This Row],[LGA]],Sheet1!$H$1:$I$27,2,)</f>
        <v>2000</v>
      </c>
      <c r="C1732" t="s">
        <v>104</v>
      </c>
      <c r="D1732" t="s">
        <v>132</v>
      </c>
      <c r="E1732" s="18" t="s">
        <v>246</v>
      </c>
      <c r="F1732" s="18" t="s">
        <v>90</v>
      </c>
      <c r="H1732">
        <v>2022</v>
      </c>
      <c r="I1732" t="s">
        <v>29</v>
      </c>
      <c r="J1732" t="str">
        <f>VLOOKUP(Table1[[#This Row],[Construction]],Sheet1!$A$2:$B$16,2,)</f>
        <v>On Site</v>
      </c>
      <c r="K1732" t="s">
        <v>27</v>
      </c>
      <c r="L1732" t="s">
        <v>211</v>
      </c>
      <c r="M1732">
        <v>1</v>
      </c>
      <c r="N1732" s="3">
        <v>263328.86</v>
      </c>
      <c r="O1732" s="3">
        <f>N1732/M1732</f>
        <v>263328.86</v>
      </c>
      <c r="P1732" s="3">
        <f>O1732*((VLOOKUP(H1732,'CPI Data'!$A$1:$B$23,2))/(VLOOKUP(2025,'CPI Data'!$A$1:$B$23,2)))</f>
        <v>263328.86</v>
      </c>
      <c r="Q1732" s="2">
        <v>39630</v>
      </c>
      <c r="R1732" s="12">
        <v>2</v>
      </c>
    </row>
    <row r="1733" spans="1:18" x14ac:dyDescent="0.25">
      <c r="A1733" t="s">
        <v>27</v>
      </c>
      <c r="B1733">
        <f>VLOOKUP(Table1[[#This Row],[LGA]],Sheet1!$H$1:$I$27,2,)</f>
        <v>2000</v>
      </c>
      <c r="C1733" t="s">
        <v>104</v>
      </c>
      <c r="D1733" t="s">
        <v>132</v>
      </c>
      <c r="E1733" s="18" t="s">
        <v>246</v>
      </c>
      <c r="F1733" s="18" t="s">
        <v>90</v>
      </c>
      <c r="H1733">
        <v>2022</v>
      </c>
      <c r="I1733" t="s">
        <v>29</v>
      </c>
      <c r="J1733" t="str">
        <f>VLOOKUP(Table1[[#This Row],[Construction]],Sheet1!$A$2:$B$16,2,)</f>
        <v>On Site</v>
      </c>
      <c r="K1733" t="s">
        <v>27</v>
      </c>
      <c r="L1733" t="s">
        <v>211</v>
      </c>
      <c r="M1733">
        <v>1</v>
      </c>
      <c r="N1733" s="3">
        <v>422702.18</v>
      </c>
      <c r="O1733" s="3">
        <f>N1733/M1733</f>
        <v>422702.18</v>
      </c>
      <c r="P1733" s="3">
        <f>O1733*((VLOOKUP(H1733,'CPI Data'!$A$1:$B$23,2))/(VLOOKUP(2025,'CPI Data'!$A$1:$B$23,2)))</f>
        <v>422702.18</v>
      </c>
      <c r="Q1733" s="2">
        <v>39630</v>
      </c>
      <c r="R1733" s="12">
        <v>2</v>
      </c>
    </row>
    <row r="1734" spans="1:18" x14ac:dyDescent="0.25">
      <c r="A1734" t="s">
        <v>12</v>
      </c>
      <c r="B1734">
        <f>VLOOKUP(Table1[[#This Row],[LGA]],Sheet1!$H$1:$I$27,2,)</f>
        <v>700</v>
      </c>
      <c r="C1734" t="s">
        <v>103</v>
      </c>
      <c r="D1734" t="s">
        <v>174</v>
      </c>
      <c r="E1734" s="18" t="s">
        <v>246</v>
      </c>
      <c r="F1734" s="18" t="s">
        <v>90</v>
      </c>
      <c r="H1734">
        <v>2022</v>
      </c>
      <c r="I1734" t="s">
        <v>60</v>
      </c>
      <c r="J1734" t="str">
        <f>VLOOKUP(Table1[[#This Row],[Construction]],Sheet1!$A$2:$B$16,2,)</f>
        <v>Lot Development</v>
      </c>
      <c r="K1734" t="s">
        <v>12</v>
      </c>
      <c r="L1734" t="s">
        <v>211</v>
      </c>
      <c r="M1734">
        <v>1</v>
      </c>
      <c r="N1734" s="3">
        <v>462438</v>
      </c>
      <c r="O1734" s="3">
        <f>N1734/M1734</f>
        <v>462438</v>
      </c>
      <c r="P1734" s="3">
        <f>O1734*((VLOOKUP(H1734,'CPI Data'!$A$1:$B$23,2))/(VLOOKUP(2025,'CPI Data'!$A$1:$B$23,2)))</f>
        <v>462438</v>
      </c>
      <c r="Q1734" s="2">
        <v>44013</v>
      </c>
      <c r="R1734" s="12">
        <v>2</v>
      </c>
    </row>
    <row r="1735" spans="1:18" x14ac:dyDescent="0.25">
      <c r="A1735" t="s">
        <v>24</v>
      </c>
      <c r="B1735">
        <f>VLOOKUP(Table1[[#This Row],[LGA]],Sheet1!$H$1:$I$27,2,)</f>
        <v>1531</v>
      </c>
      <c r="C1735" t="s">
        <v>241</v>
      </c>
      <c r="D1735" t="s">
        <v>176</v>
      </c>
      <c r="E1735" s="18" t="s">
        <v>13</v>
      </c>
      <c r="F1735" s="18" t="s">
        <v>13</v>
      </c>
      <c r="H1735">
        <v>2025</v>
      </c>
      <c r="I1735" t="s">
        <v>60</v>
      </c>
      <c r="J1735" t="str">
        <f>VLOOKUP(Table1[[#This Row],[Construction]],Sheet1!$A$2:$B$16,2,)</f>
        <v>Lot Development</v>
      </c>
      <c r="K1735" t="s">
        <v>24</v>
      </c>
      <c r="L1735" t="s">
        <v>211</v>
      </c>
      <c r="M1735">
        <v>10</v>
      </c>
      <c r="N1735" s="3">
        <v>7807940</v>
      </c>
      <c r="O1735" s="3">
        <f>N1735/M1735</f>
        <v>780794</v>
      </c>
      <c r="P1735" s="3">
        <f>O1735*((VLOOKUP(H1735,'CPI Data'!$A$1:$B$23,2))/(VLOOKUP(2025,'CPI Data'!$A$1:$B$23,2)))</f>
        <v>780794</v>
      </c>
      <c r="Q1735" s="2">
        <v>44013</v>
      </c>
      <c r="R1735" s="12">
        <v>1</v>
      </c>
    </row>
    <row r="1736" spans="1:18" x14ac:dyDescent="0.25">
      <c r="A1736" t="s">
        <v>24</v>
      </c>
      <c r="B1736" s="15">
        <f>VLOOKUP(Table1[[#This Row],[LGA]],Sheet1!$H$1:$I$27,2,)</f>
        <v>1531</v>
      </c>
      <c r="C1736" t="s">
        <v>241</v>
      </c>
      <c r="D1736" t="s">
        <v>94</v>
      </c>
      <c r="E1736" s="18" t="s">
        <v>101</v>
      </c>
      <c r="F1736" s="18" t="s">
        <v>101</v>
      </c>
      <c r="H1736">
        <v>2025</v>
      </c>
      <c r="I1736" t="s">
        <v>60</v>
      </c>
      <c r="J1736" t="str">
        <f>VLOOKUP(Table1[[#This Row],[Construction]],Sheet1!$A$2:$B$16,2,)</f>
        <v>Lot Development</v>
      </c>
      <c r="L1736" t="s">
        <v>237</v>
      </c>
      <c r="M1736">
        <v>1</v>
      </c>
      <c r="N1736" s="3">
        <v>871200</v>
      </c>
      <c r="O1736" s="3">
        <f>N1736/M1736</f>
        <v>871200</v>
      </c>
      <c r="P1736" s="3">
        <f>O1736*((VLOOKUP(2025,'CPI Data'!$A$1:$B$23,2)/(VLOOKUP(H1736,'CPI Data'!$A$1:$B$23,2))))</f>
        <v>871200</v>
      </c>
      <c r="Q1736" s="2">
        <v>44013</v>
      </c>
      <c r="R1736" s="12"/>
    </row>
    <row r="1737" spans="1:18" x14ac:dyDescent="0.25">
      <c r="A1737" t="s">
        <v>30</v>
      </c>
      <c r="B1737">
        <f>VLOOKUP(Table1[[#This Row],[LGA]],Sheet1!$H$1:$I$27,2,)</f>
        <v>2600</v>
      </c>
      <c r="C1737" t="s">
        <v>241</v>
      </c>
      <c r="D1737" t="s">
        <v>68</v>
      </c>
      <c r="E1737" s="18" t="s">
        <v>36</v>
      </c>
      <c r="F1737" s="18" t="s">
        <v>36</v>
      </c>
      <c r="H1737">
        <v>2025</v>
      </c>
      <c r="I1737" t="s">
        <v>29</v>
      </c>
      <c r="J1737" t="str">
        <f>VLOOKUP(Table1[[#This Row],[Construction]],Sheet1!$A$2:$B$16,2,)</f>
        <v>On Site</v>
      </c>
      <c r="K1737" t="s">
        <v>30</v>
      </c>
      <c r="L1737" t="s">
        <v>211</v>
      </c>
      <c r="M1737">
        <v>1</v>
      </c>
      <c r="N1737" s="3">
        <v>998701.35419999994</v>
      </c>
      <c r="O1737" s="3">
        <f>N1737/M1737</f>
        <v>998701.35419999994</v>
      </c>
      <c r="P1737" s="3">
        <f>O1737*((VLOOKUP(H1737,'CPI Data'!$A$1:$B$23,2))/(VLOOKUP(2025,'CPI Data'!$A$1:$B$23,2)))</f>
        <v>998701.35419999994</v>
      </c>
      <c r="Q1737" s="2">
        <v>42917</v>
      </c>
      <c r="R1737" s="12">
        <v>2</v>
      </c>
    </row>
    <row r="1738" spans="1:18" x14ac:dyDescent="0.25">
      <c r="A1738" t="s">
        <v>30</v>
      </c>
      <c r="B1738">
        <f>VLOOKUP(Table1[[#This Row],[LGA]],Sheet1!$H$1:$I$27,2,)</f>
        <v>2600</v>
      </c>
      <c r="C1738" t="s">
        <v>241</v>
      </c>
      <c r="D1738" t="s">
        <v>68</v>
      </c>
      <c r="E1738" s="18" t="s">
        <v>36</v>
      </c>
      <c r="F1738" s="18" t="s">
        <v>36</v>
      </c>
      <c r="H1738">
        <v>2025</v>
      </c>
      <c r="I1738" t="s">
        <v>29</v>
      </c>
      <c r="J1738" t="str">
        <f>VLOOKUP(Table1[[#This Row],[Construction]],Sheet1!$A$2:$B$16,2,)</f>
        <v>On Site</v>
      </c>
      <c r="K1738" t="s">
        <v>30</v>
      </c>
      <c r="L1738" t="s">
        <v>211</v>
      </c>
      <c r="M1738">
        <v>1</v>
      </c>
      <c r="N1738" s="3">
        <v>1119701.3500000001</v>
      </c>
      <c r="O1738" s="3">
        <f>N1738/M1738</f>
        <v>1119701.3500000001</v>
      </c>
      <c r="P1738" s="3">
        <f>O1738*((VLOOKUP(H1738,'CPI Data'!$A$1:$B$23,2))/(VLOOKUP(2025,'CPI Data'!$A$1:$B$23,2)))</f>
        <v>1119701.3500000001</v>
      </c>
      <c r="Q1738" s="2">
        <v>42917</v>
      </c>
      <c r="R1738" s="12">
        <v>2</v>
      </c>
    </row>
    <row r="1739" spans="1:18" x14ac:dyDescent="0.25">
      <c r="A1739" t="s">
        <v>12</v>
      </c>
      <c r="B1739">
        <f>VLOOKUP(Table1[[#This Row],[LGA]],Sheet1!$H$1:$I$27,2,)</f>
        <v>700</v>
      </c>
      <c r="C1739" t="s">
        <v>103</v>
      </c>
      <c r="D1739" t="s">
        <v>174</v>
      </c>
      <c r="E1739" s="18" t="s">
        <v>246</v>
      </c>
      <c r="F1739" s="18" t="s">
        <v>90</v>
      </c>
      <c r="H1739">
        <v>2022</v>
      </c>
      <c r="I1739" t="s">
        <v>60</v>
      </c>
      <c r="J1739" t="str">
        <f>VLOOKUP(Table1[[#This Row],[Construction]],Sheet1!$A$2:$B$16,2,)</f>
        <v>Lot Development</v>
      </c>
      <c r="K1739" t="s">
        <v>12</v>
      </c>
      <c r="L1739" t="s">
        <v>211</v>
      </c>
      <c r="M1739">
        <v>1</v>
      </c>
      <c r="N1739" s="3">
        <v>570276</v>
      </c>
      <c r="O1739" s="3">
        <f>N1739/M1739</f>
        <v>570276</v>
      </c>
      <c r="P1739" s="3">
        <f>O1739*((VLOOKUP(H1739,'CPI Data'!$A$1:$B$23,2))/(VLOOKUP(2025,'CPI Data'!$A$1:$B$23,2)))</f>
        <v>570276</v>
      </c>
      <c r="Q1739" s="2">
        <v>44013</v>
      </c>
      <c r="R1739" s="12">
        <v>2</v>
      </c>
    </row>
    <row r="1740" spans="1:18" x14ac:dyDescent="0.25">
      <c r="A1740" t="s">
        <v>12</v>
      </c>
      <c r="B1740">
        <f>VLOOKUP(Table1[[#This Row],[LGA]],Sheet1!$H$1:$I$27,2,)</f>
        <v>700</v>
      </c>
      <c r="C1740" t="s">
        <v>103</v>
      </c>
      <c r="D1740" t="s">
        <v>174</v>
      </c>
      <c r="E1740" s="18" t="s">
        <v>246</v>
      </c>
      <c r="F1740" s="18" t="s">
        <v>90</v>
      </c>
      <c r="H1740">
        <v>2022</v>
      </c>
      <c r="I1740" t="s">
        <v>60</v>
      </c>
      <c r="J1740" t="str">
        <f>VLOOKUP(Table1[[#This Row],[Construction]],Sheet1!$A$2:$B$16,2,)</f>
        <v>Lot Development</v>
      </c>
      <c r="K1740" t="s">
        <v>12</v>
      </c>
      <c r="L1740" t="s">
        <v>211</v>
      </c>
      <c r="M1740">
        <v>1</v>
      </c>
      <c r="N1740" s="3">
        <v>570276</v>
      </c>
      <c r="O1740" s="3">
        <f>N1740/M1740</f>
        <v>570276</v>
      </c>
      <c r="P1740" s="3">
        <f>O1740*((VLOOKUP(H1740,'CPI Data'!$A$1:$B$23,2))/(VLOOKUP(2025,'CPI Data'!$A$1:$B$23,2)))</f>
        <v>570276</v>
      </c>
      <c r="Q1740" s="2">
        <v>44013</v>
      </c>
      <c r="R1740" s="12">
        <v>2</v>
      </c>
    </row>
    <row r="1741" spans="1:18" x14ac:dyDescent="0.25">
      <c r="A1741" t="s">
        <v>31</v>
      </c>
      <c r="B1741">
        <f>VLOOKUP(Table1[[#This Row],[LGA]],Sheet1!$H$1:$I$27,2,)</f>
        <v>1855</v>
      </c>
      <c r="C1741" t="s">
        <v>241</v>
      </c>
      <c r="D1741" t="s">
        <v>147</v>
      </c>
      <c r="E1741" s="18" t="s">
        <v>36</v>
      </c>
      <c r="F1741" s="18" t="s">
        <v>36</v>
      </c>
      <c r="H1741">
        <v>2025</v>
      </c>
      <c r="I1741" t="s">
        <v>29</v>
      </c>
      <c r="J1741" t="str">
        <f>VLOOKUP(Table1[[#This Row],[Construction]],Sheet1!$A$2:$B$16,2,)</f>
        <v>On Site</v>
      </c>
      <c r="K1741" t="s">
        <v>31</v>
      </c>
      <c r="L1741" t="s">
        <v>211</v>
      </c>
      <c r="M1741">
        <v>1</v>
      </c>
      <c r="N1741" s="3">
        <v>850000</v>
      </c>
      <c r="O1741" s="3">
        <f>N1741/M1741</f>
        <v>850000</v>
      </c>
      <c r="P1741" s="3">
        <f>O1741*((VLOOKUP(H1741,'CPI Data'!$A$1:$B$23,2))/(VLOOKUP(2025,'CPI Data'!$A$1:$B$23,2)))</f>
        <v>850000</v>
      </c>
      <c r="Q1741" s="2">
        <v>44743</v>
      </c>
      <c r="R1741" s="12">
        <v>2</v>
      </c>
    </row>
    <row r="1742" spans="1:18" x14ac:dyDescent="0.25">
      <c r="A1742" t="s">
        <v>31</v>
      </c>
      <c r="B1742">
        <f>VLOOKUP(Table1[[#This Row],[LGA]],Sheet1!$H$1:$I$27,2,)</f>
        <v>1855</v>
      </c>
      <c r="C1742" t="s">
        <v>241</v>
      </c>
      <c r="D1742" t="s">
        <v>147</v>
      </c>
      <c r="E1742" s="18" t="s">
        <v>36</v>
      </c>
      <c r="F1742" s="18" t="s">
        <v>36</v>
      </c>
      <c r="H1742">
        <v>2025</v>
      </c>
      <c r="I1742" t="s">
        <v>29</v>
      </c>
      <c r="J1742" t="str">
        <f>VLOOKUP(Table1[[#This Row],[Construction]],Sheet1!$A$2:$B$16,2,)</f>
        <v>On Site</v>
      </c>
      <c r="K1742" t="s">
        <v>31</v>
      </c>
      <c r="L1742" t="s">
        <v>211</v>
      </c>
      <c r="M1742">
        <v>1</v>
      </c>
      <c r="N1742" s="3">
        <v>850000</v>
      </c>
      <c r="O1742" s="3">
        <f>N1742/M1742</f>
        <v>850000</v>
      </c>
      <c r="P1742" s="3">
        <f>O1742*((VLOOKUP(H1742,'CPI Data'!$A$1:$B$23,2))/(VLOOKUP(2025,'CPI Data'!$A$1:$B$23,2)))</f>
        <v>850000</v>
      </c>
      <c r="Q1742" s="2">
        <v>42917</v>
      </c>
      <c r="R1742" s="12">
        <v>2</v>
      </c>
    </row>
    <row r="1743" spans="1:18" x14ac:dyDescent="0.25">
      <c r="A1743" t="s">
        <v>21</v>
      </c>
      <c r="B1743">
        <f>VLOOKUP(Table1[[#This Row],[LGA]],Sheet1!$H$1:$I$27,2,)</f>
        <v>2203</v>
      </c>
      <c r="C1743" t="s">
        <v>104</v>
      </c>
      <c r="D1743" t="s">
        <v>114</v>
      </c>
      <c r="E1743" s="18" t="s">
        <v>13</v>
      </c>
      <c r="F1743" s="18" t="s">
        <v>13</v>
      </c>
      <c r="H1743">
        <v>2025</v>
      </c>
      <c r="I1743" t="s">
        <v>29</v>
      </c>
      <c r="J1743" t="str">
        <f>VLOOKUP(Table1[[#This Row],[Construction]],Sheet1!$A$2:$B$16,2,)</f>
        <v>On Site</v>
      </c>
      <c r="L1743" t="s">
        <v>237</v>
      </c>
      <c r="M1743">
        <v>1</v>
      </c>
      <c r="N1743" s="3">
        <v>733312.4</v>
      </c>
      <c r="O1743" s="3">
        <f>N1743/M1743</f>
        <v>733312.4</v>
      </c>
      <c r="P1743" s="3">
        <f>O1743*((VLOOKUP(H1743,'CPI Data'!$A$1:$B$23,2))/(VLOOKUP(2025,'CPI Data'!$A$1:$B$23,2)))</f>
        <v>733312.4</v>
      </c>
      <c r="R1743" s="12">
        <v>4</v>
      </c>
    </row>
    <row r="1744" spans="1:18" x14ac:dyDescent="0.25">
      <c r="A1744" t="s">
        <v>21</v>
      </c>
      <c r="B1744">
        <f>VLOOKUP(Table1[[#This Row],[LGA]],Sheet1!$H$1:$I$27,2,)</f>
        <v>2203</v>
      </c>
      <c r="C1744" t="s">
        <v>104</v>
      </c>
      <c r="D1744" t="s">
        <v>114</v>
      </c>
      <c r="E1744" s="18" t="s">
        <v>13</v>
      </c>
      <c r="F1744" s="18" t="s">
        <v>13</v>
      </c>
      <c r="H1744">
        <v>2025</v>
      </c>
      <c r="I1744" t="s">
        <v>60</v>
      </c>
      <c r="J1744" t="str">
        <f>VLOOKUP(Table1[[#This Row],[Construction]],Sheet1!$A$2:$B$16,2,)</f>
        <v>Lot Development</v>
      </c>
      <c r="L1744" t="s">
        <v>237</v>
      </c>
      <c r="M1744">
        <v>1</v>
      </c>
      <c r="N1744" s="3">
        <v>733312.4</v>
      </c>
      <c r="O1744" s="3">
        <f>N1744/M1744</f>
        <v>733312.4</v>
      </c>
      <c r="P1744" s="3">
        <f>O1744*((VLOOKUP(H1744,'CPI Data'!$A$1:$B$23,2))/(VLOOKUP(2025,'CPI Data'!$A$1:$B$23,2)))</f>
        <v>733312.4</v>
      </c>
      <c r="R1744" s="12">
        <v>4</v>
      </c>
    </row>
    <row r="1745" spans="1:18" x14ac:dyDescent="0.25">
      <c r="A1745" t="s">
        <v>21</v>
      </c>
      <c r="B1745">
        <f>VLOOKUP(Table1[[#This Row],[LGA]],Sheet1!$H$1:$I$27,2,)</f>
        <v>2203</v>
      </c>
      <c r="C1745" t="s">
        <v>104</v>
      </c>
      <c r="D1745" t="s">
        <v>114</v>
      </c>
      <c r="E1745" s="18" t="s">
        <v>13</v>
      </c>
      <c r="F1745" s="18" t="s">
        <v>13</v>
      </c>
      <c r="H1745">
        <v>2025</v>
      </c>
      <c r="I1745" t="s">
        <v>29</v>
      </c>
      <c r="J1745" t="str">
        <f>VLOOKUP(Table1[[#This Row],[Construction]],Sheet1!$A$2:$B$16,2,)</f>
        <v>On Site</v>
      </c>
      <c r="L1745" t="s">
        <v>237</v>
      </c>
      <c r="M1745">
        <v>1</v>
      </c>
      <c r="N1745" s="3">
        <v>733312.4</v>
      </c>
      <c r="O1745" s="3">
        <f>N1745/M1745</f>
        <v>733312.4</v>
      </c>
      <c r="P1745" s="3">
        <f>O1745*((VLOOKUP(H1745,'CPI Data'!$A$1:$B$23,2))/(VLOOKUP(2025,'CPI Data'!$A$1:$B$23,2)))</f>
        <v>733312.4</v>
      </c>
      <c r="Q1745" s="2">
        <v>42917</v>
      </c>
      <c r="R1745" s="12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F2702-97CF-4EE9-9876-A89E98725408}">
  <dimension ref="A1:D57"/>
  <sheetViews>
    <sheetView workbookViewId="0">
      <selection activeCell="D10" sqref="D10"/>
    </sheetView>
  </sheetViews>
  <sheetFormatPr defaultRowHeight="15" x14ac:dyDescent="0.25"/>
  <cols>
    <col min="1" max="1" width="39" bestFit="1" customWidth="1"/>
    <col min="2" max="2" width="18.140625" bestFit="1" customWidth="1"/>
    <col min="3" max="3" width="17.28515625" bestFit="1" customWidth="1"/>
    <col min="4" max="4" width="27.5703125" bestFit="1" customWidth="1"/>
  </cols>
  <sheetData>
    <row r="1" spans="1:4" x14ac:dyDescent="0.25">
      <c r="A1" t="s">
        <v>0</v>
      </c>
      <c r="B1" t="s">
        <v>102</v>
      </c>
      <c r="C1" t="s">
        <v>210</v>
      </c>
      <c r="D1" t="s">
        <v>95</v>
      </c>
    </row>
    <row r="2" spans="1:4" x14ac:dyDescent="0.25">
      <c r="A2" t="s">
        <v>30</v>
      </c>
      <c r="B2" t="s">
        <v>241</v>
      </c>
      <c r="C2" t="s">
        <v>237</v>
      </c>
      <c r="D2" s="3">
        <v>28924.36363636364</v>
      </c>
    </row>
    <row r="3" spans="1:4" x14ac:dyDescent="0.25">
      <c r="A3" t="s">
        <v>31</v>
      </c>
      <c r="B3" t="s">
        <v>241</v>
      </c>
      <c r="C3" t="s">
        <v>237</v>
      </c>
      <c r="D3" s="3">
        <v>78249.949370629358</v>
      </c>
    </row>
    <row r="4" spans="1:4" x14ac:dyDescent="0.25">
      <c r="A4" t="s">
        <v>31</v>
      </c>
      <c r="B4" t="s">
        <v>241</v>
      </c>
      <c r="C4" t="s">
        <v>237</v>
      </c>
      <c r="D4" s="3">
        <v>29130.452463092464</v>
      </c>
    </row>
    <row r="5" spans="1:4" x14ac:dyDescent="0.25">
      <c r="A5" t="s">
        <v>30</v>
      </c>
      <c r="B5" t="s">
        <v>241</v>
      </c>
      <c r="C5" t="s">
        <v>211</v>
      </c>
      <c r="D5" s="3">
        <v>267547.09090909088</v>
      </c>
    </row>
    <row r="6" spans="1:4" x14ac:dyDescent="0.25">
      <c r="A6" t="s">
        <v>30</v>
      </c>
      <c r="B6" t="s">
        <v>241</v>
      </c>
      <c r="C6" t="s">
        <v>237</v>
      </c>
      <c r="D6" s="3">
        <v>178826.89090909093</v>
      </c>
    </row>
    <row r="7" spans="1:4" x14ac:dyDescent="0.25">
      <c r="A7" t="s">
        <v>30</v>
      </c>
      <c r="B7" t="s">
        <v>241</v>
      </c>
      <c r="C7" t="s">
        <v>237</v>
      </c>
      <c r="D7" s="3">
        <v>98057.60124320125</v>
      </c>
    </row>
    <row r="8" spans="1:4" x14ac:dyDescent="0.25">
      <c r="A8" t="s">
        <v>31</v>
      </c>
      <c r="B8" t="s">
        <v>241</v>
      </c>
      <c r="C8" t="s">
        <v>237</v>
      </c>
      <c r="D8" s="3">
        <v>29140.635369075371</v>
      </c>
    </row>
    <row r="9" spans="1:4" x14ac:dyDescent="0.25">
      <c r="A9" t="s">
        <v>20</v>
      </c>
      <c r="B9" t="s">
        <v>104</v>
      </c>
      <c r="C9" t="s">
        <v>211</v>
      </c>
      <c r="D9" s="3">
        <v>18774.818181818184</v>
      </c>
    </row>
    <row r="10" spans="1:4" x14ac:dyDescent="0.25">
      <c r="A10" t="s">
        <v>20</v>
      </c>
      <c r="B10" t="s">
        <v>104</v>
      </c>
      <c r="C10" t="s">
        <v>211</v>
      </c>
      <c r="D10" s="3">
        <v>16082.18181818182</v>
      </c>
    </row>
    <row r="11" spans="1:4" x14ac:dyDescent="0.25">
      <c r="A11" t="s">
        <v>30</v>
      </c>
      <c r="B11" t="s">
        <v>241</v>
      </c>
      <c r="C11" t="s">
        <v>237</v>
      </c>
      <c r="D11" s="3">
        <v>77941.636363636368</v>
      </c>
    </row>
    <row r="12" spans="1:4" x14ac:dyDescent="0.25">
      <c r="A12" t="s">
        <v>24</v>
      </c>
      <c r="B12" t="s">
        <v>241</v>
      </c>
      <c r="C12" t="s">
        <v>237</v>
      </c>
      <c r="D12" s="3">
        <v>29050.036363636365</v>
      </c>
    </row>
    <row r="13" spans="1:4" x14ac:dyDescent="0.25">
      <c r="A13" t="s">
        <v>30</v>
      </c>
      <c r="B13" t="s">
        <v>241</v>
      </c>
      <c r="C13" t="s">
        <v>237</v>
      </c>
      <c r="D13" s="3">
        <v>88878.290598290609</v>
      </c>
    </row>
    <row r="14" spans="1:4" x14ac:dyDescent="0.25">
      <c r="A14" t="s">
        <v>30</v>
      </c>
      <c r="B14" t="s">
        <v>241</v>
      </c>
      <c r="C14" t="s">
        <v>237</v>
      </c>
      <c r="D14" s="3">
        <v>108785.40935508936</v>
      </c>
    </row>
    <row r="15" spans="1:4" x14ac:dyDescent="0.25">
      <c r="A15" t="s">
        <v>22</v>
      </c>
      <c r="B15" t="s">
        <v>104</v>
      </c>
      <c r="C15" t="s">
        <v>237</v>
      </c>
      <c r="D15" s="3">
        <v>60244.927202797197</v>
      </c>
    </row>
    <row r="16" spans="1:4" x14ac:dyDescent="0.25">
      <c r="A16" t="s">
        <v>28</v>
      </c>
      <c r="B16" t="s">
        <v>104</v>
      </c>
      <c r="C16" t="s">
        <v>237</v>
      </c>
      <c r="D16" s="3">
        <v>14286.279510489512</v>
      </c>
    </row>
    <row r="17" spans="1:4" x14ac:dyDescent="0.25">
      <c r="A17" t="s">
        <v>28</v>
      </c>
      <c r="B17" t="s">
        <v>104</v>
      </c>
      <c r="C17" t="s">
        <v>237</v>
      </c>
      <c r="D17" s="3">
        <v>51502.003216783225</v>
      </c>
    </row>
    <row r="18" spans="1:4" x14ac:dyDescent="0.25">
      <c r="A18" t="s">
        <v>28</v>
      </c>
      <c r="B18" t="s">
        <v>104</v>
      </c>
      <c r="C18" t="s">
        <v>237</v>
      </c>
      <c r="D18" s="3">
        <v>45195.645104895106</v>
      </c>
    </row>
    <row r="19" spans="1:4" x14ac:dyDescent="0.25">
      <c r="A19" t="s">
        <v>28</v>
      </c>
      <c r="B19" t="s">
        <v>104</v>
      </c>
      <c r="C19" t="s">
        <v>237</v>
      </c>
      <c r="D19" s="3">
        <v>29666.257762237761</v>
      </c>
    </row>
    <row r="20" spans="1:4" x14ac:dyDescent="0.25">
      <c r="A20" t="s">
        <v>30</v>
      </c>
      <c r="B20" t="s">
        <v>241</v>
      </c>
      <c r="C20" t="s">
        <v>211</v>
      </c>
      <c r="D20" s="3">
        <v>73526.802587412589</v>
      </c>
    </row>
    <row r="21" spans="1:4" x14ac:dyDescent="0.25">
      <c r="A21" t="s">
        <v>30</v>
      </c>
      <c r="B21" t="s">
        <v>241</v>
      </c>
      <c r="C21" t="s">
        <v>211</v>
      </c>
      <c r="D21" s="3">
        <v>67090.041188811185</v>
      </c>
    </row>
    <row r="22" spans="1:4" x14ac:dyDescent="0.25">
      <c r="A22" t="s">
        <v>30</v>
      </c>
      <c r="B22" t="s">
        <v>241</v>
      </c>
      <c r="C22" t="s">
        <v>211</v>
      </c>
      <c r="D22" s="3">
        <v>19319.611678321678</v>
      </c>
    </row>
    <row r="23" spans="1:4" x14ac:dyDescent="0.25">
      <c r="A23" t="s">
        <v>30</v>
      </c>
      <c r="B23" t="s">
        <v>241</v>
      </c>
      <c r="C23" t="s">
        <v>211</v>
      </c>
      <c r="D23" s="3">
        <v>121774.73629370629</v>
      </c>
    </row>
    <row r="24" spans="1:4" x14ac:dyDescent="0.25">
      <c r="A24" t="s">
        <v>30</v>
      </c>
      <c r="B24" t="s">
        <v>241</v>
      </c>
      <c r="C24" t="s">
        <v>211</v>
      </c>
      <c r="D24" s="3">
        <v>76228.663356643359</v>
      </c>
    </row>
    <row r="25" spans="1:4" x14ac:dyDescent="0.25">
      <c r="A25" t="s">
        <v>41</v>
      </c>
      <c r="B25" t="s">
        <v>104</v>
      </c>
      <c r="C25" t="s">
        <v>211</v>
      </c>
      <c r="D25" s="3">
        <v>121537.32706293705</v>
      </c>
    </row>
    <row r="26" spans="1:4" x14ac:dyDescent="0.25">
      <c r="A26" t="s">
        <v>24</v>
      </c>
      <c r="B26" t="s">
        <v>241</v>
      </c>
      <c r="C26" t="s">
        <v>237</v>
      </c>
      <c r="D26" s="3">
        <v>98459.776223776222</v>
      </c>
    </row>
    <row r="27" spans="1:4" x14ac:dyDescent="0.25">
      <c r="A27" t="s">
        <v>26</v>
      </c>
      <c r="B27" t="s">
        <v>104</v>
      </c>
      <c r="C27" t="s">
        <v>237</v>
      </c>
      <c r="D27" s="3">
        <v>134217.63463869464</v>
      </c>
    </row>
    <row r="28" spans="1:4" x14ac:dyDescent="0.25">
      <c r="A28" t="s">
        <v>30</v>
      </c>
      <c r="B28" t="s">
        <v>241</v>
      </c>
      <c r="C28" t="s">
        <v>237</v>
      </c>
      <c r="D28" s="3">
        <v>60618.175602175608</v>
      </c>
    </row>
    <row r="29" spans="1:4" x14ac:dyDescent="0.25">
      <c r="A29" t="s">
        <v>30</v>
      </c>
      <c r="B29" t="s">
        <v>241</v>
      </c>
      <c r="C29" t="s">
        <v>211</v>
      </c>
      <c r="D29" s="3">
        <v>257753.90209790212</v>
      </c>
    </row>
    <row r="30" spans="1:4" x14ac:dyDescent="0.25">
      <c r="A30" t="s">
        <v>22</v>
      </c>
      <c r="B30" t="s">
        <v>104</v>
      </c>
      <c r="C30" t="s">
        <v>237</v>
      </c>
      <c r="D30" s="3">
        <v>80329.419518259514</v>
      </c>
    </row>
    <row r="31" spans="1:4" x14ac:dyDescent="0.25">
      <c r="A31" t="s">
        <v>30</v>
      </c>
      <c r="B31" t="s">
        <v>241</v>
      </c>
      <c r="C31" t="s">
        <v>211</v>
      </c>
      <c r="D31" s="3">
        <v>436387.39393939404</v>
      </c>
    </row>
    <row r="32" spans="1:4" x14ac:dyDescent="0.25">
      <c r="A32" t="s">
        <v>30</v>
      </c>
      <c r="B32" t="s">
        <v>241</v>
      </c>
      <c r="C32" t="s">
        <v>237</v>
      </c>
      <c r="D32" s="3">
        <v>88871.975135975139</v>
      </c>
    </row>
    <row r="33" spans="1:4" x14ac:dyDescent="0.25">
      <c r="A33" t="s">
        <v>30</v>
      </c>
      <c r="B33" t="s">
        <v>241</v>
      </c>
      <c r="C33" t="s">
        <v>237</v>
      </c>
      <c r="D33" s="3">
        <v>110474.0060916861</v>
      </c>
    </row>
    <row r="34" spans="1:4" x14ac:dyDescent="0.25">
      <c r="A34" t="s">
        <v>41</v>
      </c>
      <c r="B34" t="s">
        <v>104</v>
      </c>
      <c r="C34" t="s">
        <v>211</v>
      </c>
      <c r="D34" s="3">
        <v>87107.644724164726</v>
      </c>
    </row>
    <row r="35" spans="1:4" x14ac:dyDescent="0.25">
      <c r="A35" t="s">
        <v>32</v>
      </c>
      <c r="B35" t="s">
        <v>105</v>
      </c>
      <c r="C35" t="s">
        <v>237</v>
      </c>
      <c r="D35" s="3">
        <v>25541.971592851594</v>
      </c>
    </row>
    <row r="36" spans="1:4" x14ac:dyDescent="0.25">
      <c r="A36" t="s">
        <v>30</v>
      </c>
      <c r="B36" t="s">
        <v>241</v>
      </c>
      <c r="C36" t="s">
        <v>211</v>
      </c>
      <c r="D36" s="3">
        <v>80557.779518259529</v>
      </c>
    </row>
    <row r="37" spans="1:4" x14ac:dyDescent="0.25">
      <c r="A37" t="s">
        <v>30</v>
      </c>
      <c r="B37" t="s">
        <v>241</v>
      </c>
      <c r="C37" t="s">
        <v>211</v>
      </c>
      <c r="D37" s="3">
        <v>16879.067723387725</v>
      </c>
    </row>
    <row r="38" spans="1:4" x14ac:dyDescent="0.25">
      <c r="A38" t="s">
        <v>22</v>
      </c>
      <c r="B38" t="s">
        <v>104</v>
      </c>
      <c r="C38" t="s">
        <v>237</v>
      </c>
      <c r="D38" s="3">
        <v>56900.270831390837</v>
      </c>
    </row>
    <row r="39" spans="1:4" x14ac:dyDescent="0.25">
      <c r="A39" t="s">
        <v>32</v>
      </c>
      <c r="B39" t="s">
        <v>105</v>
      </c>
      <c r="C39" t="s">
        <v>237</v>
      </c>
      <c r="D39" s="3">
        <v>19538.082610722613</v>
      </c>
    </row>
    <row r="40" spans="1:4" x14ac:dyDescent="0.25">
      <c r="A40" t="s">
        <v>31</v>
      </c>
      <c r="B40" t="s">
        <v>241</v>
      </c>
      <c r="C40" t="s">
        <v>237</v>
      </c>
      <c r="D40" s="3">
        <v>86358.571126651135</v>
      </c>
    </row>
    <row r="41" spans="1:4" x14ac:dyDescent="0.25">
      <c r="A41" t="s">
        <v>31</v>
      </c>
      <c r="B41" t="s">
        <v>241</v>
      </c>
      <c r="C41" t="s">
        <v>237</v>
      </c>
      <c r="D41" s="3">
        <v>47137.284475524481</v>
      </c>
    </row>
    <row r="42" spans="1:4" x14ac:dyDescent="0.25">
      <c r="A42" t="s">
        <v>31</v>
      </c>
      <c r="B42" t="s">
        <v>241</v>
      </c>
      <c r="C42" t="s">
        <v>237</v>
      </c>
      <c r="D42" s="3">
        <v>47137.284475524481</v>
      </c>
    </row>
    <row r="43" spans="1:4" x14ac:dyDescent="0.25">
      <c r="A43" t="s">
        <v>24</v>
      </c>
      <c r="B43" t="s">
        <v>241</v>
      </c>
      <c r="C43" t="s">
        <v>237</v>
      </c>
      <c r="D43" s="3">
        <v>40186.328764568767</v>
      </c>
    </row>
    <row r="44" spans="1:4" x14ac:dyDescent="0.25">
      <c r="A44" t="s">
        <v>22</v>
      </c>
      <c r="B44" t="s">
        <v>104</v>
      </c>
      <c r="C44" t="s">
        <v>237</v>
      </c>
      <c r="D44" s="3">
        <v>95070.250629370625</v>
      </c>
    </row>
    <row r="45" spans="1:4" x14ac:dyDescent="0.25">
      <c r="A45" t="s">
        <v>17</v>
      </c>
      <c r="B45" t="s">
        <v>104</v>
      </c>
      <c r="C45" t="s">
        <v>237</v>
      </c>
      <c r="D45" s="3">
        <v>57935.710854700861</v>
      </c>
    </row>
    <row r="46" spans="1:4" x14ac:dyDescent="0.25">
      <c r="A46" t="s">
        <v>22</v>
      </c>
      <c r="B46" t="s">
        <v>104</v>
      </c>
      <c r="C46" t="s">
        <v>237</v>
      </c>
      <c r="D46" s="3">
        <v>54283.658119658132</v>
      </c>
    </row>
    <row r="47" spans="1:4" x14ac:dyDescent="0.25">
      <c r="A47" t="s">
        <v>31</v>
      </c>
      <c r="B47" t="s">
        <v>241</v>
      </c>
      <c r="C47" t="s">
        <v>237</v>
      </c>
      <c r="D47" s="3">
        <v>114525.66410256413</v>
      </c>
    </row>
    <row r="48" spans="1:4" x14ac:dyDescent="0.25">
      <c r="A48" t="s">
        <v>31</v>
      </c>
      <c r="B48" t="s">
        <v>241</v>
      </c>
      <c r="C48" t="s">
        <v>237</v>
      </c>
      <c r="D48" s="3">
        <v>120338.8341880342</v>
      </c>
    </row>
    <row r="49" spans="1:4" x14ac:dyDescent="0.25">
      <c r="A49" t="s">
        <v>31</v>
      </c>
      <c r="B49" t="s">
        <v>241</v>
      </c>
      <c r="C49" t="s">
        <v>237</v>
      </c>
      <c r="D49" s="3">
        <v>115603.80512820516</v>
      </c>
    </row>
    <row r="50" spans="1:4" x14ac:dyDescent="0.25">
      <c r="A50" t="s">
        <v>30</v>
      </c>
      <c r="B50" t="s">
        <v>241</v>
      </c>
      <c r="C50" t="s">
        <v>237</v>
      </c>
      <c r="D50" s="3">
        <v>153659.85174825173</v>
      </c>
    </row>
    <row r="51" spans="1:4" x14ac:dyDescent="0.25">
      <c r="A51" t="s">
        <v>30</v>
      </c>
      <c r="B51" t="s">
        <v>241</v>
      </c>
      <c r="C51" t="s">
        <v>237</v>
      </c>
      <c r="D51" s="3">
        <v>171719.33022533022</v>
      </c>
    </row>
    <row r="52" spans="1:4" x14ac:dyDescent="0.25">
      <c r="A52" t="s">
        <v>30</v>
      </c>
      <c r="B52" t="s">
        <v>241</v>
      </c>
      <c r="C52" t="s">
        <v>237</v>
      </c>
      <c r="D52" s="3">
        <v>118784.9756021756</v>
      </c>
    </row>
    <row r="53" spans="1:4" x14ac:dyDescent="0.25">
      <c r="A53" t="s">
        <v>32</v>
      </c>
      <c r="B53" t="s">
        <v>105</v>
      </c>
      <c r="C53" t="s">
        <v>236</v>
      </c>
      <c r="D53" s="3">
        <v>64527.92540792541</v>
      </c>
    </row>
    <row r="54" spans="1:4" x14ac:dyDescent="0.25">
      <c r="A54" t="s">
        <v>32</v>
      </c>
      <c r="B54" t="s">
        <v>105</v>
      </c>
      <c r="C54" t="s">
        <v>236</v>
      </c>
      <c r="D54" s="3">
        <v>68097.47940947942</v>
      </c>
    </row>
    <row r="55" spans="1:4" x14ac:dyDescent="0.25">
      <c r="A55" t="s">
        <v>32</v>
      </c>
      <c r="B55" t="s">
        <v>105</v>
      </c>
      <c r="C55" t="s">
        <v>236</v>
      </c>
      <c r="D55" s="3">
        <v>57626.828282828283</v>
      </c>
    </row>
    <row r="56" spans="1:4" x14ac:dyDescent="0.25">
      <c r="A56" t="s">
        <v>32</v>
      </c>
      <c r="B56" t="s">
        <v>105</v>
      </c>
      <c r="C56" t="s">
        <v>236</v>
      </c>
      <c r="D56" s="3">
        <v>45274.977466977485</v>
      </c>
    </row>
    <row r="57" spans="1:4" x14ac:dyDescent="0.25">
      <c r="A57" t="s">
        <v>41</v>
      </c>
      <c r="B57" t="s">
        <v>104</v>
      </c>
      <c r="C57" t="s">
        <v>237</v>
      </c>
      <c r="D57" s="3">
        <v>64849.334327894321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6ABE-7628-49B6-A2E0-035D2D016867}">
  <sheetPr filterMode="1"/>
  <dimension ref="A1:P1361"/>
  <sheetViews>
    <sheetView workbookViewId="0">
      <selection activeCell="O55" sqref="O55:P64"/>
    </sheetView>
  </sheetViews>
  <sheetFormatPr defaultRowHeight="15" x14ac:dyDescent="0.25"/>
  <cols>
    <col min="1" max="1" width="39" bestFit="1" customWidth="1"/>
    <col min="2" max="2" width="18.140625" bestFit="1" customWidth="1"/>
    <col min="3" max="3" width="18.140625" customWidth="1"/>
    <col min="4" max="4" width="15.5703125" bestFit="1" customWidth="1"/>
    <col min="5" max="5" width="14.7109375" bestFit="1" customWidth="1"/>
    <col min="7" max="7" width="26.28515625" customWidth="1"/>
    <col min="8" max="8" width="19.5703125" bestFit="1" customWidth="1"/>
    <col min="9" max="9" width="17.28515625" bestFit="1" customWidth="1"/>
    <col min="16" max="16" width="14.28515625" bestFit="1" customWidth="1"/>
  </cols>
  <sheetData>
    <row r="1" spans="1:16" x14ac:dyDescent="0.25">
      <c r="A1" t="s">
        <v>257</v>
      </c>
      <c r="B1" t="s">
        <v>256</v>
      </c>
      <c r="C1" t="s">
        <v>267</v>
      </c>
      <c r="D1" t="s">
        <v>258</v>
      </c>
      <c r="E1" t="s">
        <v>254</v>
      </c>
      <c r="F1" t="s">
        <v>255</v>
      </c>
      <c r="G1" t="s">
        <v>259</v>
      </c>
      <c r="H1" t="s">
        <v>260</v>
      </c>
      <c r="I1" t="s">
        <v>261</v>
      </c>
      <c r="J1" t="s">
        <v>262</v>
      </c>
      <c r="K1" t="s">
        <v>263</v>
      </c>
      <c r="L1" t="s">
        <v>9</v>
      </c>
      <c r="M1" t="s">
        <v>10</v>
      </c>
      <c r="N1" t="s">
        <v>264</v>
      </c>
      <c r="P1" s="11"/>
    </row>
    <row r="2" spans="1:16" hidden="1" x14ac:dyDescent="0.25">
      <c r="A2" t="s">
        <v>12</v>
      </c>
      <c r="B2" t="s">
        <v>103</v>
      </c>
      <c r="D2" t="s">
        <v>13</v>
      </c>
      <c r="E2" t="s">
        <v>265</v>
      </c>
      <c r="F2">
        <v>2013</v>
      </c>
      <c r="G2" t="s">
        <v>14</v>
      </c>
      <c r="H2" t="s">
        <v>99</v>
      </c>
      <c r="I2" t="s">
        <v>237</v>
      </c>
      <c r="J2">
        <v>699041.93370629358</v>
      </c>
      <c r="K2" t="s">
        <v>247</v>
      </c>
      <c r="L2">
        <v>2</v>
      </c>
      <c r="M2">
        <v>1</v>
      </c>
      <c r="N2">
        <v>1</v>
      </c>
    </row>
    <row r="3" spans="1:16" hidden="1" x14ac:dyDescent="0.25">
      <c r="A3" t="s">
        <v>12</v>
      </c>
      <c r="B3" t="s">
        <v>103</v>
      </c>
      <c r="D3" t="s">
        <v>13</v>
      </c>
      <c r="E3" t="s">
        <v>265</v>
      </c>
      <c r="F3">
        <v>2013</v>
      </c>
      <c r="G3" t="s">
        <v>14</v>
      </c>
      <c r="H3" t="s">
        <v>99</v>
      </c>
      <c r="I3" t="s">
        <v>237</v>
      </c>
      <c r="J3">
        <v>472033.18988344987</v>
      </c>
      <c r="K3" t="s">
        <v>248</v>
      </c>
      <c r="L3">
        <v>1</v>
      </c>
      <c r="M3">
        <v>1</v>
      </c>
      <c r="N3">
        <v>1</v>
      </c>
    </row>
    <row r="4" spans="1:16" hidden="1" x14ac:dyDescent="0.25">
      <c r="A4" t="s">
        <v>26</v>
      </c>
      <c r="B4" t="s">
        <v>104</v>
      </c>
      <c r="D4" t="s">
        <v>13</v>
      </c>
      <c r="E4" t="s">
        <v>265</v>
      </c>
      <c r="F4">
        <v>2013</v>
      </c>
      <c r="G4" t="s">
        <v>178</v>
      </c>
      <c r="H4" t="s">
        <v>99</v>
      </c>
      <c r="I4" t="s">
        <v>237</v>
      </c>
      <c r="J4">
        <v>596892.95605283603</v>
      </c>
      <c r="K4" t="s">
        <v>249</v>
      </c>
      <c r="L4">
        <v>1</v>
      </c>
      <c r="M4">
        <v>1</v>
      </c>
      <c r="N4">
        <v>1</v>
      </c>
    </row>
    <row r="5" spans="1:16" hidden="1" x14ac:dyDescent="0.25">
      <c r="A5" t="s">
        <v>20</v>
      </c>
      <c r="B5" t="s">
        <v>104</v>
      </c>
      <c r="D5" t="s">
        <v>13</v>
      </c>
      <c r="E5" t="s">
        <v>265</v>
      </c>
      <c r="F5">
        <v>2013</v>
      </c>
      <c r="G5" t="s">
        <v>178</v>
      </c>
      <c r="H5" t="s">
        <v>99</v>
      </c>
      <c r="I5" t="s">
        <v>237</v>
      </c>
      <c r="J5">
        <v>883898.40714840707</v>
      </c>
      <c r="K5" t="s">
        <v>249</v>
      </c>
      <c r="L5">
        <v>1</v>
      </c>
      <c r="M5">
        <v>1</v>
      </c>
      <c r="N5">
        <v>1</v>
      </c>
    </row>
    <row r="6" spans="1:16" hidden="1" x14ac:dyDescent="0.25">
      <c r="A6" t="s">
        <v>20</v>
      </c>
      <c r="B6" t="s">
        <v>104</v>
      </c>
      <c r="D6" t="s">
        <v>13</v>
      </c>
      <c r="E6" t="s">
        <v>265</v>
      </c>
      <c r="F6">
        <v>2013</v>
      </c>
      <c r="G6" t="s">
        <v>178</v>
      </c>
      <c r="H6" t="s">
        <v>99</v>
      </c>
      <c r="I6" t="s">
        <v>237</v>
      </c>
      <c r="J6">
        <v>883250.69153069146</v>
      </c>
      <c r="K6" t="s">
        <v>249</v>
      </c>
      <c r="L6">
        <v>1</v>
      </c>
      <c r="M6">
        <v>1</v>
      </c>
      <c r="N6">
        <v>1</v>
      </c>
    </row>
    <row r="7" spans="1:16" hidden="1" x14ac:dyDescent="0.25">
      <c r="A7" t="s">
        <v>20</v>
      </c>
      <c r="B7" t="s">
        <v>104</v>
      </c>
      <c r="D7" t="s">
        <v>13</v>
      </c>
      <c r="E7" t="s">
        <v>265</v>
      </c>
      <c r="F7">
        <v>2013</v>
      </c>
      <c r="G7" t="s">
        <v>178</v>
      </c>
      <c r="H7" t="s">
        <v>99</v>
      </c>
      <c r="I7" t="s">
        <v>237</v>
      </c>
      <c r="J7">
        <v>938429.05982905976</v>
      </c>
      <c r="K7" t="s">
        <v>249</v>
      </c>
      <c r="L7">
        <v>1</v>
      </c>
      <c r="M7">
        <v>1</v>
      </c>
      <c r="N7">
        <v>1</v>
      </c>
    </row>
    <row r="8" spans="1:16" hidden="1" x14ac:dyDescent="0.25">
      <c r="A8" t="s">
        <v>20</v>
      </c>
      <c r="B8" t="s">
        <v>104</v>
      </c>
      <c r="D8" t="s">
        <v>13</v>
      </c>
      <c r="E8" t="s">
        <v>265</v>
      </c>
      <c r="F8">
        <v>2013</v>
      </c>
      <c r="G8" t="s">
        <v>14</v>
      </c>
      <c r="H8" t="s">
        <v>99</v>
      </c>
      <c r="I8" t="s">
        <v>237</v>
      </c>
      <c r="J8">
        <v>861515.45609945606</v>
      </c>
      <c r="K8" t="s">
        <v>248</v>
      </c>
      <c r="L8">
        <v>1</v>
      </c>
      <c r="M8">
        <v>1</v>
      </c>
      <c r="N8">
        <v>1</v>
      </c>
    </row>
    <row r="9" spans="1:16" hidden="1" x14ac:dyDescent="0.25">
      <c r="A9" t="s">
        <v>20</v>
      </c>
      <c r="B9" t="s">
        <v>104</v>
      </c>
      <c r="D9" t="s">
        <v>13</v>
      </c>
      <c r="E9" t="s">
        <v>265</v>
      </c>
      <c r="F9">
        <v>2013</v>
      </c>
      <c r="G9" t="s">
        <v>178</v>
      </c>
      <c r="H9" t="s">
        <v>99</v>
      </c>
      <c r="I9" t="s">
        <v>237</v>
      </c>
      <c r="J9">
        <v>839508.29681429674</v>
      </c>
      <c r="K9" t="s">
        <v>249</v>
      </c>
      <c r="L9">
        <v>1</v>
      </c>
      <c r="M9">
        <v>1</v>
      </c>
      <c r="N9">
        <v>1</v>
      </c>
    </row>
    <row r="10" spans="1:16" hidden="1" x14ac:dyDescent="0.25">
      <c r="A10" t="s">
        <v>20</v>
      </c>
      <c r="B10" t="s">
        <v>104</v>
      </c>
      <c r="D10" t="s">
        <v>13</v>
      </c>
      <c r="E10" t="s">
        <v>265</v>
      </c>
      <c r="F10">
        <v>2013</v>
      </c>
      <c r="G10" t="s">
        <v>178</v>
      </c>
      <c r="H10" t="s">
        <v>99</v>
      </c>
      <c r="I10" t="s">
        <v>237</v>
      </c>
      <c r="J10">
        <v>891152.717031857</v>
      </c>
      <c r="K10" t="s">
        <v>250</v>
      </c>
      <c r="L10">
        <v>2</v>
      </c>
      <c r="M10">
        <v>1</v>
      </c>
      <c r="N10">
        <v>1</v>
      </c>
    </row>
    <row r="11" spans="1:16" hidden="1" x14ac:dyDescent="0.25">
      <c r="A11" t="s">
        <v>20</v>
      </c>
      <c r="B11" t="s">
        <v>104</v>
      </c>
      <c r="D11" t="s">
        <v>13</v>
      </c>
      <c r="E11" t="s">
        <v>265</v>
      </c>
      <c r="F11">
        <v>2013</v>
      </c>
      <c r="G11" t="s">
        <v>14</v>
      </c>
      <c r="H11" t="s">
        <v>99</v>
      </c>
      <c r="I11" t="s">
        <v>237</v>
      </c>
      <c r="J11">
        <v>631248.46930846933</v>
      </c>
      <c r="K11" t="s">
        <v>248</v>
      </c>
      <c r="L11">
        <v>1</v>
      </c>
      <c r="M11">
        <v>1</v>
      </c>
      <c r="N11">
        <v>1</v>
      </c>
    </row>
    <row r="12" spans="1:16" hidden="1" x14ac:dyDescent="0.25">
      <c r="A12" t="s">
        <v>20</v>
      </c>
      <c r="B12" t="s">
        <v>104</v>
      </c>
      <c r="D12" t="s">
        <v>13</v>
      </c>
      <c r="E12" t="s">
        <v>265</v>
      </c>
      <c r="F12">
        <v>2013</v>
      </c>
      <c r="G12" t="s">
        <v>178</v>
      </c>
      <c r="H12" t="s">
        <v>99</v>
      </c>
      <c r="I12" t="s">
        <v>237</v>
      </c>
      <c r="J12">
        <v>884890.53241647233</v>
      </c>
      <c r="K12" t="s">
        <v>250</v>
      </c>
      <c r="L12">
        <v>2</v>
      </c>
      <c r="M12">
        <v>1</v>
      </c>
      <c r="N12">
        <v>1</v>
      </c>
    </row>
    <row r="13" spans="1:16" hidden="1" x14ac:dyDescent="0.25">
      <c r="A13" t="s">
        <v>19</v>
      </c>
      <c r="B13" t="s">
        <v>105</v>
      </c>
      <c r="D13" t="s">
        <v>13</v>
      </c>
      <c r="E13" t="s">
        <v>265</v>
      </c>
      <c r="F13">
        <v>2013</v>
      </c>
      <c r="G13" t="s">
        <v>178</v>
      </c>
      <c r="H13" t="s">
        <v>99</v>
      </c>
      <c r="I13" t="s">
        <v>237</v>
      </c>
      <c r="J13">
        <v>551036.73266511259</v>
      </c>
      <c r="K13" t="s">
        <v>250</v>
      </c>
      <c r="L13">
        <v>2</v>
      </c>
      <c r="M13">
        <v>1</v>
      </c>
      <c r="N13">
        <v>1</v>
      </c>
    </row>
    <row r="14" spans="1:16" hidden="1" x14ac:dyDescent="0.25">
      <c r="A14" t="s">
        <v>27</v>
      </c>
      <c r="B14" t="s">
        <v>104</v>
      </c>
      <c r="D14" t="s">
        <v>13</v>
      </c>
      <c r="E14" t="s">
        <v>265</v>
      </c>
      <c r="F14">
        <v>2013</v>
      </c>
      <c r="G14" t="s">
        <v>178</v>
      </c>
      <c r="H14" t="s">
        <v>99</v>
      </c>
      <c r="I14" t="s">
        <v>237</v>
      </c>
      <c r="J14">
        <v>479634.05679875676</v>
      </c>
      <c r="K14" t="s">
        <v>248</v>
      </c>
      <c r="L14">
        <v>1</v>
      </c>
      <c r="M14">
        <v>1</v>
      </c>
      <c r="N14">
        <v>1</v>
      </c>
    </row>
    <row r="15" spans="1:16" hidden="1" x14ac:dyDescent="0.25">
      <c r="A15" t="s">
        <v>27</v>
      </c>
      <c r="B15" t="s">
        <v>104</v>
      </c>
      <c r="D15" t="s">
        <v>13</v>
      </c>
      <c r="E15" t="s">
        <v>265</v>
      </c>
      <c r="F15">
        <v>2013</v>
      </c>
      <c r="G15" t="s">
        <v>178</v>
      </c>
      <c r="H15" t="s">
        <v>99</v>
      </c>
      <c r="I15" t="s">
        <v>237</v>
      </c>
      <c r="J15">
        <v>476561.63235431229</v>
      </c>
      <c r="K15" t="s">
        <v>248</v>
      </c>
      <c r="L15">
        <v>1</v>
      </c>
      <c r="M15">
        <v>1</v>
      </c>
      <c r="N15">
        <v>1</v>
      </c>
    </row>
    <row r="16" spans="1:16" hidden="1" x14ac:dyDescent="0.25">
      <c r="A16" t="s">
        <v>26</v>
      </c>
      <c r="B16" t="s">
        <v>104</v>
      </c>
      <c r="D16" t="s">
        <v>13</v>
      </c>
      <c r="E16" t="s">
        <v>265</v>
      </c>
      <c r="F16">
        <v>2013</v>
      </c>
      <c r="G16" t="s">
        <v>178</v>
      </c>
      <c r="H16" t="s">
        <v>99</v>
      </c>
      <c r="I16" t="s">
        <v>237</v>
      </c>
      <c r="J16">
        <v>711301.45143745141</v>
      </c>
      <c r="K16" t="s">
        <v>250</v>
      </c>
      <c r="L16">
        <v>2</v>
      </c>
      <c r="M16">
        <v>1</v>
      </c>
      <c r="N16">
        <v>1</v>
      </c>
    </row>
    <row r="17" spans="1:14" hidden="1" x14ac:dyDescent="0.25">
      <c r="A17" t="s">
        <v>19</v>
      </c>
      <c r="B17" t="s">
        <v>105</v>
      </c>
      <c r="D17" t="s">
        <v>13</v>
      </c>
      <c r="E17" t="s">
        <v>265</v>
      </c>
      <c r="F17">
        <v>2013</v>
      </c>
      <c r="G17" t="s">
        <v>178</v>
      </c>
      <c r="H17" t="s">
        <v>99</v>
      </c>
      <c r="I17" t="s">
        <v>237</v>
      </c>
      <c r="J17">
        <v>468031.81286713283</v>
      </c>
      <c r="K17" t="s">
        <v>249</v>
      </c>
      <c r="L17">
        <v>1</v>
      </c>
      <c r="M17">
        <v>1</v>
      </c>
      <c r="N17">
        <v>1</v>
      </c>
    </row>
    <row r="18" spans="1:14" hidden="1" x14ac:dyDescent="0.25">
      <c r="A18" t="s">
        <v>19</v>
      </c>
      <c r="B18" t="s">
        <v>105</v>
      </c>
      <c r="D18" t="s">
        <v>13</v>
      </c>
      <c r="E18" t="s">
        <v>265</v>
      </c>
      <c r="F18">
        <v>2013</v>
      </c>
      <c r="G18" t="s">
        <v>178</v>
      </c>
      <c r="H18" t="s">
        <v>99</v>
      </c>
      <c r="I18" t="s">
        <v>237</v>
      </c>
      <c r="J18">
        <v>465838.6361149961</v>
      </c>
      <c r="K18" t="s">
        <v>249</v>
      </c>
      <c r="L18">
        <v>1</v>
      </c>
      <c r="M18">
        <v>1</v>
      </c>
      <c r="N18">
        <v>1</v>
      </c>
    </row>
    <row r="19" spans="1:14" hidden="1" x14ac:dyDescent="0.25">
      <c r="A19" t="s">
        <v>19</v>
      </c>
      <c r="B19" t="s">
        <v>105</v>
      </c>
      <c r="D19" t="s">
        <v>13</v>
      </c>
      <c r="E19" t="s">
        <v>265</v>
      </c>
      <c r="F19">
        <v>2013</v>
      </c>
      <c r="G19" t="s">
        <v>178</v>
      </c>
      <c r="H19" t="s">
        <v>99</v>
      </c>
      <c r="I19" t="s">
        <v>237</v>
      </c>
      <c r="J19">
        <v>548004.92174048175</v>
      </c>
      <c r="K19" t="s">
        <v>250</v>
      </c>
      <c r="L19">
        <v>2</v>
      </c>
      <c r="M19">
        <v>1</v>
      </c>
      <c r="N19">
        <v>1</v>
      </c>
    </row>
    <row r="20" spans="1:14" hidden="1" x14ac:dyDescent="0.25">
      <c r="A20" t="s">
        <v>26</v>
      </c>
      <c r="B20" t="s">
        <v>104</v>
      </c>
      <c r="D20" t="s">
        <v>13</v>
      </c>
      <c r="E20" t="s">
        <v>265</v>
      </c>
      <c r="F20">
        <v>2013</v>
      </c>
      <c r="G20" t="s">
        <v>178</v>
      </c>
      <c r="H20" t="s">
        <v>99</v>
      </c>
      <c r="I20" t="s">
        <v>237</v>
      </c>
      <c r="J20">
        <v>596626.61072261073</v>
      </c>
      <c r="K20" t="s">
        <v>249</v>
      </c>
      <c r="L20">
        <v>1</v>
      </c>
      <c r="M20">
        <v>1</v>
      </c>
      <c r="N20">
        <v>1</v>
      </c>
    </row>
    <row r="21" spans="1:14" hidden="1" x14ac:dyDescent="0.25">
      <c r="A21" t="s">
        <v>19</v>
      </c>
      <c r="B21" t="s">
        <v>105</v>
      </c>
      <c r="D21" t="s">
        <v>13</v>
      </c>
      <c r="E21" t="s">
        <v>265</v>
      </c>
      <c r="F21">
        <v>2013</v>
      </c>
      <c r="G21" t="s">
        <v>178</v>
      </c>
      <c r="H21" t="s">
        <v>99</v>
      </c>
      <c r="I21" t="s">
        <v>237</v>
      </c>
      <c r="J21">
        <v>468052.08461538458</v>
      </c>
      <c r="K21" t="s">
        <v>249</v>
      </c>
      <c r="L21">
        <v>1</v>
      </c>
      <c r="M21">
        <v>1</v>
      </c>
      <c r="N21">
        <v>1</v>
      </c>
    </row>
    <row r="22" spans="1:14" hidden="1" x14ac:dyDescent="0.25">
      <c r="A22" t="s">
        <v>19</v>
      </c>
      <c r="B22" t="s">
        <v>105</v>
      </c>
      <c r="D22" t="s">
        <v>13</v>
      </c>
      <c r="E22" t="s">
        <v>265</v>
      </c>
      <c r="F22">
        <v>2013</v>
      </c>
      <c r="G22" t="s">
        <v>178</v>
      </c>
      <c r="H22" t="s">
        <v>99</v>
      </c>
      <c r="I22" t="s">
        <v>237</v>
      </c>
      <c r="J22">
        <v>468067.27967365959</v>
      </c>
      <c r="K22" t="s">
        <v>249</v>
      </c>
      <c r="L22">
        <v>1</v>
      </c>
      <c r="M22">
        <v>1</v>
      </c>
      <c r="N22">
        <v>1</v>
      </c>
    </row>
    <row r="23" spans="1:14" hidden="1" x14ac:dyDescent="0.25">
      <c r="A23" t="s">
        <v>19</v>
      </c>
      <c r="B23" t="s">
        <v>105</v>
      </c>
      <c r="D23" t="s">
        <v>13</v>
      </c>
      <c r="E23" t="s">
        <v>265</v>
      </c>
      <c r="F23">
        <v>2013</v>
      </c>
      <c r="G23" t="s">
        <v>178</v>
      </c>
      <c r="H23" t="s">
        <v>99</v>
      </c>
      <c r="I23" t="s">
        <v>237</v>
      </c>
      <c r="J23">
        <v>467478.82711732708</v>
      </c>
      <c r="K23" t="s">
        <v>249</v>
      </c>
      <c r="L23">
        <v>1</v>
      </c>
      <c r="M23">
        <v>1</v>
      </c>
      <c r="N23">
        <v>1</v>
      </c>
    </row>
    <row r="24" spans="1:14" hidden="1" x14ac:dyDescent="0.25">
      <c r="A24" t="s">
        <v>28</v>
      </c>
      <c r="B24" t="s">
        <v>104</v>
      </c>
      <c r="D24" t="s">
        <v>13</v>
      </c>
      <c r="E24" t="s">
        <v>265</v>
      </c>
      <c r="F24">
        <v>2013</v>
      </c>
      <c r="G24" t="s">
        <v>178</v>
      </c>
      <c r="H24" t="s">
        <v>99</v>
      </c>
      <c r="I24" t="s">
        <v>237</v>
      </c>
      <c r="J24">
        <v>514896.5703185703</v>
      </c>
      <c r="K24" t="s">
        <v>248</v>
      </c>
      <c r="L24">
        <v>1</v>
      </c>
      <c r="M24">
        <v>1</v>
      </c>
      <c r="N24">
        <v>1</v>
      </c>
    </row>
    <row r="25" spans="1:14" hidden="1" x14ac:dyDescent="0.25">
      <c r="A25" t="s">
        <v>26</v>
      </c>
      <c r="B25" t="s">
        <v>104</v>
      </c>
      <c r="D25" t="s">
        <v>13</v>
      </c>
      <c r="E25" t="s">
        <v>265</v>
      </c>
      <c r="F25">
        <v>2013</v>
      </c>
      <c r="G25" t="s">
        <v>178</v>
      </c>
      <c r="H25" t="s">
        <v>99</v>
      </c>
      <c r="I25" t="s">
        <v>237</v>
      </c>
      <c r="J25">
        <v>594858.52214452205</v>
      </c>
      <c r="K25" t="s">
        <v>249</v>
      </c>
      <c r="L25">
        <v>1</v>
      </c>
      <c r="M25">
        <v>1</v>
      </c>
      <c r="N25">
        <v>1</v>
      </c>
    </row>
    <row r="26" spans="1:14" hidden="1" x14ac:dyDescent="0.25">
      <c r="A26" t="s">
        <v>20</v>
      </c>
      <c r="B26" t="s">
        <v>104</v>
      </c>
      <c r="D26" t="s">
        <v>13</v>
      </c>
      <c r="E26" t="s">
        <v>265</v>
      </c>
      <c r="F26">
        <v>2013</v>
      </c>
      <c r="G26" t="s">
        <v>178</v>
      </c>
      <c r="H26" t="s">
        <v>99</v>
      </c>
      <c r="I26" t="s">
        <v>237</v>
      </c>
      <c r="J26">
        <v>659179.49558663554</v>
      </c>
      <c r="K26" t="s">
        <v>248</v>
      </c>
      <c r="L26">
        <v>1</v>
      </c>
      <c r="M26">
        <v>1</v>
      </c>
      <c r="N26">
        <v>1</v>
      </c>
    </row>
    <row r="27" spans="1:14" hidden="1" x14ac:dyDescent="0.25">
      <c r="A27" t="s">
        <v>20</v>
      </c>
      <c r="B27" t="s">
        <v>104</v>
      </c>
      <c r="D27" t="s">
        <v>13</v>
      </c>
      <c r="E27" t="s">
        <v>265</v>
      </c>
      <c r="F27">
        <v>2013</v>
      </c>
      <c r="G27" t="s">
        <v>178</v>
      </c>
      <c r="H27" t="s">
        <v>99</v>
      </c>
      <c r="I27" t="s">
        <v>237</v>
      </c>
      <c r="J27">
        <v>658999.87412587414</v>
      </c>
      <c r="K27" t="s">
        <v>248</v>
      </c>
      <c r="L27">
        <v>1</v>
      </c>
      <c r="M27">
        <v>1</v>
      </c>
      <c r="N27">
        <v>1</v>
      </c>
    </row>
    <row r="28" spans="1:14" hidden="1" x14ac:dyDescent="0.25">
      <c r="A28" t="s">
        <v>20</v>
      </c>
      <c r="B28" t="s">
        <v>104</v>
      </c>
      <c r="D28" t="s">
        <v>13</v>
      </c>
      <c r="E28" t="s">
        <v>265</v>
      </c>
      <c r="F28">
        <v>2013</v>
      </c>
      <c r="G28" t="s">
        <v>178</v>
      </c>
      <c r="H28" t="s">
        <v>99</v>
      </c>
      <c r="I28" t="s">
        <v>237</v>
      </c>
      <c r="J28">
        <v>658864.49572649563</v>
      </c>
      <c r="K28" t="s">
        <v>248</v>
      </c>
      <c r="L28">
        <v>1</v>
      </c>
      <c r="M28">
        <v>1</v>
      </c>
      <c r="N28">
        <v>1</v>
      </c>
    </row>
    <row r="29" spans="1:14" hidden="1" x14ac:dyDescent="0.25">
      <c r="A29" t="s">
        <v>20</v>
      </c>
      <c r="B29" t="s">
        <v>104</v>
      </c>
      <c r="D29" t="s">
        <v>13</v>
      </c>
      <c r="E29" t="s">
        <v>265</v>
      </c>
      <c r="F29">
        <v>2013</v>
      </c>
      <c r="G29" t="s">
        <v>178</v>
      </c>
      <c r="H29" t="s">
        <v>99</v>
      </c>
      <c r="I29" t="s">
        <v>237</v>
      </c>
      <c r="J29">
        <v>889111.64257964247</v>
      </c>
      <c r="K29" t="s">
        <v>250</v>
      </c>
      <c r="L29">
        <v>2</v>
      </c>
      <c r="M29">
        <v>1</v>
      </c>
      <c r="N29">
        <v>1</v>
      </c>
    </row>
    <row r="30" spans="1:14" hidden="1" x14ac:dyDescent="0.25">
      <c r="A30" t="s">
        <v>20</v>
      </c>
      <c r="B30" t="s">
        <v>104</v>
      </c>
      <c r="D30" t="s">
        <v>13</v>
      </c>
      <c r="E30" t="s">
        <v>265</v>
      </c>
      <c r="F30">
        <v>2013</v>
      </c>
      <c r="G30" t="s">
        <v>178</v>
      </c>
      <c r="H30" t="s">
        <v>99</v>
      </c>
      <c r="I30" t="s">
        <v>237</v>
      </c>
      <c r="J30">
        <v>658837.54842268839</v>
      </c>
      <c r="K30" t="s">
        <v>248</v>
      </c>
      <c r="L30">
        <v>1</v>
      </c>
      <c r="M30">
        <v>1</v>
      </c>
      <c r="N30">
        <v>1</v>
      </c>
    </row>
    <row r="31" spans="1:14" hidden="1" x14ac:dyDescent="0.25">
      <c r="A31" t="s">
        <v>22</v>
      </c>
      <c r="B31" t="s">
        <v>104</v>
      </c>
      <c r="D31" t="s">
        <v>13</v>
      </c>
      <c r="E31" t="s">
        <v>265</v>
      </c>
      <c r="F31">
        <v>2013</v>
      </c>
      <c r="G31" t="s">
        <v>178</v>
      </c>
      <c r="H31" t="s">
        <v>99</v>
      </c>
      <c r="I31" t="s">
        <v>237</v>
      </c>
      <c r="J31">
        <v>406299.09936285933</v>
      </c>
      <c r="K31" t="s">
        <v>250</v>
      </c>
      <c r="L31">
        <v>2</v>
      </c>
      <c r="M31">
        <v>1</v>
      </c>
      <c r="N31">
        <v>1</v>
      </c>
    </row>
    <row r="32" spans="1:14" hidden="1" x14ac:dyDescent="0.25">
      <c r="A32" t="s">
        <v>22</v>
      </c>
      <c r="B32" t="s">
        <v>104</v>
      </c>
      <c r="D32" t="s">
        <v>13</v>
      </c>
      <c r="E32" t="s">
        <v>265</v>
      </c>
      <c r="F32">
        <v>2013</v>
      </c>
      <c r="G32" t="s">
        <v>178</v>
      </c>
      <c r="H32" t="s">
        <v>99</v>
      </c>
      <c r="I32" t="s">
        <v>237</v>
      </c>
      <c r="J32">
        <v>593759.1328360528</v>
      </c>
      <c r="K32" t="s">
        <v>250</v>
      </c>
      <c r="L32">
        <v>2</v>
      </c>
      <c r="M32">
        <v>1</v>
      </c>
      <c r="N32">
        <v>1</v>
      </c>
    </row>
    <row r="33" spans="1:14" hidden="1" x14ac:dyDescent="0.25">
      <c r="A33" t="s">
        <v>22</v>
      </c>
      <c r="B33" t="s">
        <v>104</v>
      </c>
      <c r="D33" t="s">
        <v>13</v>
      </c>
      <c r="E33" t="s">
        <v>265</v>
      </c>
      <c r="F33">
        <v>2013</v>
      </c>
      <c r="G33" t="s">
        <v>178</v>
      </c>
      <c r="H33" t="s">
        <v>99</v>
      </c>
      <c r="I33" t="s">
        <v>237</v>
      </c>
      <c r="J33">
        <v>384498.18206682202</v>
      </c>
      <c r="K33" t="s">
        <v>250</v>
      </c>
      <c r="L33">
        <v>2</v>
      </c>
      <c r="M33">
        <v>1</v>
      </c>
      <c r="N33">
        <v>1</v>
      </c>
    </row>
    <row r="34" spans="1:14" hidden="1" x14ac:dyDescent="0.25">
      <c r="A34" t="s">
        <v>26</v>
      </c>
      <c r="B34" t="s">
        <v>104</v>
      </c>
      <c r="D34" t="s">
        <v>13</v>
      </c>
      <c r="E34" t="s">
        <v>265</v>
      </c>
      <c r="F34">
        <v>2013</v>
      </c>
      <c r="G34" t="s">
        <v>178</v>
      </c>
      <c r="H34" t="s">
        <v>99</v>
      </c>
      <c r="I34" t="s">
        <v>237</v>
      </c>
      <c r="J34">
        <v>596774.82672882674</v>
      </c>
      <c r="K34" t="s">
        <v>249</v>
      </c>
      <c r="L34">
        <v>1</v>
      </c>
      <c r="M34">
        <v>1</v>
      </c>
      <c r="N34">
        <v>1</v>
      </c>
    </row>
    <row r="35" spans="1:14" hidden="1" x14ac:dyDescent="0.25">
      <c r="A35" t="s">
        <v>20</v>
      </c>
      <c r="B35" t="s">
        <v>104</v>
      </c>
      <c r="D35" t="s">
        <v>13</v>
      </c>
      <c r="E35" t="s">
        <v>265</v>
      </c>
      <c r="F35">
        <v>2013</v>
      </c>
      <c r="G35" t="s">
        <v>178</v>
      </c>
      <c r="H35" t="s">
        <v>99</v>
      </c>
      <c r="I35" t="s">
        <v>237</v>
      </c>
      <c r="J35">
        <v>659648.75679875677</v>
      </c>
      <c r="K35" t="s">
        <v>248</v>
      </c>
      <c r="L35">
        <v>1</v>
      </c>
      <c r="M35">
        <v>1</v>
      </c>
      <c r="N35">
        <v>1</v>
      </c>
    </row>
    <row r="36" spans="1:14" hidden="1" x14ac:dyDescent="0.25">
      <c r="A36" t="s">
        <v>20</v>
      </c>
      <c r="B36" t="s">
        <v>104</v>
      </c>
      <c r="D36" t="s">
        <v>13</v>
      </c>
      <c r="E36" t="s">
        <v>265</v>
      </c>
      <c r="F36">
        <v>2013</v>
      </c>
      <c r="G36" t="s">
        <v>178</v>
      </c>
      <c r="H36" t="s">
        <v>99</v>
      </c>
      <c r="I36" t="s">
        <v>237</v>
      </c>
      <c r="J36">
        <v>662734.45066045062</v>
      </c>
      <c r="K36" t="s">
        <v>248</v>
      </c>
      <c r="L36">
        <v>1</v>
      </c>
      <c r="M36">
        <v>1</v>
      </c>
      <c r="N36">
        <v>1</v>
      </c>
    </row>
    <row r="37" spans="1:14" hidden="1" x14ac:dyDescent="0.25">
      <c r="A37" t="s">
        <v>12</v>
      </c>
      <c r="B37" t="s">
        <v>103</v>
      </c>
      <c r="D37" t="s">
        <v>13</v>
      </c>
      <c r="E37" t="s">
        <v>265</v>
      </c>
      <c r="F37">
        <v>2013</v>
      </c>
      <c r="G37" t="s">
        <v>14</v>
      </c>
      <c r="H37" t="s">
        <v>99</v>
      </c>
      <c r="I37" t="s">
        <v>237</v>
      </c>
      <c r="J37">
        <v>562816.59072261071</v>
      </c>
      <c r="K37" t="s">
        <v>249</v>
      </c>
      <c r="L37">
        <v>1</v>
      </c>
      <c r="M37">
        <v>1</v>
      </c>
      <c r="N37">
        <v>1</v>
      </c>
    </row>
    <row r="38" spans="1:14" hidden="1" x14ac:dyDescent="0.25">
      <c r="A38" t="s">
        <v>12</v>
      </c>
      <c r="B38" t="s">
        <v>103</v>
      </c>
      <c r="D38" t="s">
        <v>13</v>
      </c>
      <c r="E38" t="s">
        <v>265</v>
      </c>
      <c r="F38">
        <v>2013</v>
      </c>
      <c r="G38" t="s">
        <v>14</v>
      </c>
      <c r="H38" t="s">
        <v>99</v>
      </c>
      <c r="I38" t="s">
        <v>237</v>
      </c>
      <c r="J38">
        <v>566034.69866355869</v>
      </c>
      <c r="K38" t="s">
        <v>249</v>
      </c>
      <c r="L38">
        <v>1</v>
      </c>
      <c r="M38">
        <v>1</v>
      </c>
      <c r="N38">
        <v>1</v>
      </c>
    </row>
    <row r="39" spans="1:14" hidden="1" x14ac:dyDescent="0.25">
      <c r="A39" t="s">
        <v>12</v>
      </c>
      <c r="B39" t="s">
        <v>103</v>
      </c>
      <c r="D39" t="s">
        <v>13</v>
      </c>
      <c r="E39" t="s">
        <v>265</v>
      </c>
      <c r="F39">
        <v>2013</v>
      </c>
      <c r="G39" t="s">
        <v>14</v>
      </c>
      <c r="H39" t="s">
        <v>99</v>
      </c>
      <c r="I39" t="s">
        <v>237</v>
      </c>
      <c r="J39">
        <v>694894.90820512827</v>
      </c>
      <c r="K39" t="s">
        <v>247</v>
      </c>
      <c r="L39">
        <v>2</v>
      </c>
      <c r="M39">
        <v>1</v>
      </c>
      <c r="N39">
        <v>1</v>
      </c>
    </row>
    <row r="40" spans="1:14" hidden="1" x14ac:dyDescent="0.25">
      <c r="A40" t="s">
        <v>12</v>
      </c>
      <c r="B40" t="s">
        <v>103</v>
      </c>
      <c r="D40" t="s">
        <v>13</v>
      </c>
      <c r="E40" t="s">
        <v>265</v>
      </c>
      <c r="F40">
        <v>2013</v>
      </c>
      <c r="G40" t="s">
        <v>14</v>
      </c>
      <c r="H40" t="s">
        <v>99</v>
      </c>
      <c r="I40" t="s">
        <v>237</v>
      </c>
      <c r="J40">
        <v>555270.1786013986</v>
      </c>
      <c r="K40" t="s">
        <v>249</v>
      </c>
      <c r="L40">
        <v>1</v>
      </c>
      <c r="M40">
        <v>1</v>
      </c>
      <c r="N40">
        <v>1</v>
      </c>
    </row>
    <row r="41" spans="1:14" hidden="1" x14ac:dyDescent="0.25">
      <c r="A41" t="s">
        <v>28</v>
      </c>
      <c r="B41" t="s">
        <v>104</v>
      </c>
      <c r="D41" t="s">
        <v>13</v>
      </c>
      <c r="E41" t="s">
        <v>265</v>
      </c>
      <c r="F41">
        <v>2013</v>
      </c>
      <c r="G41" t="s">
        <v>178</v>
      </c>
      <c r="H41" t="s">
        <v>99</v>
      </c>
      <c r="I41" t="s">
        <v>237</v>
      </c>
      <c r="J41">
        <v>516100.9712509712</v>
      </c>
      <c r="K41" t="s">
        <v>248</v>
      </c>
      <c r="L41">
        <v>1</v>
      </c>
      <c r="M41">
        <v>1</v>
      </c>
      <c r="N41">
        <v>1</v>
      </c>
    </row>
    <row r="42" spans="1:14" hidden="1" x14ac:dyDescent="0.25">
      <c r="A42" t="s">
        <v>28</v>
      </c>
      <c r="B42" t="s">
        <v>104</v>
      </c>
      <c r="D42" t="s">
        <v>13</v>
      </c>
      <c r="E42" t="s">
        <v>265</v>
      </c>
      <c r="F42">
        <v>2013</v>
      </c>
      <c r="G42" t="s">
        <v>178</v>
      </c>
      <c r="H42" t="s">
        <v>99</v>
      </c>
      <c r="I42" t="s">
        <v>237</v>
      </c>
      <c r="J42">
        <v>515252.52214452211</v>
      </c>
      <c r="K42" t="s">
        <v>248</v>
      </c>
      <c r="L42">
        <v>1</v>
      </c>
      <c r="M42">
        <v>1</v>
      </c>
      <c r="N42">
        <v>1</v>
      </c>
    </row>
    <row r="43" spans="1:14" hidden="1" x14ac:dyDescent="0.25">
      <c r="A43" t="s">
        <v>28</v>
      </c>
      <c r="B43" t="s">
        <v>104</v>
      </c>
      <c r="D43" t="s">
        <v>13</v>
      </c>
      <c r="E43" t="s">
        <v>265</v>
      </c>
      <c r="F43">
        <v>2013</v>
      </c>
      <c r="G43" t="s">
        <v>178</v>
      </c>
      <c r="H43" t="s">
        <v>99</v>
      </c>
      <c r="I43" t="s">
        <v>237</v>
      </c>
      <c r="J43">
        <v>515541.95182595181</v>
      </c>
      <c r="K43" t="s">
        <v>248</v>
      </c>
      <c r="L43">
        <v>1</v>
      </c>
      <c r="M43">
        <v>1</v>
      </c>
      <c r="N43">
        <v>1</v>
      </c>
    </row>
    <row r="44" spans="1:14" hidden="1" x14ac:dyDescent="0.25">
      <c r="A44" t="s">
        <v>20</v>
      </c>
      <c r="B44" t="s">
        <v>104</v>
      </c>
      <c r="D44" t="s">
        <v>13</v>
      </c>
      <c r="E44" t="s">
        <v>265</v>
      </c>
      <c r="F44">
        <v>2013</v>
      </c>
      <c r="G44" t="s">
        <v>178</v>
      </c>
      <c r="H44" t="s">
        <v>99</v>
      </c>
      <c r="I44" t="s">
        <v>237</v>
      </c>
      <c r="J44">
        <v>607207.13286713278</v>
      </c>
      <c r="K44" t="s">
        <v>248</v>
      </c>
      <c r="L44">
        <v>1</v>
      </c>
      <c r="M44">
        <v>1</v>
      </c>
      <c r="N44">
        <v>1</v>
      </c>
    </row>
    <row r="45" spans="1:14" hidden="1" x14ac:dyDescent="0.25">
      <c r="A45" t="s">
        <v>20</v>
      </c>
      <c r="B45" t="s">
        <v>104</v>
      </c>
      <c r="D45" t="s">
        <v>13</v>
      </c>
      <c r="E45" t="s">
        <v>265</v>
      </c>
      <c r="F45">
        <v>2013</v>
      </c>
      <c r="G45" t="s">
        <v>178</v>
      </c>
      <c r="H45" t="s">
        <v>99</v>
      </c>
      <c r="I45" t="s">
        <v>237</v>
      </c>
      <c r="J45">
        <v>607437.04273504275</v>
      </c>
      <c r="K45" t="s">
        <v>248</v>
      </c>
      <c r="L45">
        <v>1</v>
      </c>
      <c r="M45">
        <v>1</v>
      </c>
      <c r="N45">
        <v>1</v>
      </c>
    </row>
    <row r="46" spans="1:14" hidden="1" x14ac:dyDescent="0.25">
      <c r="A46" t="s">
        <v>20</v>
      </c>
      <c r="B46" t="s">
        <v>104</v>
      </c>
      <c r="D46" t="s">
        <v>13</v>
      </c>
      <c r="E46" t="s">
        <v>265</v>
      </c>
      <c r="F46">
        <v>2013</v>
      </c>
      <c r="G46" t="s">
        <v>178</v>
      </c>
      <c r="H46" t="s">
        <v>99</v>
      </c>
      <c r="I46" t="s">
        <v>237</v>
      </c>
      <c r="J46">
        <v>698656.40870240866</v>
      </c>
      <c r="K46" t="s">
        <v>248</v>
      </c>
      <c r="L46">
        <v>1</v>
      </c>
      <c r="M46">
        <v>1</v>
      </c>
      <c r="N46">
        <v>1</v>
      </c>
    </row>
    <row r="47" spans="1:14" hidden="1" x14ac:dyDescent="0.25">
      <c r="A47" t="s">
        <v>20</v>
      </c>
      <c r="B47" t="s">
        <v>104</v>
      </c>
      <c r="D47" t="s">
        <v>13</v>
      </c>
      <c r="E47" t="s">
        <v>265</v>
      </c>
      <c r="F47">
        <v>2013</v>
      </c>
      <c r="G47" t="s">
        <v>178</v>
      </c>
      <c r="H47" t="s">
        <v>99</v>
      </c>
      <c r="I47" t="s">
        <v>237</v>
      </c>
      <c r="J47">
        <v>896400.90576534567</v>
      </c>
      <c r="K47" t="s">
        <v>249</v>
      </c>
      <c r="L47">
        <v>1</v>
      </c>
      <c r="M47">
        <v>1</v>
      </c>
      <c r="N47">
        <v>1</v>
      </c>
    </row>
    <row r="48" spans="1:14" hidden="1" x14ac:dyDescent="0.25">
      <c r="A48" t="s">
        <v>20</v>
      </c>
      <c r="B48" t="s">
        <v>104</v>
      </c>
      <c r="D48" t="s">
        <v>13</v>
      </c>
      <c r="E48" t="s">
        <v>265</v>
      </c>
      <c r="F48">
        <v>2013</v>
      </c>
      <c r="G48" t="s">
        <v>178</v>
      </c>
      <c r="H48" t="s">
        <v>99</v>
      </c>
      <c r="I48" t="s">
        <v>237</v>
      </c>
      <c r="J48">
        <v>937573.60839160834</v>
      </c>
      <c r="K48" t="s">
        <v>249</v>
      </c>
      <c r="L48">
        <v>1</v>
      </c>
      <c r="M48">
        <v>1</v>
      </c>
      <c r="N48">
        <v>1</v>
      </c>
    </row>
    <row r="49" spans="1:16" hidden="1" x14ac:dyDescent="0.25">
      <c r="A49" t="s">
        <v>26</v>
      </c>
      <c r="B49" t="s">
        <v>104</v>
      </c>
      <c r="D49" t="s">
        <v>13</v>
      </c>
      <c r="E49" t="s">
        <v>265</v>
      </c>
      <c r="F49">
        <v>2013</v>
      </c>
      <c r="G49" t="s">
        <v>178</v>
      </c>
      <c r="H49" t="s">
        <v>99</v>
      </c>
      <c r="I49" t="s">
        <v>237</v>
      </c>
      <c r="J49">
        <v>481859.57264957263</v>
      </c>
      <c r="K49" t="s">
        <v>248</v>
      </c>
      <c r="L49">
        <v>1</v>
      </c>
      <c r="M49">
        <v>1</v>
      </c>
      <c r="N49">
        <v>1</v>
      </c>
    </row>
    <row r="50" spans="1:16" hidden="1" x14ac:dyDescent="0.25">
      <c r="A50" t="s">
        <v>26</v>
      </c>
      <c r="B50" t="s">
        <v>104</v>
      </c>
      <c r="D50" t="s">
        <v>13</v>
      </c>
      <c r="E50" t="s">
        <v>265</v>
      </c>
      <c r="F50">
        <v>2013</v>
      </c>
      <c r="G50" t="s">
        <v>178</v>
      </c>
      <c r="H50" t="s">
        <v>99</v>
      </c>
      <c r="I50" t="s">
        <v>237</v>
      </c>
      <c r="J50">
        <v>482308.88888888888</v>
      </c>
      <c r="K50" t="s">
        <v>248</v>
      </c>
      <c r="L50">
        <v>1</v>
      </c>
      <c r="M50">
        <v>1</v>
      </c>
      <c r="N50">
        <v>1</v>
      </c>
    </row>
    <row r="51" spans="1:16" hidden="1" x14ac:dyDescent="0.25">
      <c r="A51" t="s">
        <v>26</v>
      </c>
      <c r="B51" t="s">
        <v>104</v>
      </c>
      <c r="D51" t="s">
        <v>13</v>
      </c>
      <c r="E51" t="s">
        <v>265</v>
      </c>
      <c r="F51">
        <v>2013</v>
      </c>
      <c r="G51" t="s">
        <v>178</v>
      </c>
      <c r="H51" t="s">
        <v>99</v>
      </c>
      <c r="I51" t="s">
        <v>237</v>
      </c>
      <c r="J51">
        <v>481315.72494172491</v>
      </c>
      <c r="K51" t="s">
        <v>248</v>
      </c>
      <c r="L51">
        <v>1</v>
      </c>
      <c r="M51">
        <v>1</v>
      </c>
      <c r="N51">
        <v>1</v>
      </c>
    </row>
    <row r="52" spans="1:16" hidden="1" x14ac:dyDescent="0.25">
      <c r="A52" t="s">
        <v>26</v>
      </c>
      <c r="B52" t="s">
        <v>104</v>
      </c>
      <c r="D52" t="s">
        <v>13</v>
      </c>
      <c r="E52" t="s">
        <v>265</v>
      </c>
      <c r="F52">
        <v>2013</v>
      </c>
      <c r="G52" t="s">
        <v>178</v>
      </c>
      <c r="H52" t="s">
        <v>99</v>
      </c>
      <c r="I52" t="s">
        <v>237</v>
      </c>
      <c r="J52">
        <v>594858.52214452205</v>
      </c>
      <c r="K52" t="s">
        <v>249</v>
      </c>
      <c r="L52">
        <v>1</v>
      </c>
      <c r="M52">
        <v>1</v>
      </c>
      <c r="N52">
        <v>1</v>
      </c>
    </row>
    <row r="53" spans="1:16" hidden="1" x14ac:dyDescent="0.25">
      <c r="A53" t="s">
        <v>19</v>
      </c>
      <c r="B53" t="s">
        <v>105</v>
      </c>
      <c r="D53" t="s">
        <v>13</v>
      </c>
      <c r="E53" t="s">
        <v>265</v>
      </c>
      <c r="F53">
        <v>2013</v>
      </c>
      <c r="G53" t="s">
        <v>178</v>
      </c>
      <c r="H53" t="s">
        <v>99</v>
      </c>
      <c r="I53" t="s">
        <v>237</v>
      </c>
      <c r="J53">
        <v>467939.88393162389</v>
      </c>
      <c r="K53" t="s">
        <v>249</v>
      </c>
      <c r="L53">
        <v>1</v>
      </c>
      <c r="M53">
        <v>1</v>
      </c>
      <c r="N53">
        <v>1</v>
      </c>
    </row>
    <row r="54" spans="1:16" hidden="1" x14ac:dyDescent="0.25">
      <c r="A54" t="s">
        <v>19</v>
      </c>
      <c r="B54" t="s">
        <v>105</v>
      </c>
      <c r="D54" t="s">
        <v>13</v>
      </c>
      <c r="E54" t="s">
        <v>265</v>
      </c>
      <c r="F54">
        <v>2013</v>
      </c>
      <c r="G54" t="s">
        <v>178</v>
      </c>
      <c r="H54" t="s">
        <v>99</v>
      </c>
      <c r="I54" t="s">
        <v>237</v>
      </c>
      <c r="J54">
        <v>465667.03232323227</v>
      </c>
      <c r="K54" t="s">
        <v>249</v>
      </c>
      <c r="L54">
        <v>1</v>
      </c>
      <c r="M54">
        <v>1</v>
      </c>
      <c r="N54">
        <v>1</v>
      </c>
    </row>
    <row r="55" spans="1:16" x14ac:dyDescent="0.25">
      <c r="A55" t="s">
        <v>24</v>
      </c>
      <c r="B55" t="s">
        <v>241</v>
      </c>
      <c r="C55" t="s">
        <v>266</v>
      </c>
      <c r="D55" t="s">
        <v>13</v>
      </c>
      <c r="E55" t="s">
        <v>265</v>
      </c>
      <c r="F55">
        <v>2013</v>
      </c>
      <c r="G55" t="s">
        <v>179</v>
      </c>
      <c r="H55" t="s">
        <v>100</v>
      </c>
      <c r="I55" t="s">
        <v>237</v>
      </c>
      <c r="J55">
        <v>473830.9683449883</v>
      </c>
      <c r="K55" t="s">
        <v>248</v>
      </c>
      <c r="L55">
        <v>1</v>
      </c>
      <c r="M55">
        <v>1</v>
      </c>
      <c r="N55">
        <v>1</v>
      </c>
      <c r="O55" t="s">
        <v>273</v>
      </c>
      <c r="P55" s="11">
        <f>AVERAGE(J55:J1358)</f>
        <v>520712.96794089529</v>
      </c>
    </row>
    <row r="56" spans="1:16" x14ac:dyDescent="0.25">
      <c r="A56" t="s">
        <v>24</v>
      </c>
      <c r="B56" t="s">
        <v>241</v>
      </c>
      <c r="C56" t="s">
        <v>266</v>
      </c>
      <c r="D56" t="s">
        <v>13</v>
      </c>
      <c r="E56" t="s">
        <v>265</v>
      </c>
      <c r="F56">
        <v>2013</v>
      </c>
      <c r="G56" t="s">
        <v>179</v>
      </c>
      <c r="H56" t="s">
        <v>100</v>
      </c>
      <c r="I56" t="s">
        <v>237</v>
      </c>
      <c r="J56">
        <v>472470.06531468534</v>
      </c>
      <c r="K56" t="s">
        <v>248</v>
      </c>
      <c r="L56">
        <v>1</v>
      </c>
      <c r="M56">
        <v>1</v>
      </c>
      <c r="N56">
        <v>1</v>
      </c>
      <c r="O56" t="s">
        <v>274</v>
      </c>
      <c r="P56" s="11">
        <f>MEDIAN(J55:J1358)</f>
        <v>481174.3830069931</v>
      </c>
    </row>
    <row r="57" spans="1:16" hidden="1" x14ac:dyDescent="0.25">
      <c r="A57" t="s">
        <v>19</v>
      </c>
      <c r="B57" t="s">
        <v>105</v>
      </c>
      <c r="D57" t="s">
        <v>13</v>
      </c>
      <c r="E57" t="s">
        <v>265</v>
      </c>
      <c r="F57">
        <v>2013</v>
      </c>
      <c r="G57" t="s">
        <v>178</v>
      </c>
      <c r="H57" t="s">
        <v>99</v>
      </c>
      <c r="I57" t="s">
        <v>237</v>
      </c>
      <c r="J57">
        <v>401495.09182595182</v>
      </c>
      <c r="K57" t="s">
        <v>248</v>
      </c>
      <c r="L57">
        <v>1</v>
      </c>
      <c r="M57">
        <v>1</v>
      </c>
      <c r="N57">
        <v>1</v>
      </c>
    </row>
    <row r="58" spans="1:16" hidden="1" x14ac:dyDescent="0.25">
      <c r="A58" t="s">
        <v>19</v>
      </c>
      <c r="B58" t="s">
        <v>105</v>
      </c>
      <c r="D58" t="s">
        <v>13</v>
      </c>
      <c r="E58" t="s">
        <v>265</v>
      </c>
      <c r="F58">
        <v>2013</v>
      </c>
      <c r="G58" t="s">
        <v>178</v>
      </c>
      <c r="H58" t="s">
        <v>99</v>
      </c>
      <c r="I58" t="s">
        <v>237</v>
      </c>
      <c r="J58">
        <v>401925.22167832166</v>
      </c>
      <c r="K58" t="s">
        <v>248</v>
      </c>
      <c r="L58">
        <v>1</v>
      </c>
      <c r="M58">
        <v>1</v>
      </c>
      <c r="N58">
        <v>1</v>
      </c>
    </row>
    <row r="59" spans="1:16" hidden="1" x14ac:dyDescent="0.25">
      <c r="A59" t="s">
        <v>19</v>
      </c>
      <c r="B59" t="s">
        <v>105</v>
      </c>
      <c r="D59" t="s">
        <v>13</v>
      </c>
      <c r="E59" t="s">
        <v>265</v>
      </c>
      <c r="F59">
        <v>2013</v>
      </c>
      <c r="G59" t="s">
        <v>178</v>
      </c>
      <c r="H59" t="s">
        <v>99</v>
      </c>
      <c r="I59" t="s">
        <v>237</v>
      </c>
      <c r="J59">
        <v>401192.92957264953</v>
      </c>
      <c r="K59" t="s">
        <v>248</v>
      </c>
      <c r="L59">
        <v>1</v>
      </c>
      <c r="M59">
        <v>1</v>
      </c>
      <c r="N59">
        <v>1</v>
      </c>
    </row>
    <row r="60" spans="1:16" hidden="1" x14ac:dyDescent="0.25">
      <c r="A60" t="s">
        <v>19</v>
      </c>
      <c r="B60" t="s">
        <v>105</v>
      </c>
      <c r="D60" t="s">
        <v>13</v>
      </c>
      <c r="E60" t="s">
        <v>265</v>
      </c>
      <c r="F60">
        <v>2013</v>
      </c>
      <c r="G60" t="s">
        <v>178</v>
      </c>
      <c r="H60" t="s">
        <v>99</v>
      </c>
      <c r="I60" t="s">
        <v>237</v>
      </c>
      <c r="J60">
        <v>402227.50063714059</v>
      </c>
      <c r="K60" t="s">
        <v>248</v>
      </c>
      <c r="L60">
        <v>1</v>
      </c>
      <c r="M60">
        <v>1</v>
      </c>
      <c r="N60">
        <v>1</v>
      </c>
    </row>
    <row r="61" spans="1:16" hidden="1" x14ac:dyDescent="0.25">
      <c r="A61" t="s">
        <v>20</v>
      </c>
      <c r="B61" t="s">
        <v>104</v>
      </c>
      <c r="D61" t="s">
        <v>13</v>
      </c>
      <c r="E61" t="s">
        <v>265</v>
      </c>
      <c r="F61">
        <v>2013</v>
      </c>
      <c r="G61" t="s">
        <v>178</v>
      </c>
      <c r="H61" t="s">
        <v>99</v>
      </c>
      <c r="I61" t="s">
        <v>237</v>
      </c>
      <c r="J61">
        <v>610654.54380730365</v>
      </c>
      <c r="K61" t="s">
        <v>248</v>
      </c>
      <c r="L61">
        <v>1</v>
      </c>
      <c r="M61">
        <v>1</v>
      </c>
      <c r="N61">
        <v>1</v>
      </c>
    </row>
    <row r="62" spans="1:16" x14ac:dyDescent="0.25">
      <c r="A62" t="s">
        <v>24</v>
      </c>
      <c r="B62" t="s">
        <v>241</v>
      </c>
      <c r="C62" t="s">
        <v>266</v>
      </c>
      <c r="D62" t="s">
        <v>13</v>
      </c>
      <c r="E62" t="s">
        <v>265</v>
      </c>
      <c r="F62">
        <v>2013</v>
      </c>
      <c r="G62" t="s">
        <v>179</v>
      </c>
      <c r="H62" t="s">
        <v>100</v>
      </c>
      <c r="I62" t="s">
        <v>237</v>
      </c>
      <c r="J62">
        <v>459902.7251126651</v>
      </c>
      <c r="K62" t="s">
        <v>249</v>
      </c>
      <c r="L62">
        <v>1</v>
      </c>
      <c r="M62">
        <v>1</v>
      </c>
      <c r="N62">
        <v>1</v>
      </c>
      <c r="O62" t="s">
        <v>275</v>
      </c>
      <c r="P62" s="11">
        <f>MIN(J55:J1358)</f>
        <v>102857.14285714286</v>
      </c>
    </row>
    <row r="63" spans="1:16" x14ac:dyDescent="0.25">
      <c r="A63" t="s">
        <v>24</v>
      </c>
      <c r="B63" t="s">
        <v>241</v>
      </c>
      <c r="C63" t="s">
        <v>266</v>
      </c>
      <c r="D63" t="s">
        <v>13</v>
      </c>
      <c r="E63" t="s">
        <v>265</v>
      </c>
      <c r="F63">
        <v>2013</v>
      </c>
      <c r="G63" t="s">
        <v>179</v>
      </c>
      <c r="H63" t="s">
        <v>100</v>
      </c>
      <c r="I63" t="s">
        <v>237</v>
      </c>
      <c r="J63">
        <v>502204.8803885004</v>
      </c>
      <c r="K63" t="s">
        <v>250</v>
      </c>
      <c r="L63">
        <v>2</v>
      </c>
      <c r="M63">
        <v>1</v>
      </c>
      <c r="N63">
        <v>1</v>
      </c>
      <c r="O63" t="s">
        <v>276</v>
      </c>
      <c r="P63" s="11">
        <f>MAX(J55:J1358)</f>
        <v>1709945.5</v>
      </c>
    </row>
    <row r="64" spans="1:16" x14ac:dyDescent="0.25">
      <c r="A64" t="s">
        <v>24</v>
      </c>
      <c r="B64" t="s">
        <v>241</v>
      </c>
      <c r="C64" t="s">
        <v>266</v>
      </c>
      <c r="D64" t="s">
        <v>13</v>
      </c>
      <c r="E64" t="s">
        <v>265</v>
      </c>
      <c r="F64">
        <v>2013</v>
      </c>
      <c r="G64" t="s">
        <v>179</v>
      </c>
      <c r="H64" t="s">
        <v>100</v>
      </c>
      <c r="I64" t="s">
        <v>237</v>
      </c>
      <c r="J64">
        <v>503978.73421911418</v>
      </c>
      <c r="K64" t="s">
        <v>250</v>
      </c>
      <c r="L64">
        <v>2</v>
      </c>
      <c r="M64">
        <v>1</v>
      </c>
      <c r="N64">
        <v>1</v>
      </c>
      <c r="P64" s="11"/>
    </row>
    <row r="65" spans="1:14" hidden="1" x14ac:dyDescent="0.25">
      <c r="A65" t="s">
        <v>20</v>
      </c>
      <c r="B65" t="s">
        <v>104</v>
      </c>
      <c r="D65" t="s">
        <v>13</v>
      </c>
      <c r="E65" t="s">
        <v>265</v>
      </c>
      <c r="F65">
        <v>2013</v>
      </c>
      <c r="G65" t="s">
        <v>178</v>
      </c>
      <c r="H65" t="s">
        <v>99</v>
      </c>
      <c r="I65" t="s">
        <v>237</v>
      </c>
      <c r="J65">
        <v>631678.07398601389</v>
      </c>
      <c r="K65" t="s">
        <v>248</v>
      </c>
      <c r="L65">
        <v>1</v>
      </c>
      <c r="M65">
        <v>1</v>
      </c>
      <c r="N65">
        <v>1</v>
      </c>
    </row>
    <row r="66" spans="1:14" hidden="1" x14ac:dyDescent="0.25">
      <c r="A66" t="s">
        <v>20</v>
      </c>
      <c r="B66" t="s">
        <v>104</v>
      </c>
      <c r="D66" t="s">
        <v>13</v>
      </c>
      <c r="E66" t="s">
        <v>265</v>
      </c>
      <c r="F66">
        <v>2013</v>
      </c>
      <c r="G66" t="s">
        <v>178</v>
      </c>
      <c r="H66" t="s">
        <v>99</v>
      </c>
      <c r="I66" t="s">
        <v>237</v>
      </c>
      <c r="J66">
        <v>632126.21149961138</v>
      </c>
      <c r="K66" t="s">
        <v>248</v>
      </c>
      <c r="L66">
        <v>1</v>
      </c>
      <c r="M66">
        <v>1</v>
      </c>
      <c r="N66">
        <v>1</v>
      </c>
    </row>
    <row r="67" spans="1:14" hidden="1" x14ac:dyDescent="0.25">
      <c r="A67" t="s">
        <v>22</v>
      </c>
      <c r="B67" t="s">
        <v>104</v>
      </c>
      <c r="D67" t="s">
        <v>13</v>
      </c>
      <c r="E67" t="s">
        <v>265</v>
      </c>
      <c r="F67">
        <v>2013</v>
      </c>
      <c r="G67" t="s">
        <v>178</v>
      </c>
      <c r="H67" t="s">
        <v>99</v>
      </c>
      <c r="I67" t="s">
        <v>237</v>
      </c>
      <c r="J67">
        <v>522816.27670551668</v>
      </c>
      <c r="K67" t="s">
        <v>249</v>
      </c>
      <c r="L67">
        <v>1</v>
      </c>
      <c r="M67">
        <v>1</v>
      </c>
      <c r="N67">
        <v>1</v>
      </c>
    </row>
    <row r="68" spans="1:14" hidden="1" x14ac:dyDescent="0.25">
      <c r="A68" t="s">
        <v>22</v>
      </c>
      <c r="B68" t="s">
        <v>104</v>
      </c>
      <c r="D68" t="s">
        <v>13</v>
      </c>
      <c r="E68" t="s">
        <v>265</v>
      </c>
      <c r="F68">
        <v>2013</v>
      </c>
      <c r="G68" t="s">
        <v>178</v>
      </c>
      <c r="H68" t="s">
        <v>99</v>
      </c>
      <c r="I68" t="s">
        <v>237</v>
      </c>
      <c r="J68">
        <v>528156.05592851585</v>
      </c>
      <c r="K68" t="s">
        <v>249</v>
      </c>
      <c r="L68">
        <v>1</v>
      </c>
      <c r="M68">
        <v>1</v>
      </c>
      <c r="N68">
        <v>1</v>
      </c>
    </row>
    <row r="69" spans="1:14" hidden="1" x14ac:dyDescent="0.25">
      <c r="A69" t="s">
        <v>22</v>
      </c>
      <c r="B69" t="s">
        <v>104</v>
      </c>
      <c r="D69" t="s">
        <v>13</v>
      </c>
      <c r="E69" t="s">
        <v>265</v>
      </c>
      <c r="F69">
        <v>2013</v>
      </c>
      <c r="G69" t="s">
        <v>178</v>
      </c>
      <c r="H69" t="s">
        <v>99</v>
      </c>
      <c r="I69" t="s">
        <v>237</v>
      </c>
      <c r="J69">
        <v>464578.36825174821</v>
      </c>
      <c r="K69" t="s">
        <v>248</v>
      </c>
      <c r="L69">
        <v>1</v>
      </c>
      <c r="M69">
        <v>1</v>
      </c>
      <c r="N69">
        <v>1</v>
      </c>
    </row>
    <row r="70" spans="1:14" hidden="1" x14ac:dyDescent="0.25">
      <c r="A70" t="s">
        <v>20</v>
      </c>
      <c r="B70" t="s">
        <v>104</v>
      </c>
      <c r="D70" t="s">
        <v>13</v>
      </c>
      <c r="E70" t="s">
        <v>265</v>
      </c>
      <c r="F70">
        <v>2013</v>
      </c>
      <c r="G70" t="s">
        <v>178</v>
      </c>
      <c r="H70" t="s">
        <v>99</v>
      </c>
      <c r="I70" t="s">
        <v>237</v>
      </c>
      <c r="J70">
        <v>603158.52512820496</v>
      </c>
      <c r="K70" t="s">
        <v>248</v>
      </c>
      <c r="L70">
        <v>1</v>
      </c>
      <c r="M70">
        <v>1</v>
      </c>
      <c r="N70">
        <v>1</v>
      </c>
    </row>
    <row r="71" spans="1:14" hidden="1" x14ac:dyDescent="0.25">
      <c r="A71" t="s">
        <v>20</v>
      </c>
      <c r="B71" t="s">
        <v>104</v>
      </c>
      <c r="D71" t="s">
        <v>13</v>
      </c>
      <c r="E71" t="s">
        <v>265</v>
      </c>
      <c r="F71">
        <v>2013</v>
      </c>
      <c r="G71" t="s">
        <v>178</v>
      </c>
      <c r="H71" t="s">
        <v>99</v>
      </c>
      <c r="I71" t="s">
        <v>237</v>
      </c>
      <c r="J71">
        <v>603158.51345765335</v>
      </c>
      <c r="K71" t="s">
        <v>248</v>
      </c>
      <c r="L71">
        <v>1</v>
      </c>
      <c r="M71">
        <v>1</v>
      </c>
      <c r="N71">
        <v>1</v>
      </c>
    </row>
    <row r="72" spans="1:14" hidden="1" x14ac:dyDescent="0.25">
      <c r="A72" t="s">
        <v>20</v>
      </c>
      <c r="B72" t="s">
        <v>104</v>
      </c>
      <c r="D72" t="s">
        <v>13</v>
      </c>
      <c r="E72" t="s">
        <v>265</v>
      </c>
      <c r="F72">
        <v>2013</v>
      </c>
      <c r="G72" t="s">
        <v>178</v>
      </c>
      <c r="H72" t="s">
        <v>99</v>
      </c>
      <c r="I72" t="s">
        <v>237</v>
      </c>
      <c r="J72">
        <v>855042.96814296814</v>
      </c>
      <c r="K72" t="s">
        <v>249</v>
      </c>
      <c r="L72">
        <v>1</v>
      </c>
      <c r="M72">
        <v>1</v>
      </c>
      <c r="N72">
        <v>1</v>
      </c>
    </row>
    <row r="73" spans="1:14" hidden="1" x14ac:dyDescent="0.25">
      <c r="A73" t="s">
        <v>20</v>
      </c>
      <c r="B73" t="s">
        <v>104</v>
      </c>
      <c r="D73" t="s">
        <v>13</v>
      </c>
      <c r="E73" t="s">
        <v>265</v>
      </c>
      <c r="F73">
        <v>2013</v>
      </c>
      <c r="G73" t="s">
        <v>178</v>
      </c>
      <c r="H73" t="s">
        <v>99</v>
      </c>
      <c r="I73" t="s">
        <v>237</v>
      </c>
      <c r="J73">
        <v>714229.59285159281</v>
      </c>
      <c r="K73" t="s">
        <v>249</v>
      </c>
      <c r="L73">
        <v>1</v>
      </c>
      <c r="M73">
        <v>1</v>
      </c>
      <c r="N73">
        <v>1</v>
      </c>
    </row>
    <row r="74" spans="1:14" hidden="1" x14ac:dyDescent="0.25">
      <c r="A74" t="s">
        <v>20</v>
      </c>
      <c r="B74" t="s">
        <v>104</v>
      </c>
      <c r="D74" t="s">
        <v>13</v>
      </c>
      <c r="E74" t="s">
        <v>265</v>
      </c>
      <c r="F74">
        <v>2013</v>
      </c>
      <c r="G74" t="s">
        <v>178</v>
      </c>
      <c r="H74" t="s">
        <v>99</v>
      </c>
      <c r="I74" t="s">
        <v>237</v>
      </c>
      <c r="J74">
        <v>683268.78632478626</v>
      </c>
      <c r="K74" t="s">
        <v>248</v>
      </c>
      <c r="L74">
        <v>1</v>
      </c>
      <c r="M74">
        <v>1</v>
      </c>
      <c r="N74">
        <v>1</v>
      </c>
    </row>
    <row r="75" spans="1:14" hidden="1" x14ac:dyDescent="0.25">
      <c r="A75" t="s">
        <v>20</v>
      </c>
      <c r="B75" t="s">
        <v>104</v>
      </c>
      <c r="D75" t="s">
        <v>13</v>
      </c>
      <c r="E75" t="s">
        <v>265</v>
      </c>
      <c r="F75">
        <v>2013</v>
      </c>
      <c r="G75" t="s">
        <v>178</v>
      </c>
      <c r="H75" t="s">
        <v>99</v>
      </c>
      <c r="I75" t="s">
        <v>237</v>
      </c>
      <c r="J75">
        <v>591693.38683760678</v>
      </c>
      <c r="K75" t="s">
        <v>248</v>
      </c>
      <c r="L75">
        <v>1</v>
      </c>
      <c r="M75">
        <v>1</v>
      </c>
      <c r="N75">
        <v>1</v>
      </c>
    </row>
    <row r="76" spans="1:14" hidden="1" x14ac:dyDescent="0.25">
      <c r="A76" t="s">
        <v>20</v>
      </c>
      <c r="B76" t="s">
        <v>104</v>
      </c>
      <c r="D76" t="s">
        <v>13</v>
      </c>
      <c r="E76" t="s">
        <v>265</v>
      </c>
      <c r="F76">
        <v>2013</v>
      </c>
      <c r="G76" t="s">
        <v>178</v>
      </c>
      <c r="H76" t="s">
        <v>99</v>
      </c>
      <c r="I76" t="s">
        <v>237</v>
      </c>
      <c r="J76">
        <v>591752.98834498832</v>
      </c>
      <c r="K76" t="s">
        <v>248</v>
      </c>
      <c r="L76">
        <v>1</v>
      </c>
      <c r="M76">
        <v>1</v>
      </c>
      <c r="N76">
        <v>1</v>
      </c>
    </row>
    <row r="77" spans="1:14" hidden="1" x14ac:dyDescent="0.25">
      <c r="A77" t="s">
        <v>19</v>
      </c>
      <c r="B77" t="s">
        <v>105</v>
      </c>
      <c r="D77" t="s">
        <v>13</v>
      </c>
      <c r="E77" t="s">
        <v>265</v>
      </c>
      <c r="F77">
        <v>2012</v>
      </c>
      <c r="G77" t="s">
        <v>179</v>
      </c>
      <c r="H77" t="s">
        <v>100</v>
      </c>
      <c r="I77" t="s">
        <v>237</v>
      </c>
      <c r="J77">
        <v>488343.31841491844</v>
      </c>
      <c r="K77" t="s">
        <v>249</v>
      </c>
      <c r="L77">
        <v>1</v>
      </c>
      <c r="M77">
        <v>1</v>
      </c>
      <c r="N77">
        <v>1</v>
      </c>
    </row>
    <row r="78" spans="1:14" hidden="1" x14ac:dyDescent="0.25">
      <c r="A78" t="s">
        <v>19</v>
      </c>
      <c r="B78" t="s">
        <v>105</v>
      </c>
      <c r="D78" t="s">
        <v>13</v>
      </c>
      <c r="E78" t="s">
        <v>265</v>
      </c>
      <c r="F78">
        <v>2012</v>
      </c>
      <c r="G78" t="s">
        <v>179</v>
      </c>
      <c r="H78" t="s">
        <v>100</v>
      </c>
      <c r="I78" t="s">
        <v>237</v>
      </c>
      <c r="J78">
        <v>329591.48329448339</v>
      </c>
      <c r="K78" t="s">
        <v>248</v>
      </c>
      <c r="L78">
        <v>1</v>
      </c>
      <c r="M78">
        <v>1</v>
      </c>
      <c r="N78">
        <v>1</v>
      </c>
    </row>
    <row r="79" spans="1:14" hidden="1" x14ac:dyDescent="0.25">
      <c r="A79" t="s">
        <v>19</v>
      </c>
      <c r="B79" t="s">
        <v>105</v>
      </c>
      <c r="D79" t="s">
        <v>13</v>
      </c>
      <c r="E79" t="s">
        <v>265</v>
      </c>
      <c r="F79">
        <v>2012</v>
      </c>
      <c r="G79" t="s">
        <v>179</v>
      </c>
      <c r="H79" t="s">
        <v>100</v>
      </c>
      <c r="I79" t="s">
        <v>237</v>
      </c>
      <c r="J79">
        <v>329591.47195027198</v>
      </c>
      <c r="K79" t="s">
        <v>248</v>
      </c>
      <c r="L79">
        <v>1</v>
      </c>
      <c r="M79">
        <v>1</v>
      </c>
      <c r="N79">
        <v>1</v>
      </c>
    </row>
    <row r="80" spans="1:14" hidden="1" x14ac:dyDescent="0.25">
      <c r="A80" t="s">
        <v>19</v>
      </c>
      <c r="B80" t="s">
        <v>105</v>
      </c>
      <c r="D80" t="s">
        <v>13</v>
      </c>
      <c r="E80" t="s">
        <v>265</v>
      </c>
      <c r="F80">
        <v>2012</v>
      </c>
      <c r="G80" t="s">
        <v>179</v>
      </c>
      <c r="H80" t="s">
        <v>100</v>
      </c>
      <c r="I80" t="s">
        <v>237</v>
      </c>
      <c r="J80">
        <v>493340.72711732716</v>
      </c>
      <c r="K80" t="s">
        <v>249</v>
      </c>
      <c r="L80">
        <v>1</v>
      </c>
      <c r="M80">
        <v>1</v>
      </c>
      <c r="N80">
        <v>1</v>
      </c>
    </row>
    <row r="81" spans="1:16" x14ac:dyDescent="0.25">
      <c r="A81" t="s">
        <v>31</v>
      </c>
      <c r="B81" t="s">
        <v>241</v>
      </c>
      <c r="C81" t="s">
        <v>266</v>
      </c>
      <c r="D81" t="s">
        <v>13</v>
      </c>
      <c r="E81" t="s">
        <v>265</v>
      </c>
      <c r="F81">
        <v>2018</v>
      </c>
      <c r="G81" t="s">
        <v>29</v>
      </c>
      <c r="H81" t="s">
        <v>100</v>
      </c>
      <c r="I81" t="s">
        <v>211</v>
      </c>
      <c r="J81">
        <v>444608.11636363633</v>
      </c>
      <c r="K81" t="s">
        <v>248</v>
      </c>
      <c r="L81">
        <v>1</v>
      </c>
      <c r="M81">
        <v>1</v>
      </c>
      <c r="N81">
        <v>1</v>
      </c>
      <c r="P81" s="11"/>
    </row>
    <row r="82" spans="1:16" hidden="1" x14ac:dyDescent="0.25">
      <c r="A82" t="s">
        <v>27</v>
      </c>
      <c r="B82" t="s">
        <v>104</v>
      </c>
      <c r="D82" t="s">
        <v>13</v>
      </c>
      <c r="E82" t="s">
        <v>265</v>
      </c>
      <c r="F82">
        <v>2018</v>
      </c>
      <c r="G82" t="s">
        <v>29</v>
      </c>
      <c r="H82" t="s">
        <v>100</v>
      </c>
      <c r="I82" t="s">
        <v>237</v>
      </c>
      <c r="J82">
        <v>379588.90909090912</v>
      </c>
      <c r="K82" t="s">
        <v>249</v>
      </c>
      <c r="L82">
        <v>1</v>
      </c>
      <c r="M82">
        <v>1</v>
      </c>
      <c r="N82">
        <v>1</v>
      </c>
    </row>
    <row r="83" spans="1:16" hidden="1" x14ac:dyDescent="0.25">
      <c r="A83" t="s">
        <v>27</v>
      </c>
      <c r="B83" t="s">
        <v>104</v>
      </c>
      <c r="D83" t="s">
        <v>13</v>
      </c>
      <c r="E83" t="s">
        <v>265</v>
      </c>
      <c r="F83">
        <v>2018</v>
      </c>
      <c r="G83" t="s">
        <v>29</v>
      </c>
      <c r="H83" t="s">
        <v>100</v>
      </c>
      <c r="I83" t="s">
        <v>237</v>
      </c>
      <c r="J83">
        <v>386510.72727272729</v>
      </c>
      <c r="K83" t="s">
        <v>249</v>
      </c>
      <c r="L83">
        <v>2</v>
      </c>
      <c r="M83">
        <v>1</v>
      </c>
      <c r="N83">
        <v>1</v>
      </c>
    </row>
    <row r="84" spans="1:16" hidden="1" x14ac:dyDescent="0.25">
      <c r="A84" t="s">
        <v>27</v>
      </c>
      <c r="B84" t="s">
        <v>104</v>
      </c>
      <c r="D84" t="s">
        <v>13</v>
      </c>
      <c r="E84" t="s">
        <v>265</v>
      </c>
      <c r="F84">
        <v>2018</v>
      </c>
      <c r="G84" t="s">
        <v>29</v>
      </c>
      <c r="H84" t="s">
        <v>100</v>
      </c>
      <c r="I84" t="s">
        <v>237</v>
      </c>
      <c r="J84">
        <v>480154.09090909094</v>
      </c>
      <c r="K84" t="s">
        <v>250</v>
      </c>
      <c r="L84">
        <v>2</v>
      </c>
      <c r="M84">
        <v>1</v>
      </c>
      <c r="N84">
        <v>1</v>
      </c>
    </row>
    <row r="85" spans="1:16" x14ac:dyDescent="0.25">
      <c r="A85" t="s">
        <v>30</v>
      </c>
      <c r="B85" t="s">
        <v>241</v>
      </c>
      <c r="C85" t="s">
        <v>266</v>
      </c>
      <c r="D85" t="s">
        <v>13</v>
      </c>
      <c r="E85" t="s">
        <v>266</v>
      </c>
      <c r="F85">
        <v>2018</v>
      </c>
      <c r="G85" t="s">
        <v>29</v>
      </c>
      <c r="H85" t="s">
        <v>100</v>
      </c>
      <c r="I85" t="s">
        <v>211</v>
      </c>
      <c r="J85">
        <v>800639.73</v>
      </c>
      <c r="K85" t="s">
        <v>249</v>
      </c>
      <c r="L85">
        <v>1</v>
      </c>
      <c r="M85">
        <v>1</v>
      </c>
      <c r="N85">
        <v>1</v>
      </c>
    </row>
    <row r="86" spans="1:16" x14ac:dyDescent="0.25">
      <c r="A86" t="s">
        <v>30</v>
      </c>
      <c r="B86" t="s">
        <v>241</v>
      </c>
      <c r="C86" t="s">
        <v>266</v>
      </c>
      <c r="D86" t="s">
        <v>13</v>
      </c>
      <c r="E86" t="s">
        <v>266</v>
      </c>
      <c r="F86">
        <v>2018</v>
      </c>
      <c r="G86" t="s">
        <v>29</v>
      </c>
      <c r="H86" t="s">
        <v>100</v>
      </c>
      <c r="I86" t="s">
        <v>237</v>
      </c>
      <c r="J86">
        <v>949101.5454545453</v>
      </c>
      <c r="K86" t="s">
        <v>250</v>
      </c>
      <c r="L86">
        <v>1</v>
      </c>
      <c r="M86">
        <v>1</v>
      </c>
      <c r="N86">
        <v>1</v>
      </c>
    </row>
    <row r="87" spans="1:16" hidden="1" x14ac:dyDescent="0.25">
      <c r="A87" t="s">
        <v>19</v>
      </c>
      <c r="B87" t="s">
        <v>105</v>
      </c>
      <c r="D87" t="s">
        <v>13</v>
      </c>
      <c r="E87" t="s">
        <v>265</v>
      </c>
      <c r="F87">
        <v>2017</v>
      </c>
      <c r="G87" t="s">
        <v>29</v>
      </c>
      <c r="H87" t="s">
        <v>100</v>
      </c>
      <c r="I87" t="s">
        <v>211</v>
      </c>
      <c r="J87">
        <v>352927.90560994559</v>
      </c>
      <c r="K87" t="s">
        <v>249</v>
      </c>
      <c r="L87">
        <v>1</v>
      </c>
      <c r="M87">
        <v>1</v>
      </c>
      <c r="N87">
        <v>1</v>
      </c>
    </row>
    <row r="88" spans="1:16" x14ac:dyDescent="0.25">
      <c r="A88" t="s">
        <v>30</v>
      </c>
      <c r="B88" t="s">
        <v>241</v>
      </c>
      <c r="C88" t="s">
        <v>266</v>
      </c>
      <c r="D88" t="s">
        <v>13</v>
      </c>
      <c r="E88" t="s">
        <v>265</v>
      </c>
      <c r="F88">
        <v>2018</v>
      </c>
      <c r="G88" t="s">
        <v>29</v>
      </c>
      <c r="H88" t="s">
        <v>100</v>
      </c>
      <c r="I88" t="s">
        <v>211</v>
      </c>
      <c r="J88">
        <v>620636.72727272729</v>
      </c>
      <c r="K88" t="s">
        <v>248</v>
      </c>
      <c r="L88">
        <v>1</v>
      </c>
      <c r="M88">
        <v>1</v>
      </c>
      <c r="N88">
        <v>1</v>
      </c>
    </row>
    <row r="89" spans="1:16" x14ac:dyDescent="0.25">
      <c r="A89" t="s">
        <v>30</v>
      </c>
      <c r="B89" t="s">
        <v>241</v>
      </c>
      <c r="C89" t="s">
        <v>266</v>
      </c>
      <c r="D89" t="s">
        <v>13</v>
      </c>
      <c r="E89" t="s">
        <v>265</v>
      </c>
      <c r="F89">
        <v>2017</v>
      </c>
      <c r="G89" t="s">
        <v>29</v>
      </c>
      <c r="H89" t="s">
        <v>100</v>
      </c>
      <c r="I89" t="s">
        <v>211</v>
      </c>
      <c r="J89">
        <v>620562.39005439007</v>
      </c>
      <c r="K89" t="s">
        <v>248</v>
      </c>
      <c r="L89">
        <v>1</v>
      </c>
      <c r="M89">
        <v>1</v>
      </c>
      <c r="N89">
        <v>1</v>
      </c>
    </row>
    <row r="90" spans="1:16" hidden="1" x14ac:dyDescent="0.25">
      <c r="A90" t="s">
        <v>32</v>
      </c>
      <c r="B90" t="s">
        <v>105</v>
      </c>
      <c r="D90" t="s">
        <v>13</v>
      </c>
      <c r="E90" t="s">
        <v>265</v>
      </c>
      <c r="F90">
        <v>2018</v>
      </c>
      <c r="G90" t="s">
        <v>29</v>
      </c>
      <c r="H90" t="s">
        <v>100</v>
      </c>
      <c r="I90" t="s">
        <v>211</v>
      </c>
      <c r="J90">
        <v>452695.85345454543</v>
      </c>
      <c r="K90" t="s">
        <v>247</v>
      </c>
      <c r="L90">
        <v>1</v>
      </c>
      <c r="M90">
        <v>1</v>
      </c>
      <c r="N90">
        <v>1</v>
      </c>
    </row>
    <row r="91" spans="1:16" x14ac:dyDescent="0.25">
      <c r="A91" t="s">
        <v>31</v>
      </c>
      <c r="B91" t="s">
        <v>241</v>
      </c>
      <c r="C91" t="s">
        <v>266</v>
      </c>
      <c r="D91" t="s">
        <v>13</v>
      </c>
      <c r="E91" t="s">
        <v>265</v>
      </c>
      <c r="F91">
        <v>2017</v>
      </c>
      <c r="G91" t="s">
        <v>29</v>
      </c>
      <c r="H91" t="s">
        <v>100</v>
      </c>
      <c r="I91" t="s">
        <v>237</v>
      </c>
      <c r="J91">
        <v>487761.55076923082</v>
      </c>
      <c r="K91" t="s">
        <v>249</v>
      </c>
      <c r="L91">
        <v>1</v>
      </c>
      <c r="M91">
        <v>1</v>
      </c>
      <c r="N91">
        <v>1</v>
      </c>
    </row>
    <row r="92" spans="1:16" x14ac:dyDescent="0.25">
      <c r="A92" t="s">
        <v>30</v>
      </c>
      <c r="B92" t="s">
        <v>241</v>
      </c>
      <c r="C92" t="s">
        <v>266</v>
      </c>
      <c r="D92" t="s">
        <v>13</v>
      </c>
      <c r="E92" t="s">
        <v>265</v>
      </c>
      <c r="F92">
        <v>2017</v>
      </c>
      <c r="G92" t="s">
        <v>29</v>
      </c>
      <c r="H92" t="s">
        <v>100</v>
      </c>
      <c r="I92" t="s">
        <v>211</v>
      </c>
      <c r="J92">
        <v>600678.55555555562</v>
      </c>
      <c r="K92" t="s">
        <v>250</v>
      </c>
      <c r="L92">
        <v>1</v>
      </c>
      <c r="M92">
        <v>1</v>
      </c>
      <c r="N92">
        <v>1</v>
      </c>
    </row>
    <row r="93" spans="1:16" hidden="1" x14ac:dyDescent="0.25">
      <c r="A93" t="s">
        <v>33</v>
      </c>
      <c r="B93" t="s">
        <v>104</v>
      </c>
      <c r="D93" t="s">
        <v>13</v>
      </c>
      <c r="E93" t="s">
        <v>265</v>
      </c>
      <c r="F93">
        <v>2017</v>
      </c>
      <c r="G93" t="s">
        <v>29</v>
      </c>
      <c r="H93" t="s">
        <v>100</v>
      </c>
      <c r="I93" t="s">
        <v>211</v>
      </c>
      <c r="J93">
        <v>369625.79861693864</v>
      </c>
      <c r="K93" t="s">
        <v>249</v>
      </c>
      <c r="L93">
        <v>1</v>
      </c>
      <c r="M93">
        <v>1</v>
      </c>
      <c r="N93">
        <v>1</v>
      </c>
    </row>
    <row r="94" spans="1:16" hidden="1" x14ac:dyDescent="0.25">
      <c r="A94" t="s">
        <v>32</v>
      </c>
      <c r="B94" t="s">
        <v>105</v>
      </c>
      <c r="D94" t="s">
        <v>13</v>
      </c>
      <c r="E94" t="s">
        <v>265</v>
      </c>
      <c r="F94">
        <v>2017</v>
      </c>
      <c r="G94" t="s">
        <v>29</v>
      </c>
      <c r="H94" t="s">
        <v>100</v>
      </c>
      <c r="I94" t="s">
        <v>211</v>
      </c>
      <c r="J94">
        <v>243921.24941724943</v>
      </c>
      <c r="K94" t="s">
        <v>249</v>
      </c>
      <c r="L94">
        <v>1</v>
      </c>
      <c r="M94">
        <v>1</v>
      </c>
      <c r="N94">
        <v>1</v>
      </c>
    </row>
    <row r="95" spans="1:16" x14ac:dyDescent="0.25">
      <c r="A95" t="s">
        <v>24</v>
      </c>
      <c r="B95" t="s">
        <v>241</v>
      </c>
      <c r="C95" t="s">
        <v>266</v>
      </c>
      <c r="D95" t="s">
        <v>13</v>
      </c>
      <c r="E95" t="s">
        <v>265</v>
      </c>
      <c r="F95">
        <v>2016</v>
      </c>
      <c r="G95" t="s">
        <v>29</v>
      </c>
      <c r="H95" t="s">
        <v>100</v>
      </c>
      <c r="I95" t="s">
        <v>211</v>
      </c>
      <c r="J95">
        <v>357543.8756177157</v>
      </c>
      <c r="K95" t="s">
        <v>249</v>
      </c>
      <c r="L95">
        <v>1</v>
      </c>
      <c r="M95">
        <v>1</v>
      </c>
      <c r="N95">
        <v>1</v>
      </c>
    </row>
    <row r="96" spans="1:16" x14ac:dyDescent="0.25">
      <c r="A96" t="s">
        <v>24</v>
      </c>
      <c r="B96" t="s">
        <v>241</v>
      </c>
      <c r="C96" t="s">
        <v>266</v>
      </c>
      <c r="D96" t="s">
        <v>13</v>
      </c>
      <c r="E96" t="s">
        <v>265</v>
      </c>
      <c r="F96">
        <v>2016</v>
      </c>
      <c r="G96" t="s">
        <v>29</v>
      </c>
      <c r="H96" t="s">
        <v>100</v>
      </c>
      <c r="I96" t="s">
        <v>211</v>
      </c>
      <c r="J96">
        <v>403046.67897435901</v>
      </c>
      <c r="K96" t="s">
        <v>250</v>
      </c>
      <c r="L96">
        <v>1</v>
      </c>
      <c r="M96">
        <v>1</v>
      </c>
      <c r="N96">
        <v>1</v>
      </c>
    </row>
    <row r="97" spans="1:14" x14ac:dyDescent="0.25">
      <c r="A97" t="s">
        <v>24</v>
      </c>
      <c r="B97" t="s">
        <v>241</v>
      </c>
      <c r="C97" t="s">
        <v>266</v>
      </c>
      <c r="D97" t="s">
        <v>13</v>
      </c>
      <c r="E97" t="s">
        <v>266</v>
      </c>
      <c r="F97">
        <v>2015</v>
      </c>
      <c r="G97" t="s">
        <v>29</v>
      </c>
      <c r="H97" t="s">
        <v>100</v>
      </c>
      <c r="I97" t="s">
        <v>237</v>
      </c>
      <c r="J97">
        <v>940751.01398601383</v>
      </c>
      <c r="K97" t="s">
        <v>248</v>
      </c>
      <c r="L97">
        <v>1</v>
      </c>
      <c r="M97">
        <v>1</v>
      </c>
      <c r="N97">
        <v>1</v>
      </c>
    </row>
    <row r="98" spans="1:14" hidden="1" x14ac:dyDescent="0.25">
      <c r="A98" t="s">
        <v>17</v>
      </c>
      <c r="B98" t="s">
        <v>104</v>
      </c>
      <c r="D98" t="s">
        <v>13</v>
      </c>
      <c r="E98" t="s">
        <v>265</v>
      </c>
      <c r="F98">
        <v>2015</v>
      </c>
      <c r="G98" t="s">
        <v>29</v>
      </c>
      <c r="H98" t="s">
        <v>100</v>
      </c>
      <c r="I98" t="s">
        <v>211</v>
      </c>
      <c r="J98">
        <v>656477.43818181823</v>
      </c>
      <c r="K98" t="s">
        <v>250</v>
      </c>
      <c r="L98">
        <v>2</v>
      </c>
      <c r="M98">
        <v>1</v>
      </c>
      <c r="N98">
        <v>1</v>
      </c>
    </row>
    <row r="99" spans="1:14" hidden="1" x14ac:dyDescent="0.25">
      <c r="A99" t="s">
        <v>20</v>
      </c>
      <c r="B99" t="s">
        <v>104</v>
      </c>
      <c r="D99" t="s">
        <v>13</v>
      </c>
      <c r="E99" t="s">
        <v>265</v>
      </c>
      <c r="F99">
        <v>2014</v>
      </c>
      <c r="G99" t="s">
        <v>29</v>
      </c>
      <c r="H99" t="s">
        <v>100</v>
      </c>
      <c r="I99" t="s">
        <v>211</v>
      </c>
      <c r="J99">
        <v>686570.80239316262</v>
      </c>
      <c r="K99" t="s">
        <v>250</v>
      </c>
      <c r="L99">
        <v>2</v>
      </c>
      <c r="M99">
        <v>1</v>
      </c>
      <c r="N99">
        <v>1</v>
      </c>
    </row>
    <row r="100" spans="1:14" hidden="1" x14ac:dyDescent="0.25">
      <c r="A100" t="s">
        <v>17</v>
      </c>
      <c r="B100" t="s">
        <v>104</v>
      </c>
      <c r="D100" t="s">
        <v>13</v>
      </c>
      <c r="E100" t="s">
        <v>265</v>
      </c>
      <c r="F100">
        <v>2014</v>
      </c>
      <c r="G100" t="s">
        <v>29</v>
      </c>
      <c r="H100" t="s">
        <v>100</v>
      </c>
      <c r="I100" t="s">
        <v>237</v>
      </c>
      <c r="J100">
        <v>501437.78350427363</v>
      </c>
      <c r="K100" t="s">
        <v>249</v>
      </c>
      <c r="L100">
        <v>1</v>
      </c>
      <c r="M100">
        <v>1</v>
      </c>
      <c r="N100">
        <v>1</v>
      </c>
    </row>
    <row r="101" spans="1:14" hidden="1" x14ac:dyDescent="0.25">
      <c r="A101" t="s">
        <v>17</v>
      </c>
      <c r="B101" t="s">
        <v>104</v>
      </c>
      <c r="D101" t="s">
        <v>13</v>
      </c>
      <c r="E101" t="s">
        <v>265</v>
      </c>
      <c r="F101">
        <v>2014</v>
      </c>
      <c r="G101" t="s">
        <v>29</v>
      </c>
      <c r="H101" t="s">
        <v>100</v>
      </c>
      <c r="I101" t="s">
        <v>237</v>
      </c>
      <c r="J101">
        <v>547155.57256410259</v>
      </c>
      <c r="K101" t="s">
        <v>250</v>
      </c>
      <c r="L101">
        <v>2</v>
      </c>
      <c r="M101">
        <v>1</v>
      </c>
      <c r="N101">
        <v>1</v>
      </c>
    </row>
    <row r="102" spans="1:14" hidden="1" x14ac:dyDescent="0.25">
      <c r="A102" t="s">
        <v>17</v>
      </c>
      <c r="B102" t="s">
        <v>104</v>
      </c>
      <c r="D102" t="s">
        <v>13</v>
      </c>
      <c r="E102" t="s">
        <v>265</v>
      </c>
      <c r="F102">
        <v>2015</v>
      </c>
      <c r="G102" t="s">
        <v>29</v>
      </c>
      <c r="H102" t="s">
        <v>100</v>
      </c>
      <c r="I102" t="s">
        <v>237</v>
      </c>
      <c r="J102">
        <v>654899.36363636365</v>
      </c>
      <c r="K102" t="s">
        <v>247</v>
      </c>
      <c r="L102">
        <v>2</v>
      </c>
      <c r="M102">
        <v>1</v>
      </c>
      <c r="N102">
        <v>1</v>
      </c>
    </row>
    <row r="103" spans="1:14" hidden="1" x14ac:dyDescent="0.25">
      <c r="A103" t="s">
        <v>17</v>
      </c>
      <c r="B103" t="s">
        <v>104</v>
      </c>
      <c r="D103" t="s">
        <v>13</v>
      </c>
      <c r="E103" t="s">
        <v>265</v>
      </c>
      <c r="F103">
        <v>2015</v>
      </c>
      <c r="G103" t="s">
        <v>29</v>
      </c>
      <c r="H103" t="s">
        <v>100</v>
      </c>
      <c r="I103" t="s">
        <v>237</v>
      </c>
      <c r="J103">
        <v>504604.70629370632</v>
      </c>
      <c r="K103" t="s">
        <v>248</v>
      </c>
      <c r="L103">
        <v>1</v>
      </c>
      <c r="M103">
        <v>1</v>
      </c>
      <c r="N103">
        <v>1</v>
      </c>
    </row>
    <row r="104" spans="1:14" hidden="1" x14ac:dyDescent="0.25">
      <c r="A104" t="s">
        <v>21</v>
      </c>
      <c r="B104" t="s">
        <v>104</v>
      </c>
      <c r="D104" t="s">
        <v>13</v>
      </c>
      <c r="E104" t="s">
        <v>265</v>
      </c>
      <c r="F104">
        <v>2014</v>
      </c>
      <c r="G104" t="s">
        <v>29</v>
      </c>
      <c r="H104" t="s">
        <v>100</v>
      </c>
      <c r="I104" t="s">
        <v>211</v>
      </c>
      <c r="J104">
        <v>576510.99444444454</v>
      </c>
      <c r="K104" t="s">
        <v>249</v>
      </c>
      <c r="L104">
        <v>1</v>
      </c>
      <c r="M104">
        <v>1</v>
      </c>
      <c r="N104">
        <v>1</v>
      </c>
    </row>
    <row r="105" spans="1:14" hidden="1" x14ac:dyDescent="0.25">
      <c r="A105" t="s">
        <v>20</v>
      </c>
      <c r="B105" t="s">
        <v>104</v>
      </c>
      <c r="D105" t="s">
        <v>13</v>
      </c>
      <c r="E105" t="s">
        <v>265</v>
      </c>
      <c r="F105">
        <v>2015</v>
      </c>
      <c r="G105" t="s">
        <v>29</v>
      </c>
      <c r="H105" t="s">
        <v>100</v>
      </c>
      <c r="I105" t="s">
        <v>237</v>
      </c>
      <c r="J105">
        <v>642168.20895104902</v>
      </c>
      <c r="K105" t="s">
        <v>247</v>
      </c>
      <c r="L105">
        <v>2</v>
      </c>
      <c r="M105">
        <v>1</v>
      </c>
      <c r="N105">
        <v>1</v>
      </c>
    </row>
    <row r="106" spans="1:14" hidden="1" x14ac:dyDescent="0.25">
      <c r="A106" t="s">
        <v>41</v>
      </c>
      <c r="B106" t="s">
        <v>104</v>
      </c>
      <c r="D106" t="s">
        <v>13</v>
      </c>
      <c r="E106" t="s">
        <v>265</v>
      </c>
      <c r="F106">
        <v>2015</v>
      </c>
      <c r="G106" t="s">
        <v>29</v>
      </c>
      <c r="H106" t="s">
        <v>100</v>
      </c>
      <c r="I106" t="s">
        <v>211</v>
      </c>
      <c r="J106">
        <v>414758.88629370631</v>
      </c>
      <c r="K106" t="s">
        <v>249</v>
      </c>
      <c r="L106">
        <v>1</v>
      </c>
      <c r="M106">
        <v>1</v>
      </c>
      <c r="N106">
        <v>1</v>
      </c>
    </row>
    <row r="107" spans="1:14" hidden="1" x14ac:dyDescent="0.25">
      <c r="A107" t="s">
        <v>41</v>
      </c>
      <c r="B107" t="s">
        <v>104</v>
      </c>
      <c r="D107" t="s">
        <v>13</v>
      </c>
      <c r="E107" t="s">
        <v>265</v>
      </c>
      <c r="F107">
        <v>2015</v>
      </c>
      <c r="G107" t="s">
        <v>29</v>
      </c>
      <c r="H107" t="s">
        <v>100</v>
      </c>
      <c r="I107" t="s">
        <v>211</v>
      </c>
      <c r="J107">
        <v>414149.49076923076</v>
      </c>
      <c r="K107" t="s">
        <v>249</v>
      </c>
      <c r="L107">
        <v>1</v>
      </c>
      <c r="M107">
        <v>1</v>
      </c>
      <c r="N107">
        <v>1</v>
      </c>
    </row>
    <row r="108" spans="1:14" hidden="1" x14ac:dyDescent="0.25">
      <c r="A108" t="s">
        <v>41</v>
      </c>
      <c r="B108" t="s">
        <v>104</v>
      </c>
      <c r="D108" t="s">
        <v>13</v>
      </c>
      <c r="E108" t="s">
        <v>265</v>
      </c>
      <c r="F108">
        <v>2015</v>
      </c>
      <c r="G108" t="s">
        <v>29</v>
      </c>
      <c r="H108" t="s">
        <v>100</v>
      </c>
      <c r="I108" t="s">
        <v>211</v>
      </c>
      <c r="J108">
        <v>413807.41048951051</v>
      </c>
      <c r="K108" t="s">
        <v>249</v>
      </c>
      <c r="L108">
        <v>1</v>
      </c>
      <c r="M108">
        <v>1</v>
      </c>
      <c r="N108">
        <v>1</v>
      </c>
    </row>
    <row r="109" spans="1:14" hidden="1" x14ac:dyDescent="0.25">
      <c r="A109" t="s">
        <v>28</v>
      </c>
      <c r="B109" t="s">
        <v>104</v>
      </c>
      <c r="D109" t="s">
        <v>13</v>
      </c>
      <c r="E109" t="s">
        <v>265</v>
      </c>
      <c r="F109">
        <v>2014</v>
      </c>
      <c r="G109" t="s">
        <v>29</v>
      </c>
      <c r="H109" t="s">
        <v>100</v>
      </c>
      <c r="I109" t="s">
        <v>237</v>
      </c>
      <c r="J109">
        <v>476010.02641025651</v>
      </c>
      <c r="K109" t="s">
        <v>249</v>
      </c>
      <c r="L109">
        <v>1</v>
      </c>
      <c r="M109">
        <v>1</v>
      </c>
      <c r="N109">
        <v>1</v>
      </c>
    </row>
    <row r="110" spans="1:14" hidden="1" x14ac:dyDescent="0.25">
      <c r="A110" t="s">
        <v>19</v>
      </c>
      <c r="B110" t="s">
        <v>105</v>
      </c>
      <c r="D110" t="s">
        <v>13</v>
      </c>
      <c r="E110" t="s">
        <v>265</v>
      </c>
      <c r="F110">
        <v>2015</v>
      </c>
      <c r="G110" t="s">
        <v>29</v>
      </c>
      <c r="H110" t="s">
        <v>100</v>
      </c>
      <c r="I110" t="s">
        <v>237</v>
      </c>
      <c r="J110">
        <v>500847.09790209791</v>
      </c>
      <c r="K110" t="s">
        <v>248</v>
      </c>
      <c r="L110">
        <v>1</v>
      </c>
      <c r="M110">
        <v>1</v>
      </c>
      <c r="N110">
        <v>1</v>
      </c>
    </row>
    <row r="111" spans="1:14" hidden="1" x14ac:dyDescent="0.25">
      <c r="A111" t="s">
        <v>19</v>
      </c>
      <c r="B111" t="s">
        <v>105</v>
      </c>
      <c r="D111" t="s">
        <v>13</v>
      </c>
      <c r="E111" t="s">
        <v>265</v>
      </c>
      <c r="F111">
        <v>2015</v>
      </c>
      <c r="G111" t="s">
        <v>29</v>
      </c>
      <c r="H111" t="s">
        <v>100</v>
      </c>
      <c r="I111" t="s">
        <v>237</v>
      </c>
      <c r="J111">
        <v>499495.76223776222</v>
      </c>
      <c r="K111" t="s">
        <v>249</v>
      </c>
      <c r="L111">
        <v>1</v>
      </c>
      <c r="M111">
        <v>1</v>
      </c>
      <c r="N111">
        <v>1</v>
      </c>
    </row>
    <row r="112" spans="1:14" hidden="1" x14ac:dyDescent="0.25">
      <c r="A112" t="s">
        <v>19</v>
      </c>
      <c r="B112" t="s">
        <v>105</v>
      </c>
      <c r="D112" t="s">
        <v>13</v>
      </c>
      <c r="E112" t="s">
        <v>265</v>
      </c>
      <c r="F112">
        <v>2014</v>
      </c>
      <c r="G112" t="s">
        <v>29</v>
      </c>
      <c r="H112" t="s">
        <v>100</v>
      </c>
      <c r="I112" t="s">
        <v>237</v>
      </c>
      <c r="J112">
        <v>540446.25641025649</v>
      </c>
      <c r="K112" t="s">
        <v>250</v>
      </c>
      <c r="L112">
        <v>2</v>
      </c>
      <c r="M112">
        <v>1</v>
      </c>
      <c r="N112">
        <v>1</v>
      </c>
    </row>
    <row r="113" spans="1:14" hidden="1" x14ac:dyDescent="0.25">
      <c r="A113" t="s">
        <v>19</v>
      </c>
      <c r="B113" t="s">
        <v>105</v>
      </c>
      <c r="D113" t="s">
        <v>13</v>
      </c>
      <c r="E113" t="s">
        <v>265</v>
      </c>
      <c r="F113">
        <v>2014</v>
      </c>
      <c r="G113" t="s">
        <v>29</v>
      </c>
      <c r="H113" t="s">
        <v>100</v>
      </c>
      <c r="I113" t="s">
        <v>237</v>
      </c>
      <c r="J113">
        <v>497378.82905982918</v>
      </c>
      <c r="K113" t="s">
        <v>249</v>
      </c>
      <c r="L113">
        <v>1</v>
      </c>
      <c r="M113">
        <v>1</v>
      </c>
      <c r="N113">
        <v>1</v>
      </c>
    </row>
    <row r="114" spans="1:14" x14ac:dyDescent="0.25">
      <c r="A114" t="s">
        <v>31</v>
      </c>
      <c r="B114" t="s">
        <v>241</v>
      </c>
      <c r="C114" t="s">
        <v>266</v>
      </c>
      <c r="D114" t="s">
        <v>13</v>
      </c>
      <c r="E114" t="s">
        <v>265</v>
      </c>
      <c r="F114">
        <v>2014</v>
      </c>
      <c r="G114" t="s">
        <v>14</v>
      </c>
      <c r="H114" t="s">
        <v>99</v>
      </c>
      <c r="I114" t="s">
        <v>237</v>
      </c>
      <c r="J114">
        <v>609516.11675213685</v>
      </c>
      <c r="K114" t="s">
        <v>250</v>
      </c>
      <c r="L114">
        <v>2</v>
      </c>
      <c r="M114">
        <v>1</v>
      </c>
      <c r="N114">
        <v>1</v>
      </c>
    </row>
    <row r="115" spans="1:14" x14ac:dyDescent="0.25">
      <c r="A115" t="s">
        <v>31</v>
      </c>
      <c r="B115" t="s">
        <v>241</v>
      </c>
      <c r="C115" t="s">
        <v>266</v>
      </c>
      <c r="D115" t="s">
        <v>13</v>
      </c>
      <c r="E115" t="s">
        <v>265</v>
      </c>
      <c r="F115">
        <v>2014</v>
      </c>
      <c r="G115" t="s">
        <v>14</v>
      </c>
      <c r="H115" t="s">
        <v>99</v>
      </c>
      <c r="I115" t="s">
        <v>237</v>
      </c>
      <c r="J115">
        <v>608898.83794871799</v>
      </c>
      <c r="K115" t="s">
        <v>250</v>
      </c>
      <c r="L115">
        <v>2</v>
      </c>
      <c r="M115">
        <v>1</v>
      </c>
      <c r="N115">
        <v>1</v>
      </c>
    </row>
    <row r="116" spans="1:14" x14ac:dyDescent="0.25">
      <c r="A116" t="s">
        <v>30</v>
      </c>
      <c r="B116" t="s">
        <v>241</v>
      </c>
      <c r="C116" t="s">
        <v>266</v>
      </c>
      <c r="D116" t="s">
        <v>13</v>
      </c>
      <c r="E116" t="s">
        <v>265</v>
      </c>
      <c r="F116">
        <v>2013</v>
      </c>
      <c r="G116" t="s">
        <v>178</v>
      </c>
      <c r="H116" t="s">
        <v>99</v>
      </c>
      <c r="I116" t="s">
        <v>237</v>
      </c>
      <c r="J116">
        <v>572956.39782439778</v>
      </c>
      <c r="K116" t="s">
        <v>248</v>
      </c>
      <c r="L116">
        <v>1</v>
      </c>
      <c r="M116">
        <v>1</v>
      </c>
      <c r="N116">
        <v>1</v>
      </c>
    </row>
    <row r="117" spans="1:14" x14ac:dyDescent="0.25">
      <c r="A117" t="s">
        <v>30</v>
      </c>
      <c r="B117" t="s">
        <v>241</v>
      </c>
      <c r="C117" t="s">
        <v>266</v>
      </c>
      <c r="D117" t="s">
        <v>13</v>
      </c>
      <c r="E117" t="s">
        <v>265</v>
      </c>
      <c r="F117">
        <v>2013</v>
      </c>
      <c r="G117" t="s">
        <v>178</v>
      </c>
      <c r="H117" t="s">
        <v>99</v>
      </c>
      <c r="I117" t="s">
        <v>237</v>
      </c>
      <c r="J117">
        <v>569934.89199689194</v>
      </c>
      <c r="K117" t="s">
        <v>248</v>
      </c>
      <c r="L117">
        <v>1</v>
      </c>
      <c r="M117">
        <v>1</v>
      </c>
      <c r="N117">
        <v>1</v>
      </c>
    </row>
    <row r="118" spans="1:14" x14ac:dyDescent="0.25">
      <c r="A118" t="s">
        <v>30</v>
      </c>
      <c r="B118" t="s">
        <v>241</v>
      </c>
      <c r="C118" t="s">
        <v>266</v>
      </c>
      <c r="D118" t="s">
        <v>13</v>
      </c>
      <c r="E118" t="s">
        <v>265</v>
      </c>
      <c r="F118">
        <v>2013</v>
      </c>
      <c r="G118" t="s">
        <v>178</v>
      </c>
      <c r="H118" t="s">
        <v>99</v>
      </c>
      <c r="I118" t="s">
        <v>237</v>
      </c>
      <c r="J118">
        <v>572624.95415695407</v>
      </c>
      <c r="K118" t="s">
        <v>248</v>
      </c>
      <c r="L118">
        <v>1</v>
      </c>
      <c r="M118">
        <v>1</v>
      </c>
      <c r="N118">
        <v>1</v>
      </c>
    </row>
    <row r="119" spans="1:14" hidden="1" x14ac:dyDescent="0.25">
      <c r="A119" t="s">
        <v>33</v>
      </c>
      <c r="B119" t="s">
        <v>104</v>
      </c>
      <c r="D119" t="s">
        <v>13</v>
      </c>
      <c r="E119" t="s">
        <v>265</v>
      </c>
      <c r="F119">
        <v>2014</v>
      </c>
      <c r="G119" t="s">
        <v>29</v>
      </c>
      <c r="H119" t="s">
        <v>100</v>
      </c>
      <c r="I119" t="s">
        <v>237</v>
      </c>
      <c r="J119">
        <v>471612.33965811977</v>
      </c>
      <c r="K119" t="s">
        <v>249</v>
      </c>
      <c r="L119">
        <v>1</v>
      </c>
      <c r="M119">
        <v>1</v>
      </c>
      <c r="N119">
        <v>1</v>
      </c>
    </row>
    <row r="120" spans="1:14" hidden="1" x14ac:dyDescent="0.25">
      <c r="A120" t="s">
        <v>33</v>
      </c>
      <c r="B120" t="s">
        <v>104</v>
      </c>
      <c r="D120" t="s">
        <v>13</v>
      </c>
      <c r="E120" t="s">
        <v>265</v>
      </c>
      <c r="F120">
        <v>2014</v>
      </c>
      <c r="G120" t="s">
        <v>29</v>
      </c>
      <c r="H120" t="s">
        <v>100</v>
      </c>
      <c r="I120" t="s">
        <v>237</v>
      </c>
      <c r="J120">
        <v>448321.35709401721</v>
      </c>
      <c r="K120" t="s">
        <v>248</v>
      </c>
      <c r="L120">
        <v>1</v>
      </c>
      <c r="M120">
        <v>1</v>
      </c>
      <c r="N120">
        <v>1</v>
      </c>
    </row>
    <row r="121" spans="1:14" hidden="1" x14ac:dyDescent="0.25">
      <c r="A121" t="s">
        <v>33</v>
      </c>
      <c r="B121" t="s">
        <v>104</v>
      </c>
      <c r="D121" t="s">
        <v>13</v>
      </c>
      <c r="E121" t="s">
        <v>265</v>
      </c>
      <c r="F121">
        <v>2014</v>
      </c>
      <c r="G121" t="s">
        <v>29</v>
      </c>
      <c r="H121" t="s">
        <v>100</v>
      </c>
      <c r="I121" t="s">
        <v>237</v>
      </c>
      <c r="J121">
        <v>455336.99598290608</v>
      </c>
      <c r="K121" t="s">
        <v>248</v>
      </c>
      <c r="L121">
        <v>1</v>
      </c>
      <c r="M121">
        <v>1</v>
      </c>
      <c r="N121">
        <v>1</v>
      </c>
    </row>
    <row r="122" spans="1:14" hidden="1" x14ac:dyDescent="0.25">
      <c r="A122" t="s">
        <v>42</v>
      </c>
      <c r="B122" t="s">
        <v>107</v>
      </c>
      <c r="D122" t="s">
        <v>13</v>
      </c>
      <c r="E122" t="s">
        <v>265</v>
      </c>
      <c r="F122">
        <v>2013</v>
      </c>
      <c r="G122" t="s">
        <v>29</v>
      </c>
      <c r="H122" t="s">
        <v>100</v>
      </c>
      <c r="I122" t="s">
        <v>211</v>
      </c>
      <c r="J122">
        <v>486854.56876456871</v>
      </c>
      <c r="K122" t="s">
        <v>250</v>
      </c>
      <c r="L122">
        <v>2</v>
      </c>
      <c r="M122">
        <v>1</v>
      </c>
      <c r="N122">
        <v>1</v>
      </c>
    </row>
    <row r="123" spans="1:14" hidden="1" x14ac:dyDescent="0.25">
      <c r="A123" t="s">
        <v>32</v>
      </c>
      <c r="B123" t="s">
        <v>105</v>
      </c>
      <c r="D123" t="s">
        <v>13</v>
      </c>
      <c r="E123" t="s">
        <v>265</v>
      </c>
      <c r="F123">
        <v>2013</v>
      </c>
      <c r="G123" t="s">
        <v>29</v>
      </c>
      <c r="H123" t="s">
        <v>100</v>
      </c>
      <c r="I123" t="s">
        <v>237</v>
      </c>
      <c r="J123">
        <v>541076.2902719503</v>
      </c>
      <c r="K123" t="s">
        <v>249</v>
      </c>
      <c r="L123">
        <v>1</v>
      </c>
      <c r="M123">
        <v>1</v>
      </c>
      <c r="N123">
        <v>1</v>
      </c>
    </row>
    <row r="124" spans="1:14" hidden="1" x14ac:dyDescent="0.25">
      <c r="A124" t="s">
        <v>28</v>
      </c>
      <c r="B124" t="s">
        <v>104</v>
      </c>
      <c r="D124" t="s">
        <v>13</v>
      </c>
      <c r="E124" t="s">
        <v>265</v>
      </c>
      <c r="F124">
        <v>2013</v>
      </c>
      <c r="G124" t="s">
        <v>178</v>
      </c>
      <c r="H124" t="s">
        <v>99</v>
      </c>
      <c r="I124" t="s">
        <v>237</v>
      </c>
      <c r="J124">
        <v>653297.64257964259</v>
      </c>
      <c r="K124" t="s">
        <v>249</v>
      </c>
      <c r="L124">
        <v>1</v>
      </c>
      <c r="M124">
        <v>1</v>
      </c>
      <c r="N124">
        <v>1</v>
      </c>
    </row>
    <row r="125" spans="1:14" hidden="1" x14ac:dyDescent="0.25">
      <c r="A125" t="s">
        <v>28</v>
      </c>
      <c r="B125" t="s">
        <v>104</v>
      </c>
      <c r="D125" t="s">
        <v>13</v>
      </c>
      <c r="E125" t="s">
        <v>265</v>
      </c>
      <c r="F125">
        <v>2013</v>
      </c>
      <c r="G125" t="s">
        <v>178</v>
      </c>
      <c r="H125" t="s">
        <v>99</v>
      </c>
      <c r="I125" t="s">
        <v>237</v>
      </c>
      <c r="J125">
        <v>636992.71484071482</v>
      </c>
      <c r="K125" t="s">
        <v>249</v>
      </c>
      <c r="L125">
        <v>1</v>
      </c>
      <c r="M125">
        <v>1</v>
      </c>
      <c r="N125">
        <v>1</v>
      </c>
    </row>
    <row r="126" spans="1:14" hidden="1" x14ac:dyDescent="0.25">
      <c r="A126" t="s">
        <v>26</v>
      </c>
      <c r="B126" t="s">
        <v>104</v>
      </c>
      <c r="D126" t="s">
        <v>13</v>
      </c>
      <c r="E126" t="s">
        <v>265</v>
      </c>
      <c r="F126">
        <v>2013</v>
      </c>
      <c r="G126" t="s">
        <v>178</v>
      </c>
      <c r="H126" t="s">
        <v>99</v>
      </c>
      <c r="I126" t="s">
        <v>237</v>
      </c>
      <c r="J126">
        <v>872388.58231546218</v>
      </c>
      <c r="K126" t="s">
        <v>247</v>
      </c>
      <c r="L126">
        <v>2</v>
      </c>
      <c r="M126">
        <v>1</v>
      </c>
      <c r="N126">
        <v>1</v>
      </c>
    </row>
    <row r="127" spans="1:14" hidden="1" x14ac:dyDescent="0.25">
      <c r="A127" t="s">
        <v>20</v>
      </c>
      <c r="B127" t="s">
        <v>104</v>
      </c>
      <c r="D127" t="s">
        <v>13</v>
      </c>
      <c r="E127" t="s">
        <v>265</v>
      </c>
      <c r="F127">
        <v>2013</v>
      </c>
      <c r="G127" t="s">
        <v>14</v>
      </c>
      <c r="H127" t="s">
        <v>99</v>
      </c>
      <c r="I127" t="s">
        <v>237</v>
      </c>
      <c r="J127">
        <v>631481.88034188026</v>
      </c>
      <c r="K127" t="s">
        <v>248</v>
      </c>
      <c r="L127">
        <v>1</v>
      </c>
      <c r="M127">
        <v>1</v>
      </c>
      <c r="N127">
        <v>1</v>
      </c>
    </row>
    <row r="128" spans="1:14" hidden="1" x14ac:dyDescent="0.25">
      <c r="A128" t="s">
        <v>20</v>
      </c>
      <c r="B128" t="s">
        <v>104</v>
      </c>
      <c r="D128" t="s">
        <v>13</v>
      </c>
      <c r="E128" t="s">
        <v>265</v>
      </c>
      <c r="F128">
        <v>2013</v>
      </c>
      <c r="G128" t="s">
        <v>14</v>
      </c>
      <c r="H128" t="s">
        <v>99</v>
      </c>
      <c r="I128" t="s">
        <v>237</v>
      </c>
      <c r="J128">
        <v>859736.93404817407</v>
      </c>
      <c r="K128" t="s">
        <v>248</v>
      </c>
      <c r="L128">
        <v>1</v>
      </c>
      <c r="M128">
        <v>1</v>
      </c>
      <c r="N128">
        <v>1</v>
      </c>
    </row>
    <row r="129" spans="1:14" hidden="1" x14ac:dyDescent="0.25">
      <c r="A129" t="s">
        <v>20</v>
      </c>
      <c r="B129" t="s">
        <v>104</v>
      </c>
      <c r="D129" t="s">
        <v>13</v>
      </c>
      <c r="E129" t="s">
        <v>265</v>
      </c>
      <c r="F129">
        <v>2013</v>
      </c>
      <c r="G129" t="s">
        <v>178</v>
      </c>
      <c r="H129" t="s">
        <v>99</v>
      </c>
      <c r="I129" t="s">
        <v>237</v>
      </c>
      <c r="J129">
        <v>912741.0085470085</v>
      </c>
      <c r="K129" t="s">
        <v>249</v>
      </c>
      <c r="L129">
        <v>1</v>
      </c>
      <c r="M129">
        <v>1</v>
      </c>
      <c r="N129">
        <v>1</v>
      </c>
    </row>
    <row r="130" spans="1:14" hidden="1" x14ac:dyDescent="0.25">
      <c r="A130" t="s">
        <v>20</v>
      </c>
      <c r="B130" t="s">
        <v>104</v>
      </c>
      <c r="D130" t="s">
        <v>13</v>
      </c>
      <c r="E130" t="s">
        <v>265</v>
      </c>
      <c r="F130">
        <v>2013</v>
      </c>
      <c r="G130" t="s">
        <v>178</v>
      </c>
      <c r="H130" t="s">
        <v>99</v>
      </c>
      <c r="I130" t="s">
        <v>237</v>
      </c>
      <c r="J130">
        <v>1263798.205128205</v>
      </c>
      <c r="K130" t="s">
        <v>250</v>
      </c>
      <c r="L130">
        <v>2</v>
      </c>
      <c r="M130">
        <v>1</v>
      </c>
      <c r="N130">
        <v>1</v>
      </c>
    </row>
    <row r="131" spans="1:14" hidden="1" x14ac:dyDescent="0.25">
      <c r="A131" t="s">
        <v>20</v>
      </c>
      <c r="B131" t="s">
        <v>104</v>
      </c>
      <c r="D131" t="s">
        <v>13</v>
      </c>
      <c r="E131" t="s">
        <v>265</v>
      </c>
      <c r="F131">
        <v>2013</v>
      </c>
      <c r="G131" t="s">
        <v>178</v>
      </c>
      <c r="H131" t="s">
        <v>99</v>
      </c>
      <c r="I131" t="s">
        <v>237</v>
      </c>
      <c r="J131">
        <v>1144617.3644133643</v>
      </c>
      <c r="K131" t="s">
        <v>249</v>
      </c>
      <c r="L131">
        <v>1</v>
      </c>
      <c r="M131">
        <v>1</v>
      </c>
      <c r="N131">
        <v>1</v>
      </c>
    </row>
    <row r="132" spans="1:14" hidden="1" x14ac:dyDescent="0.25">
      <c r="A132" t="s">
        <v>20</v>
      </c>
      <c r="B132" t="s">
        <v>104</v>
      </c>
      <c r="D132" t="s">
        <v>13</v>
      </c>
      <c r="E132" t="s">
        <v>265</v>
      </c>
      <c r="F132">
        <v>2013</v>
      </c>
      <c r="G132" t="s">
        <v>178</v>
      </c>
      <c r="H132" t="s">
        <v>99</v>
      </c>
      <c r="I132" t="s">
        <v>237</v>
      </c>
      <c r="J132">
        <v>686600.72882672877</v>
      </c>
      <c r="K132" t="s">
        <v>249</v>
      </c>
      <c r="L132">
        <v>1</v>
      </c>
      <c r="M132">
        <v>1</v>
      </c>
      <c r="N132">
        <v>1</v>
      </c>
    </row>
    <row r="133" spans="1:14" hidden="1" x14ac:dyDescent="0.25">
      <c r="A133" t="s">
        <v>20</v>
      </c>
      <c r="B133" t="s">
        <v>104</v>
      </c>
      <c r="D133" t="s">
        <v>13</v>
      </c>
      <c r="E133" t="s">
        <v>265</v>
      </c>
      <c r="F133">
        <v>2013</v>
      </c>
      <c r="G133" t="s">
        <v>178</v>
      </c>
      <c r="H133" t="s">
        <v>99</v>
      </c>
      <c r="I133" t="s">
        <v>237</v>
      </c>
      <c r="J133">
        <v>687563.54933954927</v>
      </c>
      <c r="K133" t="s">
        <v>249</v>
      </c>
      <c r="L133">
        <v>1</v>
      </c>
      <c r="M133">
        <v>1</v>
      </c>
      <c r="N133">
        <v>1</v>
      </c>
    </row>
    <row r="134" spans="1:14" hidden="1" x14ac:dyDescent="0.25">
      <c r="A134" t="s">
        <v>26</v>
      </c>
      <c r="B134" t="s">
        <v>104</v>
      </c>
      <c r="D134" t="s">
        <v>13</v>
      </c>
      <c r="E134" t="s">
        <v>265</v>
      </c>
      <c r="F134">
        <v>2013</v>
      </c>
      <c r="G134" t="s">
        <v>178</v>
      </c>
      <c r="H134" t="s">
        <v>99</v>
      </c>
      <c r="I134" t="s">
        <v>237</v>
      </c>
      <c r="J134">
        <v>601464.05439005431</v>
      </c>
      <c r="K134" t="s">
        <v>249</v>
      </c>
      <c r="L134">
        <v>1</v>
      </c>
      <c r="M134">
        <v>1</v>
      </c>
      <c r="N134">
        <v>1</v>
      </c>
    </row>
    <row r="135" spans="1:14" hidden="1" x14ac:dyDescent="0.25">
      <c r="A135" t="s">
        <v>28</v>
      </c>
      <c r="B135" t="s">
        <v>104</v>
      </c>
      <c r="D135" t="s">
        <v>13</v>
      </c>
      <c r="E135" t="s">
        <v>265</v>
      </c>
      <c r="F135">
        <v>2013</v>
      </c>
      <c r="G135" t="s">
        <v>178</v>
      </c>
      <c r="H135" t="s">
        <v>99</v>
      </c>
      <c r="I135" t="s">
        <v>237</v>
      </c>
      <c r="J135">
        <v>508066.96348096343</v>
      </c>
      <c r="K135" t="s">
        <v>248</v>
      </c>
      <c r="L135">
        <v>1</v>
      </c>
      <c r="M135">
        <v>1</v>
      </c>
      <c r="N135">
        <v>1</v>
      </c>
    </row>
    <row r="136" spans="1:14" hidden="1" x14ac:dyDescent="0.25">
      <c r="A136" t="s">
        <v>20</v>
      </c>
      <c r="B136" t="s">
        <v>104</v>
      </c>
      <c r="D136" t="s">
        <v>13</v>
      </c>
      <c r="E136" t="s">
        <v>265</v>
      </c>
      <c r="F136">
        <v>2013</v>
      </c>
      <c r="G136" t="s">
        <v>178</v>
      </c>
      <c r="H136" t="s">
        <v>99</v>
      </c>
      <c r="I136" t="s">
        <v>237</v>
      </c>
      <c r="J136">
        <v>944205.98290598288</v>
      </c>
      <c r="K136" t="s">
        <v>249</v>
      </c>
      <c r="L136">
        <v>1</v>
      </c>
      <c r="M136">
        <v>1</v>
      </c>
      <c r="N136">
        <v>1</v>
      </c>
    </row>
    <row r="137" spans="1:14" hidden="1" x14ac:dyDescent="0.25">
      <c r="A137" t="s">
        <v>20</v>
      </c>
      <c r="B137" t="s">
        <v>104</v>
      </c>
      <c r="D137" t="s">
        <v>13</v>
      </c>
      <c r="E137" t="s">
        <v>265</v>
      </c>
      <c r="F137">
        <v>2013</v>
      </c>
      <c r="G137" t="s">
        <v>178</v>
      </c>
      <c r="H137" t="s">
        <v>99</v>
      </c>
      <c r="I137" t="s">
        <v>237</v>
      </c>
      <c r="J137">
        <v>694311.4623154623</v>
      </c>
      <c r="K137" t="s">
        <v>249</v>
      </c>
      <c r="L137">
        <v>1</v>
      </c>
      <c r="M137">
        <v>1</v>
      </c>
      <c r="N137">
        <v>1</v>
      </c>
    </row>
    <row r="138" spans="1:14" hidden="1" x14ac:dyDescent="0.25">
      <c r="A138" t="s">
        <v>20</v>
      </c>
      <c r="B138" t="s">
        <v>104</v>
      </c>
      <c r="D138" t="s">
        <v>13</v>
      </c>
      <c r="E138" t="s">
        <v>265</v>
      </c>
      <c r="F138">
        <v>2013</v>
      </c>
      <c r="G138" t="s">
        <v>178</v>
      </c>
      <c r="H138" t="s">
        <v>99</v>
      </c>
      <c r="I138" t="s">
        <v>237</v>
      </c>
      <c r="J138">
        <v>585448.5563325563</v>
      </c>
      <c r="K138" t="s">
        <v>248</v>
      </c>
      <c r="L138">
        <v>1</v>
      </c>
      <c r="M138">
        <v>1</v>
      </c>
      <c r="N138">
        <v>1</v>
      </c>
    </row>
    <row r="139" spans="1:14" hidden="1" x14ac:dyDescent="0.25">
      <c r="A139" t="s">
        <v>26</v>
      </c>
      <c r="B139" t="s">
        <v>104</v>
      </c>
      <c r="D139" t="s">
        <v>13</v>
      </c>
      <c r="E139" t="s">
        <v>265</v>
      </c>
      <c r="F139">
        <v>2013</v>
      </c>
      <c r="G139" t="s">
        <v>178</v>
      </c>
      <c r="H139" t="s">
        <v>99</v>
      </c>
      <c r="I139" t="s">
        <v>237</v>
      </c>
      <c r="J139">
        <v>483205.18725718721</v>
      </c>
      <c r="K139" t="s">
        <v>248</v>
      </c>
      <c r="L139">
        <v>1</v>
      </c>
      <c r="M139">
        <v>1</v>
      </c>
      <c r="N139">
        <v>1</v>
      </c>
    </row>
    <row r="140" spans="1:14" hidden="1" x14ac:dyDescent="0.25">
      <c r="A140" t="s">
        <v>26</v>
      </c>
      <c r="B140" t="s">
        <v>104</v>
      </c>
      <c r="D140" t="s">
        <v>13</v>
      </c>
      <c r="E140" t="s">
        <v>265</v>
      </c>
      <c r="F140">
        <v>2013</v>
      </c>
      <c r="G140" t="s">
        <v>178</v>
      </c>
      <c r="H140" t="s">
        <v>99</v>
      </c>
      <c r="I140" t="s">
        <v>237</v>
      </c>
      <c r="J140">
        <v>489073.1406371406</v>
      </c>
      <c r="K140" t="s">
        <v>248</v>
      </c>
      <c r="L140">
        <v>1</v>
      </c>
      <c r="M140">
        <v>1</v>
      </c>
      <c r="N140">
        <v>1</v>
      </c>
    </row>
    <row r="141" spans="1:14" hidden="1" x14ac:dyDescent="0.25">
      <c r="A141" t="s">
        <v>28</v>
      </c>
      <c r="B141" t="s">
        <v>104</v>
      </c>
      <c r="D141" t="s">
        <v>13</v>
      </c>
      <c r="E141" t="s">
        <v>265</v>
      </c>
      <c r="F141">
        <v>2013</v>
      </c>
      <c r="G141" t="s">
        <v>178</v>
      </c>
      <c r="H141" t="s">
        <v>99</v>
      </c>
      <c r="I141" t="s">
        <v>237</v>
      </c>
      <c r="J141">
        <v>834859.79937839939</v>
      </c>
      <c r="K141" t="s">
        <v>247</v>
      </c>
      <c r="L141">
        <v>2</v>
      </c>
      <c r="M141">
        <v>1</v>
      </c>
      <c r="N141">
        <v>1</v>
      </c>
    </row>
    <row r="142" spans="1:14" hidden="1" x14ac:dyDescent="0.25">
      <c r="A142" t="s">
        <v>28</v>
      </c>
      <c r="B142" t="s">
        <v>104</v>
      </c>
      <c r="D142" t="s">
        <v>13</v>
      </c>
      <c r="E142" t="s">
        <v>265</v>
      </c>
      <c r="F142">
        <v>2013</v>
      </c>
      <c r="G142" t="s">
        <v>178</v>
      </c>
      <c r="H142" t="s">
        <v>99</v>
      </c>
      <c r="I142" t="s">
        <v>237</v>
      </c>
      <c r="J142">
        <v>507859.22766122763</v>
      </c>
      <c r="K142" t="s">
        <v>248</v>
      </c>
      <c r="L142">
        <v>1</v>
      </c>
      <c r="M142">
        <v>1</v>
      </c>
      <c r="N142">
        <v>1</v>
      </c>
    </row>
    <row r="143" spans="1:14" hidden="1" x14ac:dyDescent="0.25">
      <c r="A143" t="s">
        <v>28</v>
      </c>
      <c r="B143" t="s">
        <v>104</v>
      </c>
      <c r="D143" t="s">
        <v>13</v>
      </c>
      <c r="E143" t="s">
        <v>265</v>
      </c>
      <c r="F143">
        <v>2013</v>
      </c>
      <c r="G143" t="s">
        <v>178</v>
      </c>
      <c r="H143" t="s">
        <v>99</v>
      </c>
      <c r="I143" t="s">
        <v>237</v>
      </c>
      <c r="J143">
        <v>508379.73426573421</v>
      </c>
      <c r="K143" t="s">
        <v>248</v>
      </c>
      <c r="L143">
        <v>1</v>
      </c>
      <c r="M143">
        <v>1</v>
      </c>
      <c r="N143">
        <v>1</v>
      </c>
    </row>
    <row r="144" spans="1:14" hidden="1" x14ac:dyDescent="0.25">
      <c r="A144" t="s">
        <v>28</v>
      </c>
      <c r="B144" t="s">
        <v>104</v>
      </c>
      <c r="D144" t="s">
        <v>13</v>
      </c>
      <c r="E144" t="s">
        <v>265</v>
      </c>
      <c r="F144">
        <v>2013</v>
      </c>
      <c r="G144" t="s">
        <v>178</v>
      </c>
      <c r="H144" t="s">
        <v>99</v>
      </c>
      <c r="I144" t="s">
        <v>237</v>
      </c>
      <c r="J144">
        <v>508114.81274281273</v>
      </c>
      <c r="K144" t="s">
        <v>248</v>
      </c>
      <c r="L144">
        <v>1</v>
      </c>
      <c r="M144">
        <v>1</v>
      </c>
      <c r="N144">
        <v>1</v>
      </c>
    </row>
    <row r="145" spans="1:14" hidden="1" x14ac:dyDescent="0.25">
      <c r="A145" t="s">
        <v>28</v>
      </c>
      <c r="B145" t="s">
        <v>104</v>
      </c>
      <c r="D145" t="s">
        <v>13</v>
      </c>
      <c r="E145" t="s">
        <v>265</v>
      </c>
      <c r="F145">
        <v>2013</v>
      </c>
      <c r="G145" t="s">
        <v>178</v>
      </c>
      <c r="H145" t="s">
        <v>99</v>
      </c>
      <c r="I145" t="s">
        <v>237</v>
      </c>
      <c r="J145">
        <v>510551.62393162388</v>
      </c>
      <c r="K145" t="s">
        <v>248</v>
      </c>
      <c r="L145">
        <v>1</v>
      </c>
      <c r="M145">
        <v>1</v>
      </c>
      <c r="N145">
        <v>1</v>
      </c>
    </row>
    <row r="146" spans="1:14" hidden="1" x14ac:dyDescent="0.25">
      <c r="A146" t="s">
        <v>26</v>
      </c>
      <c r="B146" t="s">
        <v>104</v>
      </c>
      <c r="D146" t="s">
        <v>13</v>
      </c>
      <c r="E146" t="s">
        <v>265</v>
      </c>
      <c r="F146">
        <v>2013</v>
      </c>
      <c r="G146" t="s">
        <v>14</v>
      </c>
      <c r="H146" t="s">
        <v>99</v>
      </c>
      <c r="I146" t="s">
        <v>211</v>
      </c>
      <c r="J146">
        <v>422662.4965656565</v>
      </c>
      <c r="K146" t="s">
        <v>249</v>
      </c>
      <c r="L146">
        <v>1</v>
      </c>
      <c r="M146">
        <v>1</v>
      </c>
      <c r="N146">
        <v>1</v>
      </c>
    </row>
    <row r="147" spans="1:14" hidden="1" x14ac:dyDescent="0.25">
      <c r="A147" t="s">
        <v>26</v>
      </c>
      <c r="B147" t="s">
        <v>104</v>
      </c>
      <c r="D147" t="s">
        <v>13</v>
      </c>
      <c r="E147" t="s">
        <v>265</v>
      </c>
      <c r="F147">
        <v>2013</v>
      </c>
      <c r="G147" t="s">
        <v>14</v>
      </c>
      <c r="H147" t="s">
        <v>99</v>
      </c>
      <c r="I147" t="s">
        <v>211</v>
      </c>
      <c r="J147">
        <v>422656.69630147627</v>
      </c>
      <c r="K147" t="s">
        <v>249</v>
      </c>
      <c r="L147">
        <v>1</v>
      </c>
      <c r="M147">
        <v>1</v>
      </c>
      <c r="N147">
        <v>1</v>
      </c>
    </row>
    <row r="148" spans="1:14" hidden="1" x14ac:dyDescent="0.25">
      <c r="A148" t="s">
        <v>26</v>
      </c>
      <c r="B148" t="s">
        <v>104</v>
      </c>
      <c r="D148" t="s">
        <v>13</v>
      </c>
      <c r="E148" t="s">
        <v>265</v>
      </c>
      <c r="F148">
        <v>2013</v>
      </c>
      <c r="G148" t="s">
        <v>14</v>
      </c>
      <c r="H148" t="s">
        <v>99</v>
      </c>
      <c r="I148" t="s">
        <v>211</v>
      </c>
      <c r="J148">
        <v>423551.10404040402</v>
      </c>
      <c r="K148" t="s">
        <v>249</v>
      </c>
      <c r="L148">
        <v>1</v>
      </c>
      <c r="M148">
        <v>1</v>
      </c>
      <c r="N148">
        <v>1</v>
      </c>
    </row>
    <row r="149" spans="1:14" hidden="1" x14ac:dyDescent="0.25">
      <c r="A149" t="s">
        <v>26</v>
      </c>
      <c r="B149" t="s">
        <v>104</v>
      </c>
      <c r="D149" t="s">
        <v>13</v>
      </c>
      <c r="E149" t="s">
        <v>265</v>
      </c>
      <c r="F149">
        <v>2013</v>
      </c>
      <c r="G149" t="s">
        <v>14</v>
      </c>
      <c r="H149" t="s">
        <v>99</v>
      </c>
      <c r="I149" t="s">
        <v>211</v>
      </c>
      <c r="J149">
        <v>477716.77188811189</v>
      </c>
      <c r="K149" t="s">
        <v>250</v>
      </c>
      <c r="L149">
        <v>2</v>
      </c>
      <c r="M149">
        <v>1</v>
      </c>
      <c r="N149">
        <v>1</v>
      </c>
    </row>
    <row r="150" spans="1:14" hidden="1" x14ac:dyDescent="0.25">
      <c r="A150" t="s">
        <v>26</v>
      </c>
      <c r="B150" t="s">
        <v>104</v>
      </c>
      <c r="D150" t="s">
        <v>13</v>
      </c>
      <c r="E150" t="s">
        <v>265</v>
      </c>
      <c r="F150">
        <v>2013</v>
      </c>
      <c r="G150" t="s">
        <v>14</v>
      </c>
      <c r="H150" t="s">
        <v>99</v>
      </c>
      <c r="I150" t="s">
        <v>211</v>
      </c>
      <c r="J150">
        <v>557163.28212898213</v>
      </c>
      <c r="K150" t="s">
        <v>247</v>
      </c>
      <c r="L150">
        <v>2</v>
      </c>
      <c r="M150">
        <v>1</v>
      </c>
      <c r="N150">
        <v>1</v>
      </c>
    </row>
    <row r="151" spans="1:14" hidden="1" x14ac:dyDescent="0.25">
      <c r="A151" t="s">
        <v>20</v>
      </c>
      <c r="B151" t="s">
        <v>104</v>
      </c>
      <c r="D151" t="s">
        <v>13</v>
      </c>
      <c r="E151" t="s">
        <v>265</v>
      </c>
      <c r="F151">
        <v>2013</v>
      </c>
      <c r="G151" t="s">
        <v>178</v>
      </c>
      <c r="H151" t="s">
        <v>99</v>
      </c>
      <c r="I151" t="s">
        <v>237</v>
      </c>
      <c r="J151">
        <v>662422.84693084692</v>
      </c>
      <c r="K151" t="s">
        <v>248</v>
      </c>
      <c r="L151">
        <v>1</v>
      </c>
      <c r="M151">
        <v>1</v>
      </c>
      <c r="N151">
        <v>1</v>
      </c>
    </row>
    <row r="152" spans="1:14" hidden="1" x14ac:dyDescent="0.25">
      <c r="A152" t="s">
        <v>12</v>
      </c>
      <c r="B152" t="s">
        <v>103</v>
      </c>
      <c r="D152" t="s">
        <v>13</v>
      </c>
      <c r="E152" t="s">
        <v>265</v>
      </c>
      <c r="F152">
        <v>2013</v>
      </c>
      <c r="G152" t="s">
        <v>14</v>
      </c>
      <c r="H152" t="s">
        <v>99</v>
      </c>
      <c r="I152" t="s">
        <v>237</v>
      </c>
      <c r="J152">
        <v>565713.68846930843</v>
      </c>
      <c r="K152" t="s">
        <v>249</v>
      </c>
      <c r="L152">
        <v>1</v>
      </c>
      <c r="M152">
        <v>1</v>
      </c>
      <c r="N152">
        <v>1</v>
      </c>
    </row>
    <row r="153" spans="1:14" hidden="1" x14ac:dyDescent="0.25">
      <c r="A153" t="s">
        <v>28</v>
      </c>
      <c r="B153" t="s">
        <v>104</v>
      </c>
      <c r="D153" t="s">
        <v>13</v>
      </c>
      <c r="E153" t="s">
        <v>265</v>
      </c>
      <c r="F153">
        <v>2013</v>
      </c>
      <c r="G153" t="s">
        <v>178</v>
      </c>
      <c r="H153" t="s">
        <v>99</v>
      </c>
      <c r="I153" t="s">
        <v>237</v>
      </c>
      <c r="J153">
        <v>514108.80808080803</v>
      </c>
      <c r="K153" t="s">
        <v>248</v>
      </c>
      <c r="L153">
        <v>1</v>
      </c>
      <c r="M153">
        <v>1</v>
      </c>
      <c r="N153">
        <v>1</v>
      </c>
    </row>
    <row r="154" spans="1:14" hidden="1" x14ac:dyDescent="0.25">
      <c r="A154" t="s">
        <v>28</v>
      </c>
      <c r="B154" t="s">
        <v>104</v>
      </c>
      <c r="D154" t="s">
        <v>13</v>
      </c>
      <c r="E154" t="s">
        <v>265</v>
      </c>
      <c r="F154">
        <v>2013</v>
      </c>
      <c r="G154" t="s">
        <v>178</v>
      </c>
      <c r="H154" t="s">
        <v>99</v>
      </c>
      <c r="I154" t="s">
        <v>237</v>
      </c>
      <c r="J154">
        <v>511236.68531468528</v>
      </c>
      <c r="K154" t="s">
        <v>248</v>
      </c>
      <c r="L154">
        <v>1</v>
      </c>
      <c r="M154">
        <v>1</v>
      </c>
      <c r="N154">
        <v>1</v>
      </c>
    </row>
    <row r="155" spans="1:14" hidden="1" x14ac:dyDescent="0.25">
      <c r="A155" t="s">
        <v>28</v>
      </c>
      <c r="B155" t="s">
        <v>104</v>
      </c>
      <c r="D155" t="s">
        <v>13</v>
      </c>
      <c r="E155" t="s">
        <v>265</v>
      </c>
      <c r="F155">
        <v>2013</v>
      </c>
      <c r="G155" t="s">
        <v>178</v>
      </c>
      <c r="H155" t="s">
        <v>99</v>
      </c>
      <c r="I155" t="s">
        <v>237</v>
      </c>
      <c r="J155">
        <v>508513.94560994557</v>
      </c>
      <c r="K155" t="s">
        <v>248</v>
      </c>
      <c r="L155">
        <v>1</v>
      </c>
      <c r="M155">
        <v>1</v>
      </c>
      <c r="N155">
        <v>1</v>
      </c>
    </row>
    <row r="156" spans="1:14" hidden="1" x14ac:dyDescent="0.25">
      <c r="A156" t="s">
        <v>28</v>
      </c>
      <c r="B156" t="s">
        <v>104</v>
      </c>
      <c r="D156" t="s">
        <v>13</v>
      </c>
      <c r="E156" t="s">
        <v>265</v>
      </c>
      <c r="F156">
        <v>2013</v>
      </c>
      <c r="G156" t="s">
        <v>178</v>
      </c>
      <c r="H156" t="s">
        <v>99</v>
      </c>
      <c r="I156" t="s">
        <v>237</v>
      </c>
      <c r="J156">
        <v>507936.25330225326</v>
      </c>
      <c r="K156" t="s">
        <v>248</v>
      </c>
      <c r="L156">
        <v>1</v>
      </c>
      <c r="M156">
        <v>1</v>
      </c>
      <c r="N156">
        <v>1</v>
      </c>
    </row>
    <row r="157" spans="1:14" hidden="1" x14ac:dyDescent="0.25">
      <c r="A157" t="s">
        <v>28</v>
      </c>
      <c r="B157" t="s">
        <v>104</v>
      </c>
      <c r="D157" t="s">
        <v>13</v>
      </c>
      <c r="E157" t="s">
        <v>265</v>
      </c>
      <c r="F157">
        <v>2013</v>
      </c>
      <c r="G157" t="s">
        <v>178</v>
      </c>
      <c r="H157" t="s">
        <v>99</v>
      </c>
      <c r="I157" t="s">
        <v>237</v>
      </c>
      <c r="J157">
        <v>514594.30303030298</v>
      </c>
      <c r="K157" t="s">
        <v>248</v>
      </c>
      <c r="L157">
        <v>1</v>
      </c>
      <c r="M157">
        <v>1</v>
      </c>
      <c r="N157">
        <v>1</v>
      </c>
    </row>
    <row r="158" spans="1:14" hidden="1" x14ac:dyDescent="0.25">
      <c r="A158" t="s">
        <v>28</v>
      </c>
      <c r="B158" t="s">
        <v>104</v>
      </c>
      <c r="D158" t="s">
        <v>13</v>
      </c>
      <c r="E158" t="s">
        <v>265</v>
      </c>
      <c r="F158">
        <v>2013</v>
      </c>
      <c r="G158" t="s">
        <v>178</v>
      </c>
      <c r="H158" t="s">
        <v>99</v>
      </c>
      <c r="I158" t="s">
        <v>237</v>
      </c>
      <c r="J158">
        <v>514554.62315462314</v>
      </c>
      <c r="K158" t="s">
        <v>248</v>
      </c>
      <c r="L158">
        <v>1</v>
      </c>
      <c r="M158">
        <v>1</v>
      </c>
      <c r="N158">
        <v>1</v>
      </c>
    </row>
    <row r="159" spans="1:14" hidden="1" x14ac:dyDescent="0.25">
      <c r="A159" t="s">
        <v>28</v>
      </c>
      <c r="B159" t="s">
        <v>104</v>
      </c>
      <c r="D159" t="s">
        <v>13</v>
      </c>
      <c r="E159" t="s">
        <v>265</v>
      </c>
      <c r="F159">
        <v>2013</v>
      </c>
      <c r="G159" t="s">
        <v>178</v>
      </c>
      <c r="H159" t="s">
        <v>99</v>
      </c>
      <c r="I159" t="s">
        <v>237</v>
      </c>
      <c r="J159">
        <v>510591.30380730378</v>
      </c>
      <c r="K159" t="s">
        <v>248</v>
      </c>
      <c r="L159">
        <v>1</v>
      </c>
      <c r="M159">
        <v>1</v>
      </c>
      <c r="N159">
        <v>1</v>
      </c>
    </row>
    <row r="160" spans="1:14" hidden="1" x14ac:dyDescent="0.25">
      <c r="A160" t="s">
        <v>20</v>
      </c>
      <c r="B160" t="s">
        <v>104</v>
      </c>
      <c r="D160" t="s">
        <v>13</v>
      </c>
      <c r="E160" t="s">
        <v>265</v>
      </c>
      <c r="F160">
        <v>2013</v>
      </c>
      <c r="G160" t="s">
        <v>178</v>
      </c>
      <c r="H160" t="s">
        <v>99</v>
      </c>
      <c r="I160" t="s">
        <v>237</v>
      </c>
      <c r="J160">
        <v>606695.96270396269</v>
      </c>
      <c r="K160" t="s">
        <v>248</v>
      </c>
      <c r="L160">
        <v>1</v>
      </c>
      <c r="M160">
        <v>1</v>
      </c>
      <c r="N160">
        <v>1</v>
      </c>
    </row>
    <row r="161" spans="1:14" hidden="1" x14ac:dyDescent="0.25">
      <c r="A161" t="s">
        <v>20</v>
      </c>
      <c r="B161" t="s">
        <v>104</v>
      </c>
      <c r="D161" t="s">
        <v>13</v>
      </c>
      <c r="E161" t="s">
        <v>265</v>
      </c>
      <c r="F161">
        <v>2013</v>
      </c>
      <c r="G161" t="s">
        <v>178</v>
      </c>
      <c r="H161" t="s">
        <v>99</v>
      </c>
      <c r="I161" t="s">
        <v>237</v>
      </c>
      <c r="J161">
        <v>572249.16239316238</v>
      </c>
      <c r="K161" t="s">
        <v>248</v>
      </c>
      <c r="L161">
        <v>1</v>
      </c>
      <c r="M161">
        <v>1</v>
      </c>
      <c r="N161">
        <v>1</v>
      </c>
    </row>
    <row r="162" spans="1:14" hidden="1" x14ac:dyDescent="0.25">
      <c r="A162" t="s">
        <v>20</v>
      </c>
      <c r="B162" t="s">
        <v>104</v>
      </c>
      <c r="D162" t="s">
        <v>13</v>
      </c>
      <c r="E162" t="s">
        <v>265</v>
      </c>
      <c r="F162">
        <v>2013</v>
      </c>
      <c r="G162" t="s">
        <v>178</v>
      </c>
      <c r="H162" t="s">
        <v>99</v>
      </c>
      <c r="I162" t="s">
        <v>237</v>
      </c>
      <c r="J162">
        <v>545981.0846930847</v>
      </c>
      <c r="K162" t="s">
        <v>248</v>
      </c>
      <c r="L162">
        <v>1</v>
      </c>
      <c r="M162">
        <v>1</v>
      </c>
      <c r="N162">
        <v>1</v>
      </c>
    </row>
    <row r="163" spans="1:14" hidden="1" x14ac:dyDescent="0.25">
      <c r="A163" t="s">
        <v>22</v>
      </c>
      <c r="B163" t="s">
        <v>104</v>
      </c>
      <c r="D163" t="s">
        <v>13</v>
      </c>
      <c r="E163" t="s">
        <v>265</v>
      </c>
      <c r="F163">
        <v>2013</v>
      </c>
      <c r="G163" t="s">
        <v>178</v>
      </c>
      <c r="H163" t="s">
        <v>99</v>
      </c>
      <c r="I163" t="s">
        <v>237</v>
      </c>
      <c r="J163">
        <v>527968.88362082362</v>
      </c>
      <c r="K163" t="s">
        <v>248</v>
      </c>
      <c r="L163">
        <v>1</v>
      </c>
      <c r="M163">
        <v>1</v>
      </c>
      <c r="N163">
        <v>1</v>
      </c>
    </row>
    <row r="164" spans="1:14" hidden="1" x14ac:dyDescent="0.25">
      <c r="A164" t="s">
        <v>20</v>
      </c>
      <c r="B164" t="s">
        <v>104</v>
      </c>
      <c r="D164" t="s">
        <v>13</v>
      </c>
      <c r="E164" t="s">
        <v>265</v>
      </c>
      <c r="F164">
        <v>2013</v>
      </c>
      <c r="G164" t="s">
        <v>178</v>
      </c>
      <c r="H164" t="s">
        <v>99</v>
      </c>
      <c r="I164" t="s">
        <v>237</v>
      </c>
      <c r="J164">
        <v>713656.56876456877</v>
      </c>
      <c r="K164" t="s">
        <v>249</v>
      </c>
      <c r="L164">
        <v>1</v>
      </c>
      <c r="M164">
        <v>1</v>
      </c>
      <c r="N164">
        <v>1</v>
      </c>
    </row>
    <row r="165" spans="1:14" hidden="1" x14ac:dyDescent="0.25">
      <c r="A165" t="s">
        <v>20</v>
      </c>
      <c r="B165" t="s">
        <v>104</v>
      </c>
      <c r="D165" t="s">
        <v>13</v>
      </c>
      <c r="E165" t="s">
        <v>265</v>
      </c>
      <c r="F165">
        <v>2013</v>
      </c>
      <c r="G165" t="s">
        <v>178</v>
      </c>
      <c r="H165" t="s">
        <v>99</v>
      </c>
      <c r="I165" t="s">
        <v>237</v>
      </c>
      <c r="J165">
        <v>564321.35664335662</v>
      </c>
      <c r="K165" t="s">
        <v>248</v>
      </c>
      <c r="L165">
        <v>1</v>
      </c>
      <c r="M165">
        <v>1</v>
      </c>
      <c r="N165">
        <v>1</v>
      </c>
    </row>
    <row r="166" spans="1:14" hidden="1" x14ac:dyDescent="0.25">
      <c r="A166" t="s">
        <v>19</v>
      </c>
      <c r="B166" t="s">
        <v>105</v>
      </c>
      <c r="D166" t="s">
        <v>13</v>
      </c>
      <c r="E166" t="s">
        <v>265</v>
      </c>
      <c r="F166">
        <v>2012</v>
      </c>
      <c r="G166" t="s">
        <v>179</v>
      </c>
      <c r="H166" t="s">
        <v>100</v>
      </c>
      <c r="I166" t="s">
        <v>237</v>
      </c>
      <c r="J166">
        <v>487780.49805749807</v>
      </c>
      <c r="K166" t="s">
        <v>249</v>
      </c>
      <c r="L166">
        <v>1</v>
      </c>
      <c r="M166">
        <v>1</v>
      </c>
      <c r="N166">
        <v>1</v>
      </c>
    </row>
    <row r="167" spans="1:14" hidden="1" x14ac:dyDescent="0.25">
      <c r="A167" t="s">
        <v>41</v>
      </c>
      <c r="B167" t="s">
        <v>104</v>
      </c>
      <c r="D167" t="s">
        <v>13</v>
      </c>
      <c r="E167" t="s">
        <v>265</v>
      </c>
      <c r="F167">
        <v>2012</v>
      </c>
      <c r="G167" t="s">
        <v>29</v>
      </c>
      <c r="H167" t="s">
        <v>100</v>
      </c>
      <c r="I167" t="s">
        <v>211</v>
      </c>
      <c r="J167">
        <v>348457.48531468533</v>
      </c>
      <c r="K167" t="s">
        <v>248</v>
      </c>
      <c r="L167">
        <v>1</v>
      </c>
      <c r="M167">
        <v>1</v>
      </c>
      <c r="N167">
        <v>1</v>
      </c>
    </row>
    <row r="168" spans="1:14" hidden="1" x14ac:dyDescent="0.25">
      <c r="A168" t="s">
        <v>41</v>
      </c>
      <c r="B168" t="s">
        <v>104</v>
      </c>
      <c r="D168" t="s">
        <v>13</v>
      </c>
      <c r="E168" t="s">
        <v>265</v>
      </c>
      <c r="F168">
        <v>2012</v>
      </c>
      <c r="G168" t="s">
        <v>29</v>
      </c>
      <c r="H168" t="s">
        <v>100</v>
      </c>
      <c r="I168" t="s">
        <v>211</v>
      </c>
      <c r="J168">
        <v>348457.48531468533</v>
      </c>
      <c r="K168" t="s">
        <v>248</v>
      </c>
      <c r="L168">
        <v>1</v>
      </c>
      <c r="M168">
        <v>1</v>
      </c>
      <c r="N168">
        <v>1</v>
      </c>
    </row>
    <row r="169" spans="1:14" hidden="1" x14ac:dyDescent="0.25">
      <c r="A169" t="s">
        <v>41</v>
      </c>
      <c r="B169" t="s">
        <v>104</v>
      </c>
      <c r="D169" t="s">
        <v>13</v>
      </c>
      <c r="E169" t="s">
        <v>265</v>
      </c>
      <c r="F169">
        <v>2012</v>
      </c>
      <c r="G169" t="s">
        <v>29</v>
      </c>
      <c r="H169" t="s">
        <v>100</v>
      </c>
      <c r="I169" t="s">
        <v>211</v>
      </c>
      <c r="J169">
        <v>348387.43480963481</v>
      </c>
      <c r="K169" t="s">
        <v>248</v>
      </c>
      <c r="L169">
        <v>1</v>
      </c>
      <c r="M169">
        <v>1</v>
      </c>
      <c r="N169">
        <v>1</v>
      </c>
    </row>
    <row r="170" spans="1:14" hidden="1" x14ac:dyDescent="0.25">
      <c r="A170" t="s">
        <v>32</v>
      </c>
      <c r="B170" t="s">
        <v>105</v>
      </c>
      <c r="D170" t="s">
        <v>13</v>
      </c>
      <c r="E170" t="s">
        <v>265</v>
      </c>
      <c r="F170">
        <v>2018</v>
      </c>
      <c r="G170" t="s">
        <v>29</v>
      </c>
      <c r="H170" t="s">
        <v>100</v>
      </c>
      <c r="I170" t="s">
        <v>211</v>
      </c>
      <c r="J170">
        <v>370581.19690909097</v>
      </c>
      <c r="K170" t="s">
        <v>250</v>
      </c>
      <c r="L170">
        <v>1</v>
      </c>
      <c r="M170">
        <v>1</v>
      </c>
      <c r="N170">
        <v>1</v>
      </c>
    </row>
    <row r="171" spans="1:14" hidden="1" x14ac:dyDescent="0.25">
      <c r="A171" t="s">
        <v>32</v>
      </c>
      <c r="B171" t="s">
        <v>105</v>
      </c>
      <c r="D171" t="s">
        <v>13</v>
      </c>
      <c r="E171" t="s">
        <v>265</v>
      </c>
      <c r="F171">
        <v>2018</v>
      </c>
      <c r="G171" t="s">
        <v>29</v>
      </c>
      <c r="H171" t="s">
        <v>100</v>
      </c>
      <c r="I171" t="s">
        <v>211</v>
      </c>
      <c r="J171">
        <v>382699.61509090918</v>
      </c>
      <c r="K171" t="s">
        <v>250</v>
      </c>
      <c r="L171">
        <v>1</v>
      </c>
      <c r="M171">
        <v>1</v>
      </c>
      <c r="N171">
        <v>1</v>
      </c>
    </row>
    <row r="172" spans="1:14" hidden="1" x14ac:dyDescent="0.25">
      <c r="A172" t="s">
        <v>32</v>
      </c>
      <c r="B172" t="s">
        <v>105</v>
      </c>
      <c r="D172" t="s">
        <v>13</v>
      </c>
      <c r="E172" t="s">
        <v>265</v>
      </c>
      <c r="F172">
        <v>2018</v>
      </c>
      <c r="G172" t="s">
        <v>29</v>
      </c>
      <c r="H172" t="s">
        <v>100</v>
      </c>
      <c r="I172" t="s">
        <v>211</v>
      </c>
      <c r="J172">
        <v>401955.60600000009</v>
      </c>
      <c r="K172" t="s">
        <v>250</v>
      </c>
      <c r="L172">
        <v>1</v>
      </c>
      <c r="M172">
        <v>1</v>
      </c>
      <c r="N172">
        <v>1</v>
      </c>
    </row>
    <row r="173" spans="1:14" hidden="1" x14ac:dyDescent="0.25">
      <c r="A173" t="s">
        <v>32</v>
      </c>
      <c r="B173" t="s">
        <v>105</v>
      </c>
      <c r="D173" t="s">
        <v>13</v>
      </c>
      <c r="E173" t="s">
        <v>265</v>
      </c>
      <c r="F173">
        <v>2018</v>
      </c>
      <c r="G173" t="s">
        <v>29</v>
      </c>
      <c r="H173" t="s">
        <v>100</v>
      </c>
      <c r="I173" t="s">
        <v>211</v>
      </c>
      <c r="J173">
        <v>401955.60600000009</v>
      </c>
      <c r="K173" t="s">
        <v>250</v>
      </c>
      <c r="L173">
        <v>1</v>
      </c>
      <c r="M173">
        <v>1</v>
      </c>
      <c r="N173">
        <v>1</v>
      </c>
    </row>
    <row r="174" spans="1:14" hidden="1" x14ac:dyDescent="0.25">
      <c r="A174" t="s">
        <v>32</v>
      </c>
      <c r="B174" t="s">
        <v>105</v>
      </c>
      <c r="D174" t="s">
        <v>13</v>
      </c>
      <c r="E174" t="s">
        <v>265</v>
      </c>
      <c r="F174">
        <v>2018</v>
      </c>
      <c r="G174" t="s">
        <v>29</v>
      </c>
      <c r="H174" t="s">
        <v>100</v>
      </c>
      <c r="I174" t="s">
        <v>211</v>
      </c>
      <c r="J174">
        <v>455823.02618181822</v>
      </c>
      <c r="K174" t="s">
        <v>247</v>
      </c>
      <c r="L174">
        <v>1</v>
      </c>
      <c r="M174">
        <v>1</v>
      </c>
      <c r="N174">
        <v>1</v>
      </c>
    </row>
    <row r="175" spans="1:14" hidden="1" x14ac:dyDescent="0.25">
      <c r="A175" t="s">
        <v>42</v>
      </c>
      <c r="B175" t="s">
        <v>107</v>
      </c>
      <c r="D175" t="s">
        <v>13</v>
      </c>
      <c r="E175" t="s">
        <v>265</v>
      </c>
      <c r="F175">
        <v>2018</v>
      </c>
      <c r="G175" t="s">
        <v>29</v>
      </c>
      <c r="H175" t="s">
        <v>100</v>
      </c>
      <c r="I175" t="s">
        <v>211</v>
      </c>
      <c r="J175">
        <v>301990.9107272728</v>
      </c>
      <c r="K175" t="s">
        <v>250</v>
      </c>
      <c r="L175">
        <v>1</v>
      </c>
      <c r="M175">
        <v>1</v>
      </c>
      <c r="N175">
        <v>1</v>
      </c>
    </row>
    <row r="176" spans="1:14" hidden="1" x14ac:dyDescent="0.25">
      <c r="A176" t="s">
        <v>42</v>
      </c>
      <c r="B176" t="s">
        <v>107</v>
      </c>
      <c r="D176" t="s">
        <v>13</v>
      </c>
      <c r="E176" t="s">
        <v>265</v>
      </c>
      <c r="F176">
        <v>2018</v>
      </c>
      <c r="G176" t="s">
        <v>29</v>
      </c>
      <c r="H176" t="s">
        <v>100</v>
      </c>
      <c r="I176" t="s">
        <v>211</v>
      </c>
      <c r="J176">
        <v>272389.09418181819</v>
      </c>
      <c r="K176" t="s">
        <v>249</v>
      </c>
      <c r="L176">
        <v>1</v>
      </c>
      <c r="M176">
        <v>1</v>
      </c>
      <c r="N176">
        <v>1</v>
      </c>
    </row>
    <row r="177" spans="1:14" hidden="1" x14ac:dyDescent="0.25">
      <c r="A177" t="s">
        <v>42</v>
      </c>
      <c r="B177" t="s">
        <v>107</v>
      </c>
      <c r="D177" t="s">
        <v>13</v>
      </c>
      <c r="E177" t="s">
        <v>265</v>
      </c>
      <c r="F177">
        <v>2018</v>
      </c>
      <c r="G177" t="s">
        <v>29</v>
      </c>
      <c r="H177" t="s">
        <v>100</v>
      </c>
      <c r="I177" t="s">
        <v>211</v>
      </c>
      <c r="J177">
        <v>294955.36527272733</v>
      </c>
      <c r="K177" t="s">
        <v>249</v>
      </c>
      <c r="L177">
        <v>1</v>
      </c>
      <c r="M177">
        <v>1</v>
      </c>
      <c r="N177">
        <v>1</v>
      </c>
    </row>
    <row r="178" spans="1:14" hidden="1" x14ac:dyDescent="0.25">
      <c r="A178" t="s">
        <v>42</v>
      </c>
      <c r="B178" t="s">
        <v>107</v>
      </c>
      <c r="D178" t="s">
        <v>13</v>
      </c>
      <c r="E178" t="s">
        <v>265</v>
      </c>
      <c r="F178">
        <v>2018</v>
      </c>
      <c r="G178" t="s">
        <v>29</v>
      </c>
      <c r="H178" t="s">
        <v>100</v>
      </c>
      <c r="I178" t="s">
        <v>211</v>
      </c>
      <c r="J178">
        <v>269972.99590909097</v>
      </c>
      <c r="K178" t="s">
        <v>249</v>
      </c>
      <c r="L178">
        <v>1</v>
      </c>
      <c r="M178">
        <v>1</v>
      </c>
      <c r="N178">
        <v>1</v>
      </c>
    </row>
    <row r="179" spans="1:14" hidden="1" x14ac:dyDescent="0.25">
      <c r="A179" t="s">
        <v>42</v>
      </c>
      <c r="B179" t="s">
        <v>107</v>
      </c>
      <c r="D179" t="s">
        <v>13</v>
      </c>
      <c r="E179" t="s">
        <v>265</v>
      </c>
      <c r="F179">
        <v>2018</v>
      </c>
      <c r="G179" t="s">
        <v>29</v>
      </c>
      <c r="H179" t="s">
        <v>100</v>
      </c>
      <c r="I179" t="s">
        <v>211</v>
      </c>
      <c r="J179">
        <v>295281.00163636368</v>
      </c>
      <c r="K179" t="s">
        <v>249</v>
      </c>
      <c r="L179">
        <v>2</v>
      </c>
      <c r="M179">
        <v>1</v>
      </c>
      <c r="N179">
        <v>1</v>
      </c>
    </row>
    <row r="180" spans="1:14" hidden="1" x14ac:dyDescent="0.25">
      <c r="A180" t="s">
        <v>42</v>
      </c>
      <c r="B180" t="s">
        <v>107</v>
      </c>
      <c r="D180" t="s">
        <v>13</v>
      </c>
      <c r="E180" t="s">
        <v>265</v>
      </c>
      <c r="F180">
        <v>2018</v>
      </c>
      <c r="G180" t="s">
        <v>29</v>
      </c>
      <c r="H180" t="s">
        <v>100</v>
      </c>
      <c r="I180" t="s">
        <v>211</v>
      </c>
      <c r="J180">
        <v>254853.00000000006</v>
      </c>
      <c r="K180" t="s">
        <v>249</v>
      </c>
      <c r="L180">
        <v>1</v>
      </c>
      <c r="M180">
        <v>1</v>
      </c>
      <c r="N180">
        <v>1</v>
      </c>
    </row>
    <row r="181" spans="1:14" x14ac:dyDescent="0.25">
      <c r="A181" t="s">
        <v>30</v>
      </c>
      <c r="B181" t="s">
        <v>241</v>
      </c>
      <c r="C181" t="s">
        <v>266</v>
      </c>
      <c r="D181" t="s">
        <v>13</v>
      </c>
      <c r="E181" t="s">
        <v>265</v>
      </c>
      <c r="F181">
        <v>2018</v>
      </c>
      <c r="G181" t="s">
        <v>29</v>
      </c>
      <c r="H181" t="s">
        <v>100</v>
      </c>
      <c r="I181" t="s">
        <v>237</v>
      </c>
      <c r="J181">
        <v>785511</v>
      </c>
      <c r="K181" t="s">
        <v>247</v>
      </c>
      <c r="L181">
        <v>1</v>
      </c>
      <c r="M181">
        <v>1</v>
      </c>
      <c r="N181">
        <v>1</v>
      </c>
    </row>
    <row r="182" spans="1:14" x14ac:dyDescent="0.25">
      <c r="A182" t="s">
        <v>30</v>
      </c>
      <c r="B182" t="s">
        <v>241</v>
      </c>
      <c r="C182" t="s">
        <v>266</v>
      </c>
      <c r="D182" t="s">
        <v>13</v>
      </c>
      <c r="E182" t="s">
        <v>265</v>
      </c>
      <c r="F182">
        <v>2018</v>
      </c>
      <c r="G182" t="s">
        <v>29</v>
      </c>
      <c r="H182" t="s">
        <v>100</v>
      </c>
      <c r="I182" t="s">
        <v>237</v>
      </c>
      <c r="J182">
        <v>591240.27272727271</v>
      </c>
      <c r="K182" t="s">
        <v>250</v>
      </c>
      <c r="L182">
        <v>2</v>
      </c>
      <c r="M182">
        <v>1</v>
      </c>
      <c r="N182">
        <v>1</v>
      </c>
    </row>
    <row r="183" spans="1:14" x14ac:dyDescent="0.25">
      <c r="A183" t="s">
        <v>30</v>
      </c>
      <c r="B183" t="s">
        <v>241</v>
      </c>
      <c r="C183" t="s">
        <v>266</v>
      </c>
      <c r="D183" t="s">
        <v>13</v>
      </c>
      <c r="E183" t="s">
        <v>266</v>
      </c>
      <c r="F183">
        <v>2018</v>
      </c>
      <c r="G183" t="s">
        <v>29</v>
      </c>
      <c r="H183" t="s">
        <v>100</v>
      </c>
      <c r="I183" t="s">
        <v>237</v>
      </c>
      <c r="J183">
        <v>617166.81818181823</v>
      </c>
      <c r="K183" t="s">
        <v>250</v>
      </c>
      <c r="L183">
        <v>2</v>
      </c>
      <c r="M183">
        <v>1</v>
      </c>
      <c r="N183">
        <v>1</v>
      </c>
    </row>
    <row r="184" spans="1:14" x14ac:dyDescent="0.25">
      <c r="A184" t="s">
        <v>30</v>
      </c>
      <c r="B184" t="s">
        <v>241</v>
      </c>
      <c r="C184" t="s">
        <v>266</v>
      </c>
      <c r="D184" t="s">
        <v>13</v>
      </c>
      <c r="E184" t="s">
        <v>265</v>
      </c>
      <c r="F184">
        <v>2018</v>
      </c>
      <c r="G184" t="s">
        <v>29</v>
      </c>
      <c r="H184" t="s">
        <v>100</v>
      </c>
      <c r="I184" t="s">
        <v>237</v>
      </c>
      <c r="J184">
        <v>857974.09377272718</v>
      </c>
      <c r="K184" t="s">
        <v>251</v>
      </c>
      <c r="L184">
        <v>2</v>
      </c>
      <c r="M184">
        <v>1</v>
      </c>
      <c r="N184">
        <v>1</v>
      </c>
    </row>
    <row r="185" spans="1:14" hidden="1" x14ac:dyDescent="0.25">
      <c r="A185" t="s">
        <v>42</v>
      </c>
      <c r="B185" t="s">
        <v>107</v>
      </c>
      <c r="D185" t="s">
        <v>13</v>
      </c>
      <c r="E185" t="s">
        <v>265</v>
      </c>
      <c r="F185">
        <v>2018</v>
      </c>
      <c r="G185" t="s">
        <v>29</v>
      </c>
      <c r="H185" t="s">
        <v>100</v>
      </c>
      <c r="I185" t="s">
        <v>211</v>
      </c>
      <c r="J185">
        <v>273722.7305454546</v>
      </c>
      <c r="K185" t="s">
        <v>249</v>
      </c>
      <c r="L185">
        <v>1</v>
      </c>
      <c r="M185">
        <v>1</v>
      </c>
      <c r="N185">
        <v>1</v>
      </c>
    </row>
    <row r="186" spans="1:14" hidden="1" x14ac:dyDescent="0.25">
      <c r="A186" t="s">
        <v>42</v>
      </c>
      <c r="B186" t="s">
        <v>107</v>
      </c>
      <c r="D186" t="s">
        <v>13</v>
      </c>
      <c r="E186" t="s">
        <v>265</v>
      </c>
      <c r="F186">
        <v>2018</v>
      </c>
      <c r="G186" t="s">
        <v>29</v>
      </c>
      <c r="H186" t="s">
        <v>100</v>
      </c>
      <c r="I186" t="s">
        <v>211</v>
      </c>
      <c r="J186">
        <v>342271.63963636372</v>
      </c>
      <c r="K186" t="s">
        <v>247</v>
      </c>
      <c r="L186">
        <v>1</v>
      </c>
      <c r="M186">
        <v>1</v>
      </c>
      <c r="N186">
        <v>1</v>
      </c>
    </row>
    <row r="187" spans="1:14" hidden="1" x14ac:dyDescent="0.25">
      <c r="A187" t="s">
        <v>42</v>
      </c>
      <c r="B187" t="s">
        <v>107</v>
      </c>
      <c r="D187" t="s">
        <v>13</v>
      </c>
      <c r="E187" t="s">
        <v>265</v>
      </c>
      <c r="F187">
        <v>2018</v>
      </c>
      <c r="G187" t="s">
        <v>29</v>
      </c>
      <c r="H187" t="s">
        <v>100</v>
      </c>
      <c r="I187" t="s">
        <v>211</v>
      </c>
      <c r="J187">
        <v>288593.18427272729</v>
      </c>
      <c r="K187" t="s">
        <v>250</v>
      </c>
      <c r="L187">
        <v>1</v>
      </c>
      <c r="M187">
        <v>1</v>
      </c>
      <c r="N187">
        <v>1</v>
      </c>
    </row>
    <row r="188" spans="1:14" hidden="1" x14ac:dyDescent="0.25">
      <c r="A188" t="s">
        <v>42</v>
      </c>
      <c r="B188" t="s">
        <v>107</v>
      </c>
      <c r="D188" t="s">
        <v>13</v>
      </c>
      <c r="E188" t="s">
        <v>265</v>
      </c>
      <c r="F188">
        <v>2018</v>
      </c>
      <c r="G188" t="s">
        <v>29</v>
      </c>
      <c r="H188" t="s">
        <v>100</v>
      </c>
      <c r="I188" t="s">
        <v>211</v>
      </c>
      <c r="J188">
        <v>295535.45618181821</v>
      </c>
      <c r="K188" t="s">
        <v>249</v>
      </c>
      <c r="L188">
        <v>2</v>
      </c>
      <c r="M188">
        <v>1</v>
      </c>
      <c r="N188">
        <v>1</v>
      </c>
    </row>
    <row r="189" spans="1:14" hidden="1" x14ac:dyDescent="0.25">
      <c r="A189" t="s">
        <v>17</v>
      </c>
      <c r="B189" t="s">
        <v>104</v>
      </c>
      <c r="D189" t="s">
        <v>13</v>
      </c>
      <c r="E189" t="s">
        <v>265</v>
      </c>
      <c r="F189">
        <v>2017</v>
      </c>
      <c r="G189" t="s">
        <v>29</v>
      </c>
      <c r="H189" t="s">
        <v>100</v>
      </c>
      <c r="I189" t="s">
        <v>211</v>
      </c>
      <c r="J189">
        <v>409614.21128205128</v>
      </c>
      <c r="K189" t="s">
        <v>249</v>
      </c>
      <c r="L189">
        <v>1</v>
      </c>
      <c r="M189">
        <v>1</v>
      </c>
      <c r="N189">
        <v>1</v>
      </c>
    </row>
    <row r="190" spans="1:14" hidden="1" x14ac:dyDescent="0.25">
      <c r="A190" t="s">
        <v>32</v>
      </c>
      <c r="B190" t="s">
        <v>105</v>
      </c>
      <c r="D190" t="s">
        <v>13</v>
      </c>
      <c r="E190" t="s">
        <v>265</v>
      </c>
      <c r="F190">
        <v>2018</v>
      </c>
      <c r="G190" t="s">
        <v>29</v>
      </c>
      <c r="H190" t="s">
        <v>100</v>
      </c>
      <c r="I190" t="s">
        <v>211</v>
      </c>
      <c r="J190">
        <v>429468.32618181815</v>
      </c>
      <c r="K190" t="s">
        <v>247</v>
      </c>
      <c r="L190">
        <v>1</v>
      </c>
      <c r="M190">
        <v>1</v>
      </c>
      <c r="N190">
        <v>1</v>
      </c>
    </row>
    <row r="191" spans="1:14" x14ac:dyDescent="0.25">
      <c r="A191" t="s">
        <v>30</v>
      </c>
      <c r="B191" t="s">
        <v>241</v>
      </c>
      <c r="C191" t="s">
        <v>266</v>
      </c>
      <c r="D191" t="s">
        <v>13</v>
      </c>
      <c r="E191" t="s">
        <v>266</v>
      </c>
      <c r="F191">
        <v>2016</v>
      </c>
      <c r="G191" t="s">
        <v>29</v>
      </c>
      <c r="H191" t="s">
        <v>100</v>
      </c>
      <c r="I191" t="s">
        <v>237</v>
      </c>
      <c r="J191">
        <v>550379.46778554784</v>
      </c>
      <c r="K191" t="s">
        <v>250</v>
      </c>
      <c r="L191">
        <v>2</v>
      </c>
      <c r="M191">
        <v>1</v>
      </c>
      <c r="N191">
        <v>1</v>
      </c>
    </row>
    <row r="192" spans="1:14" x14ac:dyDescent="0.25">
      <c r="A192" t="s">
        <v>30</v>
      </c>
      <c r="B192" t="s">
        <v>241</v>
      </c>
      <c r="C192" t="s">
        <v>266</v>
      </c>
      <c r="D192" t="s">
        <v>13</v>
      </c>
      <c r="E192" t="s">
        <v>266</v>
      </c>
      <c r="F192">
        <v>2016</v>
      </c>
      <c r="G192" t="s">
        <v>29</v>
      </c>
      <c r="H192" t="s">
        <v>100</v>
      </c>
      <c r="I192" t="s">
        <v>237</v>
      </c>
      <c r="J192">
        <v>545581.06240870245</v>
      </c>
      <c r="K192" t="s">
        <v>250</v>
      </c>
      <c r="L192">
        <v>2</v>
      </c>
      <c r="M192">
        <v>1</v>
      </c>
      <c r="N192">
        <v>1</v>
      </c>
    </row>
    <row r="193" spans="1:14" x14ac:dyDescent="0.25">
      <c r="A193" t="s">
        <v>30</v>
      </c>
      <c r="B193" t="s">
        <v>241</v>
      </c>
      <c r="C193" t="s">
        <v>266</v>
      </c>
      <c r="D193" t="s">
        <v>13</v>
      </c>
      <c r="E193" t="s">
        <v>265</v>
      </c>
      <c r="F193">
        <v>2016</v>
      </c>
      <c r="G193" t="s">
        <v>29</v>
      </c>
      <c r="H193" t="s">
        <v>100</v>
      </c>
      <c r="I193" t="s">
        <v>237</v>
      </c>
      <c r="J193">
        <v>454896.97035586648</v>
      </c>
      <c r="K193" t="s">
        <v>249</v>
      </c>
      <c r="L193">
        <v>1</v>
      </c>
      <c r="M193">
        <v>1</v>
      </c>
      <c r="N193">
        <v>1</v>
      </c>
    </row>
    <row r="194" spans="1:14" x14ac:dyDescent="0.25">
      <c r="A194" t="s">
        <v>30</v>
      </c>
      <c r="B194" t="s">
        <v>241</v>
      </c>
      <c r="C194" t="s">
        <v>266</v>
      </c>
      <c r="D194" t="s">
        <v>13</v>
      </c>
      <c r="E194" t="s">
        <v>266</v>
      </c>
      <c r="F194">
        <v>2018</v>
      </c>
      <c r="G194" t="s">
        <v>29</v>
      </c>
      <c r="H194" t="s">
        <v>100</v>
      </c>
      <c r="I194" t="s">
        <v>211</v>
      </c>
      <c r="J194">
        <v>839871.80181818199</v>
      </c>
      <c r="K194" t="s">
        <v>249</v>
      </c>
      <c r="L194">
        <v>1</v>
      </c>
      <c r="M194">
        <v>1</v>
      </c>
      <c r="N194">
        <v>1</v>
      </c>
    </row>
    <row r="195" spans="1:14" x14ac:dyDescent="0.25">
      <c r="A195" t="s">
        <v>30</v>
      </c>
      <c r="B195" t="s">
        <v>241</v>
      </c>
      <c r="C195" t="s">
        <v>266</v>
      </c>
      <c r="D195" t="s">
        <v>13</v>
      </c>
      <c r="E195" t="s">
        <v>266</v>
      </c>
      <c r="F195">
        <v>2018</v>
      </c>
      <c r="G195" t="s">
        <v>29</v>
      </c>
      <c r="H195" t="s">
        <v>100</v>
      </c>
      <c r="I195" t="s">
        <v>211</v>
      </c>
      <c r="J195">
        <v>754587.49909090914</v>
      </c>
      <c r="K195" t="s">
        <v>248</v>
      </c>
      <c r="L195">
        <v>1</v>
      </c>
      <c r="M195">
        <v>1</v>
      </c>
      <c r="N195">
        <v>1</v>
      </c>
    </row>
    <row r="196" spans="1:14" x14ac:dyDescent="0.25">
      <c r="A196" t="s">
        <v>24</v>
      </c>
      <c r="B196" t="s">
        <v>241</v>
      </c>
      <c r="C196" t="s">
        <v>266</v>
      </c>
      <c r="D196" t="s">
        <v>13</v>
      </c>
      <c r="E196" t="s">
        <v>265</v>
      </c>
      <c r="F196">
        <v>2017</v>
      </c>
      <c r="G196" t="s">
        <v>29</v>
      </c>
      <c r="H196" t="s">
        <v>100</v>
      </c>
      <c r="I196" t="s">
        <v>211</v>
      </c>
      <c r="J196">
        <v>423766.59111111105</v>
      </c>
      <c r="K196" t="s">
        <v>249</v>
      </c>
      <c r="L196">
        <v>1</v>
      </c>
      <c r="M196">
        <v>1</v>
      </c>
      <c r="N196">
        <v>1</v>
      </c>
    </row>
    <row r="197" spans="1:14" x14ac:dyDescent="0.25">
      <c r="A197" t="s">
        <v>24</v>
      </c>
      <c r="B197" t="s">
        <v>241</v>
      </c>
      <c r="C197" t="s">
        <v>266</v>
      </c>
      <c r="D197" t="s">
        <v>13</v>
      </c>
      <c r="E197" t="s">
        <v>265</v>
      </c>
      <c r="F197">
        <v>2017</v>
      </c>
      <c r="G197" t="s">
        <v>29</v>
      </c>
      <c r="H197" t="s">
        <v>100</v>
      </c>
      <c r="I197" t="s">
        <v>211</v>
      </c>
      <c r="J197">
        <v>463159.63381507376</v>
      </c>
      <c r="K197" t="s">
        <v>249</v>
      </c>
      <c r="L197">
        <v>1</v>
      </c>
      <c r="M197">
        <v>1</v>
      </c>
      <c r="N197">
        <v>1</v>
      </c>
    </row>
    <row r="198" spans="1:14" x14ac:dyDescent="0.25">
      <c r="A198" t="s">
        <v>30</v>
      </c>
      <c r="B198" t="s">
        <v>241</v>
      </c>
      <c r="C198" t="s">
        <v>266</v>
      </c>
      <c r="D198" t="s">
        <v>13</v>
      </c>
      <c r="E198" t="s">
        <v>265</v>
      </c>
      <c r="F198">
        <v>2018</v>
      </c>
      <c r="G198" t="s">
        <v>29</v>
      </c>
      <c r="H198" t="s">
        <v>100</v>
      </c>
      <c r="I198" t="s">
        <v>211</v>
      </c>
      <c r="J198">
        <v>785290.09090909094</v>
      </c>
      <c r="K198" t="s">
        <v>251</v>
      </c>
      <c r="L198">
        <v>2</v>
      </c>
      <c r="M198">
        <v>1</v>
      </c>
      <c r="N198">
        <v>1</v>
      </c>
    </row>
    <row r="199" spans="1:14" x14ac:dyDescent="0.25">
      <c r="A199" t="s">
        <v>30</v>
      </c>
      <c r="B199" t="s">
        <v>241</v>
      </c>
      <c r="C199" t="s">
        <v>266</v>
      </c>
      <c r="D199" t="s">
        <v>13</v>
      </c>
      <c r="E199" t="s">
        <v>265</v>
      </c>
      <c r="F199">
        <v>2018</v>
      </c>
      <c r="G199" t="s">
        <v>29</v>
      </c>
      <c r="H199" t="s">
        <v>100</v>
      </c>
      <c r="I199" t="s">
        <v>211</v>
      </c>
      <c r="J199">
        <v>786273.54545454553</v>
      </c>
      <c r="K199" t="s">
        <v>248</v>
      </c>
      <c r="L199">
        <v>2</v>
      </c>
      <c r="M199">
        <v>1</v>
      </c>
      <c r="N199">
        <v>1</v>
      </c>
    </row>
    <row r="200" spans="1:14" x14ac:dyDescent="0.25">
      <c r="A200" t="s">
        <v>30</v>
      </c>
      <c r="B200" t="s">
        <v>241</v>
      </c>
      <c r="C200" t="s">
        <v>266</v>
      </c>
      <c r="D200" t="s">
        <v>13</v>
      </c>
      <c r="E200" t="s">
        <v>265</v>
      </c>
      <c r="F200">
        <v>2018</v>
      </c>
      <c r="G200" t="s">
        <v>29</v>
      </c>
      <c r="H200" t="s">
        <v>100</v>
      </c>
      <c r="I200" t="s">
        <v>211</v>
      </c>
      <c r="J200">
        <v>668041.36363636365</v>
      </c>
      <c r="K200" t="s">
        <v>249</v>
      </c>
      <c r="L200">
        <v>2</v>
      </c>
      <c r="M200">
        <v>1</v>
      </c>
      <c r="N200">
        <v>1</v>
      </c>
    </row>
    <row r="201" spans="1:14" x14ac:dyDescent="0.25">
      <c r="A201" t="s">
        <v>30</v>
      </c>
      <c r="B201" t="s">
        <v>241</v>
      </c>
      <c r="C201" t="s">
        <v>266</v>
      </c>
      <c r="D201" t="s">
        <v>13</v>
      </c>
      <c r="E201" t="s">
        <v>265</v>
      </c>
      <c r="F201">
        <v>2018</v>
      </c>
      <c r="G201" t="s">
        <v>29</v>
      </c>
      <c r="H201" t="s">
        <v>100</v>
      </c>
      <c r="I201" t="s">
        <v>211</v>
      </c>
      <c r="J201">
        <v>646422.54545454553</v>
      </c>
      <c r="K201" t="s">
        <v>251</v>
      </c>
      <c r="L201">
        <v>1</v>
      </c>
      <c r="M201">
        <v>1</v>
      </c>
      <c r="N201">
        <v>1</v>
      </c>
    </row>
    <row r="202" spans="1:14" x14ac:dyDescent="0.25">
      <c r="A202" t="s">
        <v>24</v>
      </c>
      <c r="B202" t="s">
        <v>241</v>
      </c>
      <c r="C202" t="s">
        <v>266</v>
      </c>
      <c r="D202" t="s">
        <v>13</v>
      </c>
      <c r="E202" t="s">
        <v>265</v>
      </c>
      <c r="F202">
        <v>2017</v>
      </c>
      <c r="G202" t="s">
        <v>29</v>
      </c>
      <c r="H202" t="s">
        <v>100</v>
      </c>
      <c r="I202" t="s">
        <v>211</v>
      </c>
      <c r="J202">
        <v>382618.41790209792</v>
      </c>
      <c r="K202" t="s">
        <v>249</v>
      </c>
      <c r="L202">
        <v>1</v>
      </c>
      <c r="M202">
        <v>1</v>
      </c>
      <c r="N202">
        <v>1</v>
      </c>
    </row>
    <row r="203" spans="1:14" x14ac:dyDescent="0.25">
      <c r="A203" t="s">
        <v>24</v>
      </c>
      <c r="B203" t="s">
        <v>241</v>
      </c>
      <c r="C203" t="s">
        <v>266</v>
      </c>
      <c r="D203" t="s">
        <v>13</v>
      </c>
      <c r="E203" t="s">
        <v>265</v>
      </c>
      <c r="F203">
        <v>2017</v>
      </c>
      <c r="G203" t="s">
        <v>29</v>
      </c>
      <c r="H203" t="s">
        <v>100</v>
      </c>
      <c r="I203" t="s">
        <v>211</v>
      </c>
      <c r="J203">
        <v>380578.60071484069</v>
      </c>
      <c r="K203" t="s">
        <v>249</v>
      </c>
      <c r="L203">
        <v>1</v>
      </c>
      <c r="M203">
        <v>1</v>
      </c>
      <c r="N203">
        <v>1</v>
      </c>
    </row>
    <row r="204" spans="1:14" hidden="1" x14ac:dyDescent="0.25">
      <c r="A204" t="s">
        <v>17</v>
      </c>
      <c r="B204" t="s">
        <v>104</v>
      </c>
      <c r="D204" t="s">
        <v>13</v>
      </c>
      <c r="E204" t="s">
        <v>265</v>
      </c>
      <c r="F204">
        <v>2017</v>
      </c>
      <c r="G204" t="s">
        <v>29</v>
      </c>
      <c r="H204" t="s">
        <v>100</v>
      </c>
      <c r="I204" t="s">
        <v>211</v>
      </c>
      <c r="J204">
        <v>411732.36842268845</v>
      </c>
      <c r="K204" t="s">
        <v>249</v>
      </c>
      <c r="L204">
        <v>2</v>
      </c>
      <c r="M204">
        <v>1</v>
      </c>
      <c r="N204">
        <v>1</v>
      </c>
    </row>
    <row r="205" spans="1:14" hidden="1" x14ac:dyDescent="0.25">
      <c r="A205" t="s">
        <v>17</v>
      </c>
      <c r="B205" t="s">
        <v>104</v>
      </c>
      <c r="D205" t="s">
        <v>13</v>
      </c>
      <c r="E205" t="s">
        <v>265</v>
      </c>
      <c r="F205">
        <v>2017</v>
      </c>
      <c r="G205" t="s">
        <v>29</v>
      </c>
      <c r="H205" t="s">
        <v>100</v>
      </c>
      <c r="I205" t="s">
        <v>211</v>
      </c>
      <c r="J205">
        <v>361887.74396270397</v>
      </c>
      <c r="K205" t="s">
        <v>248</v>
      </c>
      <c r="L205">
        <v>1</v>
      </c>
      <c r="M205">
        <v>1</v>
      </c>
      <c r="N205">
        <v>1</v>
      </c>
    </row>
    <row r="206" spans="1:14" hidden="1" x14ac:dyDescent="0.25">
      <c r="A206" t="s">
        <v>17</v>
      </c>
      <c r="B206" t="s">
        <v>104</v>
      </c>
      <c r="D206" t="s">
        <v>13</v>
      </c>
      <c r="E206" t="s">
        <v>265</v>
      </c>
      <c r="F206">
        <v>2017</v>
      </c>
      <c r="G206" t="s">
        <v>29</v>
      </c>
      <c r="H206" t="s">
        <v>100</v>
      </c>
      <c r="I206" t="s">
        <v>211</v>
      </c>
      <c r="J206">
        <v>408754.3473815074</v>
      </c>
      <c r="K206" t="s">
        <v>249</v>
      </c>
      <c r="L206">
        <v>1</v>
      </c>
      <c r="M206">
        <v>1</v>
      </c>
      <c r="N206">
        <v>1</v>
      </c>
    </row>
    <row r="207" spans="1:14" hidden="1" x14ac:dyDescent="0.25">
      <c r="A207" t="s">
        <v>17</v>
      </c>
      <c r="B207" t="s">
        <v>104</v>
      </c>
      <c r="D207" t="s">
        <v>13</v>
      </c>
      <c r="E207" t="s">
        <v>265</v>
      </c>
      <c r="F207">
        <v>2017</v>
      </c>
      <c r="G207" t="s">
        <v>29</v>
      </c>
      <c r="H207" t="s">
        <v>100</v>
      </c>
      <c r="I207" t="s">
        <v>211</v>
      </c>
      <c r="J207">
        <v>361854.05585081584</v>
      </c>
      <c r="K207" t="s">
        <v>248</v>
      </c>
      <c r="L207">
        <v>1</v>
      </c>
      <c r="M207">
        <v>1</v>
      </c>
      <c r="N207">
        <v>1</v>
      </c>
    </row>
    <row r="208" spans="1:14" hidden="1" x14ac:dyDescent="0.25">
      <c r="A208" t="s">
        <v>32</v>
      </c>
      <c r="B208" t="s">
        <v>105</v>
      </c>
      <c r="D208" t="s">
        <v>13</v>
      </c>
      <c r="E208" t="s">
        <v>265</v>
      </c>
      <c r="F208">
        <v>2018</v>
      </c>
      <c r="G208" t="s">
        <v>29</v>
      </c>
      <c r="H208" t="s">
        <v>100</v>
      </c>
      <c r="I208" t="s">
        <v>211</v>
      </c>
      <c r="J208">
        <v>429468.32618181815</v>
      </c>
      <c r="K208" t="s">
        <v>247</v>
      </c>
      <c r="L208">
        <v>1</v>
      </c>
      <c r="M208">
        <v>1</v>
      </c>
      <c r="N208">
        <v>1</v>
      </c>
    </row>
    <row r="209" spans="1:14" x14ac:dyDescent="0.25">
      <c r="A209" t="s">
        <v>30</v>
      </c>
      <c r="B209" t="s">
        <v>241</v>
      </c>
      <c r="C209" t="s">
        <v>266</v>
      </c>
      <c r="D209" t="s">
        <v>13</v>
      </c>
      <c r="E209" t="s">
        <v>265</v>
      </c>
      <c r="F209">
        <v>2018</v>
      </c>
      <c r="G209" t="s">
        <v>29</v>
      </c>
      <c r="H209" t="s">
        <v>100</v>
      </c>
      <c r="I209" t="s">
        <v>237</v>
      </c>
      <c r="J209">
        <v>619430.73054545454</v>
      </c>
      <c r="K209" t="s">
        <v>250</v>
      </c>
      <c r="L209">
        <v>2</v>
      </c>
      <c r="M209">
        <v>1</v>
      </c>
      <c r="N209">
        <v>1</v>
      </c>
    </row>
    <row r="210" spans="1:14" x14ac:dyDescent="0.25">
      <c r="A210" t="s">
        <v>30</v>
      </c>
      <c r="B210" t="s">
        <v>241</v>
      </c>
      <c r="C210" t="s">
        <v>266</v>
      </c>
      <c r="D210" t="s">
        <v>13</v>
      </c>
      <c r="E210" t="s">
        <v>265</v>
      </c>
      <c r="F210">
        <v>2017</v>
      </c>
      <c r="G210" t="s">
        <v>29</v>
      </c>
      <c r="H210" t="s">
        <v>100</v>
      </c>
      <c r="I210" t="s">
        <v>237</v>
      </c>
      <c r="J210">
        <v>516673.75900543906</v>
      </c>
      <c r="K210" t="s">
        <v>248</v>
      </c>
      <c r="L210">
        <v>2</v>
      </c>
      <c r="M210">
        <v>1</v>
      </c>
      <c r="N210">
        <v>1</v>
      </c>
    </row>
    <row r="211" spans="1:14" hidden="1" x14ac:dyDescent="0.25">
      <c r="A211" t="s">
        <v>20</v>
      </c>
      <c r="B211" t="s">
        <v>104</v>
      </c>
      <c r="D211" t="s">
        <v>13</v>
      </c>
      <c r="E211" t="s">
        <v>265</v>
      </c>
      <c r="F211">
        <v>2017</v>
      </c>
      <c r="G211" t="s">
        <v>29</v>
      </c>
      <c r="H211" t="s">
        <v>100</v>
      </c>
      <c r="I211" t="s">
        <v>211</v>
      </c>
      <c r="J211">
        <v>309182.00466200465</v>
      </c>
      <c r="K211" t="s">
        <v>248</v>
      </c>
      <c r="L211">
        <v>2</v>
      </c>
      <c r="M211">
        <v>1</v>
      </c>
      <c r="N211">
        <v>1</v>
      </c>
    </row>
    <row r="212" spans="1:14" hidden="1" x14ac:dyDescent="0.25">
      <c r="A212" t="s">
        <v>20</v>
      </c>
      <c r="B212" t="s">
        <v>104</v>
      </c>
      <c r="D212" t="s">
        <v>13</v>
      </c>
      <c r="E212" t="s">
        <v>265</v>
      </c>
      <c r="F212">
        <v>2017</v>
      </c>
      <c r="G212" t="s">
        <v>29</v>
      </c>
      <c r="H212" t="s">
        <v>100</v>
      </c>
      <c r="I212" t="s">
        <v>211</v>
      </c>
      <c r="J212">
        <v>364334.71639471641</v>
      </c>
      <c r="K212" t="s">
        <v>249</v>
      </c>
      <c r="L212">
        <v>1</v>
      </c>
      <c r="M212">
        <v>1</v>
      </c>
      <c r="N212">
        <v>1</v>
      </c>
    </row>
    <row r="213" spans="1:14" hidden="1" x14ac:dyDescent="0.25">
      <c r="A213" t="s">
        <v>20</v>
      </c>
      <c r="B213" t="s">
        <v>104</v>
      </c>
      <c r="D213" t="s">
        <v>13</v>
      </c>
      <c r="E213" t="s">
        <v>265</v>
      </c>
      <c r="F213">
        <v>2017</v>
      </c>
      <c r="G213" t="s">
        <v>29</v>
      </c>
      <c r="H213" t="s">
        <v>100</v>
      </c>
      <c r="I213" t="s">
        <v>211</v>
      </c>
      <c r="J213">
        <v>308517.09712509712</v>
      </c>
      <c r="K213" t="s">
        <v>248</v>
      </c>
      <c r="L213">
        <v>1</v>
      </c>
      <c r="M213">
        <v>1</v>
      </c>
      <c r="N213">
        <v>1</v>
      </c>
    </row>
    <row r="214" spans="1:14" hidden="1" x14ac:dyDescent="0.25">
      <c r="A214" t="s">
        <v>20</v>
      </c>
      <c r="B214" t="s">
        <v>104</v>
      </c>
      <c r="D214" t="s">
        <v>13</v>
      </c>
      <c r="E214" t="s">
        <v>265</v>
      </c>
      <c r="F214">
        <v>2017</v>
      </c>
      <c r="G214" t="s">
        <v>29</v>
      </c>
      <c r="H214" t="s">
        <v>100</v>
      </c>
      <c r="I214" t="s">
        <v>211</v>
      </c>
      <c r="J214">
        <v>361638.05749805749</v>
      </c>
      <c r="K214" t="s">
        <v>249</v>
      </c>
      <c r="L214">
        <v>1</v>
      </c>
      <c r="M214">
        <v>1</v>
      </c>
      <c r="N214">
        <v>1</v>
      </c>
    </row>
    <row r="215" spans="1:14" x14ac:dyDescent="0.25">
      <c r="A215" t="s">
        <v>30</v>
      </c>
      <c r="B215" t="s">
        <v>241</v>
      </c>
      <c r="C215" t="s">
        <v>266</v>
      </c>
      <c r="D215" t="s">
        <v>13</v>
      </c>
      <c r="E215" t="s">
        <v>266</v>
      </c>
      <c r="F215">
        <v>2018</v>
      </c>
      <c r="G215" t="s">
        <v>29</v>
      </c>
      <c r="H215" t="s">
        <v>100</v>
      </c>
      <c r="I215" t="s">
        <v>237</v>
      </c>
      <c r="J215">
        <v>1008421.3636363636</v>
      </c>
      <c r="K215" t="s">
        <v>251</v>
      </c>
      <c r="L215">
        <v>1</v>
      </c>
      <c r="M215">
        <v>1</v>
      </c>
      <c r="N215">
        <v>1</v>
      </c>
    </row>
    <row r="216" spans="1:14" hidden="1" x14ac:dyDescent="0.25">
      <c r="A216" t="s">
        <v>41</v>
      </c>
      <c r="B216" t="s">
        <v>104</v>
      </c>
      <c r="D216" t="s">
        <v>13</v>
      </c>
      <c r="E216" t="s">
        <v>265</v>
      </c>
      <c r="F216">
        <v>2017</v>
      </c>
      <c r="G216" t="s">
        <v>29</v>
      </c>
      <c r="H216" t="s">
        <v>100</v>
      </c>
      <c r="I216" t="s">
        <v>211</v>
      </c>
      <c r="J216">
        <v>288392.77700077702</v>
      </c>
      <c r="K216" t="s">
        <v>248</v>
      </c>
      <c r="L216">
        <v>1</v>
      </c>
      <c r="M216">
        <v>1</v>
      </c>
      <c r="N216">
        <v>1</v>
      </c>
    </row>
    <row r="217" spans="1:14" hidden="1" x14ac:dyDescent="0.25">
      <c r="A217" t="s">
        <v>41</v>
      </c>
      <c r="B217" t="s">
        <v>104</v>
      </c>
      <c r="D217" t="s">
        <v>13</v>
      </c>
      <c r="E217" t="s">
        <v>265</v>
      </c>
      <c r="F217">
        <v>2017</v>
      </c>
      <c r="G217" t="s">
        <v>29</v>
      </c>
      <c r="H217" t="s">
        <v>100</v>
      </c>
      <c r="I217" t="s">
        <v>211</v>
      </c>
      <c r="J217">
        <v>287904.96348096349</v>
      </c>
      <c r="K217" t="s">
        <v>248</v>
      </c>
      <c r="L217">
        <v>1</v>
      </c>
      <c r="M217">
        <v>1</v>
      </c>
      <c r="N217">
        <v>1</v>
      </c>
    </row>
    <row r="218" spans="1:14" hidden="1" x14ac:dyDescent="0.25">
      <c r="A218" t="s">
        <v>41</v>
      </c>
      <c r="B218" t="s">
        <v>104</v>
      </c>
      <c r="D218" t="s">
        <v>13</v>
      </c>
      <c r="E218" t="s">
        <v>265</v>
      </c>
      <c r="F218">
        <v>2017</v>
      </c>
      <c r="G218" t="s">
        <v>29</v>
      </c>
      <c r="H218" t="s">
        <v>100</v>
      </c>
      <c r="I218" t="s">
        <v>211</v>
      </c>
      <c r="J218">
        <v>287619.19813519815</v>
      </c>
      <c r="K218" t="s">
        <v>248</v>
      </c>
      <c r="L218">
        <v>1</v>
      </c>
      <c r="M218">
        <v>1</v>
      </c>
      <c r="N218">
        <v>1</v>
      </c>
    </row>
    <row r="219" spans="1:14" hidden="1" x14ac:dyDescent="0.25">
      <c r="A219" t="s">
        <v>41</v>
      </c>
      <c r="B219" t="s">
        <v>104</v>
      </c>
      <c r="D219" t="s">
        <v>13</v>
      </c>
      <c r="E219" t="s">
        <v>265</v>
      </c>
      <c r="F219">
        <v>2017</v>
      </c>
      <c r="G219" t="s">
        <v>29</v>
      </c>
      <c r="H219" t="s">
        <v>100</v>
      </c>
      <c r="I219" t="s">
        <v>211</v>
      </c>
      <c r="J219">
        <v>287619.19813519815</v>
      </c>
      <c r="K219" t="s">
        <v>248</v>
      </c>
      <c r="L219">
        <v>1</v>
      </c>
      <c r="M219">
        <v>1</v>
      </c>
      <c r="N219">
        <v>1</v>
      </c>
    </row>
    <row r="220" spans="1:14" x14ac:dyDescent="0.25">
      <c r="A220" t="s">
        <v>24</v>
      </c>
      <c r="B220" t="s">
        <v>241</v>
      </c>
      <c r="C220" t="s">
        <v>266</v>
      </c>
      <c r="D220" t="s">
        <v>13</v>
      </c>
      <c r="E220" t="s">
        <v>265</v>
      </c>
      <c r="F220">
        <v>2017</v>
      </c>
      <c r="G220" t="s">
        <v>29</v>
      </c>
      <c r="H220" t="s">
        <v>100</v>
      </c>
      <c r="I220" t="s">
        <v>211</v>
      </c>
      <c r="J220">
        <v>473457.87630147632</v>
      </c>
      <c r="K220" t="s">
        <v>249</v>
      </c>
      <c r="L220">
        <v>1</v>
      </c>
      <c r="M220">
        <v>1</v>
      </c>
      <c r="N220">
        <v>1</v>
      </c>
    </row>
    <row r="221" spans="1:14" x14ac:dyDescent="0.25">
      <c r="A221" t="s">
        <v>24</v>
      </c>
      <c r="B221" t="s">
        <v>241</v>
      </c>
      <c r="C221" t="s">
        <v>266</v>
      </c>
      <c r="D221" t="s">
        <v>13</v>
      </c>
      <c r="E221" t="s">
        <v>265</v>
      </c>
      <c r="F221">
        <v>2017</v>
      </c>
      <c r="G221" t="s">
        <v>29</v>
      </c>
      <c r="H221" t="s">
        <v>100</v>
      </c>
      <c r="I221" t="s">
        <v>211</v>
      </c>
      <c r="J221">
        <v>479528.82825174823</v>
      </c>
      <c r="K221" t="s">
        <v>249</v>
      </c>
      <c r="L221">
        <v>1</v>
      </c>
      <c r="M221">
        <v>1</v>
      </c>
      <c r="N221">
        <v>1</v>
      </c>
    </row>
    <row r="222" spans="1:14" x14ac:dyDescent="0.25">
      <c r="A222" t="s">
        <v>24</v>
      </c>
      <c r="B222" t="s">
        <v>241</v>
      </c>
      <c r="C222" t="s">
        <v>266</v>
      </c>
      <c r="D222" t="s">
        <v>13</v>
      </c>
      <c r="E222" t="s">
        <v>265</v>
      </c>
      <c r="F222">
        <v>2017</v>
      </c>
      <c r="G222" t="s">
        <v>29</v>
      </c>
      <c r="H222" t="s">
        <v>100</v>
      </c>
      <c r="I222" t="s">
        <v>211</v>
      </c>
      <c r="J222">
        <v>479325.96705516707</v>
      </c>
      <c r="K222" t="s">
        <v>249</v>
      </c>
      <c r="L222">
        <v>1</v>
      </c>
      <c r="M222">
        <v>1</v>
      </c>
      <c r="N222">
        <v>1</v>
      </c>
    </row>
    <row r="223" spans="1:14" x14ac:dyDescent="0.25">
      <c r="A223" t="s">
        <v>24</v>
      </c>
      <c r="B223" t="s">
        <v>241</v>
      </c>
      <c r="C223" t="s">
        <v>266</v>
      </c>
      <c r="D223" t="s">
        <v>13</v>
      </c>
      <c r="E223" t="s">
        <v>265</v>
      </c>
      <c r="F223">
        <v>2017</v>
      </c>
      <c r="G223" t="s">
        <v>29</v>
      </c>
      <c r="H223" t="s">
        <v>100</v>
      </c>
      <c r="I223" t="s">
        <v>211</v>
      </c>
      <c r="J223">
        <v>476609.49777777778</v>
      </c>
      <c r="K223" t="s">
        <v>249</v>
      </c>
      <c r="L223">
        <v>2</v>
      </c>
      <c r="M223">
        <v>1</v>
      </c>
      <c r="N223">
        <v>1</v>
      </c>
    </row>
    <row r="224" spans="1:14" x14ac:dyDescent="0.25">
      <c r="A224" t="s">
        <v>24</v>
      </c>
      <c r="B224" t="s">
        <v>241</v>
      </c>
      <c r="C224" t="s">
        <v>266</v>
      </c>
      <c r="D224" t="s">
        <v>13</v>
      </c>
      <c r="E224" t="s">
        <v>265</v>
      </c>
      <c r="F224">
        <v>2017</v>
      </c>
      <c r="G224" t="s">
        <v>29</v>
      </c>
      <c r="H224" t="s">
        <v>100</v>
      </c>
      <c r="I224" t="s">
        <v>211</v>
      </c>
      <c r="J224">
        <v>479681.07275835273</v>
      </c>
      <c r="K224" t="s">
        <v>249</v>
      </c>
      <c r="L224">
        <v>1</v>
      </c>
      <c r="M224">
        <v>1</v>
      </c>
      <c r="N224">
        <v>1</v>
      </c>
    </row>
    <row r="225" spans="1:14" hidden="1" x14ac:dyDescent="0.25">
      <c r="A225" t="s">
        <v>32</v>
      </c>
      <c r="B225" t="s">
        <v>105</v>
      </c>
      <c r="D225" t="s">
        <v>13</v>
      </c>
      <c r="E225" t="s">
        <v>265</v>
      </c>
      <c r="F225">
        <v>2018</v>
      </c>
      <c r="G225" t="s">
        <v>29</v>
      </c>
      <c r="H225" t="s">
        <v>100</v>
      </c>
      <c r="I225" t="s">
        <v>211</v>
      </c>
      <c r="J225">
        <v>571996.80081818195</v>
      </c>
      <c r="K225" t="s">
        <v>251</v>
      </c>
      <c r="L225">
        <v>1</v>
      </c>
      <c r="M225">
        <v>1</v>
      </c>
      <c r="N225">
        <v>1</v>
      </c>
    </row>
    <row r="226" spans="1:14" x14ac:dyDescent="0.25">
      <c r="A226" t="s">
        <v>30</v>
      </c>
      <c r="B226" t="s">
        <v>241</v>
      </c>
      <c r="C226" t="s">
        <v>266</v>
      </c>
      <c r="D226" t="s">
        <v>13</v>
      </c>
      <c r="E226" t="s">
        <v>265</v>
      </c>
      <c r="F226">
        <v>2017</v>
      </c>
      <c r="G226" t="s">
        <v>29</v>
      </c>
      <c r="H226" t="s">
        <v>100</v>
      </c>
      <c r="I226" t="s">
        <v>237</v>
      </c>
      <c r="J226">
        <v>459658.87148407154</v>
      </c>
      <c r="K226" t="s">
        <v>249</v>
      </c>
      <c r="L226">
        <v>1</v>
      </c>
      <c r="M226">
        <v>1</v>
      </c>
      <c r="N226">
        <v>1</v>
      </c>
    </row>
    <row r="227" spans="1:14" x14ac:dyDescent="0.25">
      <c r="A227" t="s">
        <v>30</v>
      </c>
      <c r="B227" t="s">
        <v>241</v>
      </c>
      <c r="C227" t="s">
        <v>266</v>
      </c>
      <c r="D227" t="s">
        <v>13</v>
      </c>
      <c r="E227" t="s">
        <v>265</v>
      </c>
      <c r="F227">
        <v>2017</v>
      </c>
      <c r="G227" t="s">
        <v>29</v>
      </c>
      <c r="H227" t="s">
        <v>100</v>
      </c>
      <c r="I227" t="s">
        <v>237</v>
      </c>
      <c r="J227">
        <v>449724.46060606063</v>
      </c>
      <c r="K227" t="s">
        <v>249</v>
      </c>
      <c r="M227">
        <v>1</v>
      </c>
      <c r="N227">
        <v>1</v>
      </c>
    </row>
    <row r="228" spans="1:14" x14ac:dyDescent="0.25">
      <c r="A228" t="s">
        <v>30</v>
      </c>
      <c r="B228" t="s">
        <v>241</v>
      </c>
      <c r="C228" t="s">
        <v>266</v>
      </c>
      <c r="D228" t="s">
        <v>13</v>
      </c>
      <c r="E228" t="s">
        <v>265</v>
      </c>
      <c r="F228">
        <v>2017</v>
      </c>
      <c r="G228" t="s">
        <v>29</v>
      </c>
      <c r="H228" t="s">
        <v>100</v>
      </c>
      <c r="I228" t="s">
        <v>237</v>
      </c>
      <c r="J228">
        <v>474030.37296037294</v>
      </c>
      <c r="K228" t="s">
        <v>250</v>
      </c>
      <c r="L228">
        <v>1</v>
      </c>
      <c r="M228">
        <v>1</v>
      </c>
      <c r="N228">
        <v>1</v>
      </c>
    </row>
    <row r="229" spans="1:14" hidden="1" x14ac:dyDescent="0.25">
      <c r="A229" t="s">
        <v>22</v>
      </c>
      <c r="B229" t="s">
        <v>104</v>
      </c>
      <c r="D229" t="s">
        <v>13</v>
      </c>
      <c r="E229" t="s">
        <v>265</v>
      </c>
      <c r="F229">
        <v>2017</v>
      </c>
      <c r="G229" t="s">
        <v>29</v>
      </c>
      <c r="H229" t="s">
        <v>100</v>
      </c>
      <c r="I229" t="s">
        <v>237</v>
      </c>
      <c r="J229">
        <v>257125.51617715618</v>
      </c>
      <c r="K229" t="s">
        <v>248</v>
      </c>
      <c r="L229">
        <v>2</v>
      </c>
      <c r="M229">
        <v>1</v>
      </c>
      <c r="N229">
        <v>1</v>
      </c>
    </row>
    <row r="230" spans="1:14" hidden="1" x14ac:dyDescent="0.25">
      <c r="A230" t="s">
        <v>22</v>
      </c>
      <c r="B230" t="s">
        <v>104</v>
      </c>
      <c r="D230" t="s">
        <v>13</v>
      </c>
      <c r="E230" t="s">
        <v>265</v>
      </c>
      <c r="F230">
        <v>2017</v>
      </c>
      <c r="G230" t="s">
        <v>29</v>
      </c>
      <c r="H230" t="s">
        <v>100</v>
      </c>
      <c r="I230" t="s">
        <v>237</v>
      </c>
      <c r="J230">
        <v>278176.99592851591</v>
      </c>
      <c r="K230" t="s">
        <v>249</v>
      </c>
      <c r="L230">
        <v>1</v>
      </c>
      <c r="M230">
        <v>1</v>
      </c>
      <c r="N230">
        <v>1</v>
      </c>
    </row>
    <row r="231" spans="1:14" hidden="1" x14ac:dyDescent="0.25">
      <c r="A231" t="s">
        <v>22</v>
      </c>
      <c r="B231" t="s">
        <v>104</v>
      </c>
      <c r="D231" t="s">
        <v>13</v>
      </c>
      <c r="E231" t="s">
        <v>265</v>
      </c>
      <c r="F231">
        <v>2017</v>
      </c>
      <c r="G231" t="s">
        <v>29</v>
      </c>
      <c r="H231" t="s">
        <v>100</v>
      </c>
      <c r="I231" t="s">
        <v>237</v>
      </c>
      <c r="J231">
        <v>310941.40957264957</v>
      </c>
      <c r="K231" t="s">
        <v>250</v>
      </c>
      <c r="L231">
        <v>1</v>
      </c>
      <c r="M231">
        <v>1</v>
      </c>
      <c r="N231">
        <v>1</v>
      </c>
    </row>
    <row r="232" spans="1:14" hidden="1" x14ac:dyDescent="0.25">
      <c r="A232" t="s">
        <v>22</v>
      </c>
      <c r="B232" t="s">
        <v>104</v>
      </c>
      <c r="D232" t="s">
        <v>13</v>
      </c>
      <c r="E232" t="s">
        <v>265</v>
      </c>
      <c r="F232">
        <v>2017</v>
      </c>
      <c r="G232" t="s">
        <v>29</v>
      </c>
      <c r="H232" t="s">
        <v>100</v>
      </c>
      <c r="I232" t="s">
        <v>237</v>
      </c>
      <c r="J232">
        <v>257308.2933022533</v>
      </c>
      <c r="K232" t="s">
        <v>248</v>
      </c>
      <c r="L232">
        <v>2</v>
      </c>
      <c r="M232">
        <v>1</v>
      </c>
      <c r="N232">
        <v>1</v>
      </c>
    </row>
    <row r="233" spans="1:14" hidden="1" x14ac:dyDescent="0.25">
      <c r="A233" t="s">
        <v>22</v>
      </c>
      <c r="B233" t="s">
        <v>104</v>
      </c>
      <c r="D233" t="s">
        <v>13</v>
      </c>
      <c r="E233" t="s">
        <v>265</v>
      </c>
      <c r="F233">
        <v>2017</v>
      </c>
      <c r="G233" t="s">
        <v>29</v>
      </c>
      <c r="H233" t="s">
        <v>100</v>
      </c>
      <c r="I233" t="s">
        <v>237</v>
      </c>
      <c r="J233">
        <v>311765.50048174046</v>
      </c>
      <c r="K233" t="s">
        <v>250</v>
      </c>
      <c r="L233">
        <v>1</v>
      </c>
      <c r="M233">
        <v>1</v>
      </c>
      <c r="N233">
        <v>1</v>
      </c>
    </row>
    <row r="234" spans="1:14" hidden="1" x14ac:dyDescent="0.25">
      <c r="A234" t="s">
        <v>22</v>
      </c>
      <c r="B234" t="s">
        <v>104</v>
      </c>
      <c r="D234" t="s">
        <v>13</v>
      </c>
      <c r="E234" t="s">
        <v>265</v>
      </c>
      <c r="F234">
        <v>2017</v>
      </c>
      <c r="G234" t="s">
        <v>29</v>
      </c>
      <c r="H234" t="s">
        <v>100</v>
      </c>
      <c r="I234" t="s">
        <v>237</v>
      </c>
      <c r="J234">
        <v>277408.81038073037</v>
      </c>
      <c r="K234" t="s">
        <v>249</v>
      </c>
      <c r="L234">
        <v>2</v>
      </c>
      <c r="M234">
        <v>1</v>
      </c>
      <c r="N234">
        <v>1</v>
      </c>
    </row>
    <row r="235" spans="1:14" hidden="1" x14ac:dyDescent="0.25">
      <c r="A235" t="s">
        <v>22</v>
      </c>
      <c r="B235" t="s">
        <v>104</v>
      </c>
      <c r="D235" t="s">
        <v>13</v>
      </c>
      <c r="E235" t="s">
        <v>265</v>
      </c>
      <c r="F235">
        <v>2017</v>
      </c>
      <c r="G235" t="s">
        <v>29</v>
      </c>
      <c r="H235" t="s">
        <v>100</v>
      </c>
      <c r="I235" t="s">
        <v>237</v>
      </c>
      <c r="J235">
        <v>260212.86862470862</v>
      </c>
      <c r="K235" t="s">
        <v>248</v>
      </c>
      <c r="L235">
        <v>1</v>
      </c>
      <c r="M235">
        <v>1</v>
      </c>
      <c r="N235">
        <v>1</v>
      </c>
    </row>
    <row r="236" spans="1:14" hidden="1" x14ac:dyDescent="0.25">
      <c r="A236" t="s">
        <v>22</v>
      </c>
      <c r="B236" t="s">
        <v>104</v>
      </c>
      <c r="D236" t="s">
        <v>13</v>
      </c>
      <c r="E236" t="s">
        <v>265</v>
      </c>
      <c r="F236">
        <v>2017</v>
      </c>
      <c r="G236" t="s">
        <v>29</v>
      </c>
      <c r="H236" t="s">
        <v>100</v>
      </c>
      <c r="I236" t="s">
        <v>237</v>
      </c>
      <c r="J236">
        <v>280962.80556332553</v>
      </c>
      <c r="K236" t="s">
        <v>249</v>
      </c>
      <c r="L236">
        <v>1</v>
      </c>
      <c r="M236">
        <v>1</v>
      </c>
      <c r="N236">
        <v>1</v>
      </c>
    </row>
    <row r="237" spans="1:14" hidden="1" x14ac:dyDescent="0.25">
      <c r="A237" t="s">
        <v>22</v>
      </c>
      <c r="B237" t="s">
        <v>104</v>
      </c>
      <c r="D237" t="s">
        <v>13</v>
      </c>
      <c r="E237" t="s">
        <v>265</v>
      </c>
      <c r="F237">
        <v>2017</v>
      </c>
      <c r="G237" t="s">
        <v>29</v>
      </c>
      <c r="H237" t="s">
        <v>100</v>
      </c>
      <c r="I237" t="s">
        <v>237</v>
      </c>
      <c r="J237">
        <v>260834.05808857808</v>
      </c>
      <c r="K237" t="s">
        <v>248</v>
      </c>
      <c r="L237">
        <v>1</v>
      </c>
      <c r="M237">
        <v>1</v>
      </c>
      <c r="N237">
        <v>1</v>
      </c>
    </row>
    <row r="238" spans="1:14" hidden="1" x14ac:dyDescent="0.25">
      <c r="A238" t="s">
        <v>22</v>
      </c>
      <c r="B238" t="s">
        <v>104</v>
      </c>
      <c r="D238" t="s">
        <v>13</v>
      </c>
      <c r="E238" t="s">
        <v>265</v>
      </c>
      <c r="F238">
        <v>2017</v>
      </c>
      <c r="G238" t="s">
        <v>29</v>
      </c>
      <c r="H238" t="s">
        <v>100</v>
      </c>
      <c r="I238" t="s">
        <v>237</v>
      </c>
      <c r="J238">
        <v>279645.22607614606</v>
      </c>
      <c r="K238" t="s">
        <v>249</v>
      </c>
      <c r="L238">
        <v>1</v>
      </c>
      <c r="M238">
        <v>1</v>
      </c>
      <c r="N238">
        <v>1</v>
      </c>
    </row>
    <row r="239" spans="1:14" hidden="1" x14ac:dyDescent="0.25">
      <c r="A239" t="s">
        <v>22</v>
      </c>
      <c r="B239" t="s">
        <v>104</v>
      </c>
      <c r="D239" t="s">
        <v>13</v>
      </c>
      <c r="E239" t="s">
        <v>265</v>
      </c>
      <c r="F239">
        <v>2017</v>
      </c>
      <c r="G239" t="s">
        <v>29</v>
      </c>
      <c r="H239" t="s">
        <v>100</v>
      </c>
      <c r="I239" t="s">
        <v>237</v>
      </c>
      <c r="J239">
        <v>313920.05044289044</v>
      </c>
      <c r="K239" t="s">
        <v>250</v>
      </c>
      <c r="L239">
        <v>1</v>
      </c>
      <c r="M239">
        <v>1</v>
      </c>
      <c r="N239">
        <v>1</v>
      </c>
    </row>
    <row r="240" spans="1:14" hidden="1" x14ac:dyDescent="0.25">
      <c r="A240" t="s">
        <v>17</v>
      </c>
      <c r="B240" t="s">
        <v>104</v>
      </c>
      <c r="D240" t="s">
        <v>13</v>
      </c>
      <c r="E240" t="s">
        <v>265</v>
      </c>
      <c r="F240">
        <v>2017</v>
      </c>
      <c r="G240" t="s">
        <v>29</v>
      </c>
      <c r="H240" t="s">
        <v>100</v>
      </c>
      <c r="I240" t="s">
        <v>211</v>
      </c>
      <c r="J240">
        <v>369010.65047397045</v>
      </c>
      <c r="K240" t="s">
        <v>248</v>
      </c>
      <c r="L240">
        <v>1</v>
      </c>
      <c r="M240">
        <v>1</v>
      </c>
      <c r="N240">
        <v>1</v>
      </c>
    </row>
    <row r="241" spans="1:14" hidden="1" x14ac:dyDescent="0.25">
      <c r="A241" t="s">
        <v>17</v>
      </c>
      <c r="B241" t="s">
        <v>104</v>
      </c>
      <c r="D241" t="s">
        <v>13</v>
      </c>
      <c r="E241" t="s">
        <v>265</v>
      </c>
      <c r="F241">
        <v>2017</v>
      </c>
      <c r="G241" t="s">
        <v>29</v>
      </c>
      <c r="H241" t="s">
        <v>100</v>
      </c>
      <c r="I241" t="s">
        <v>211</v>
      </c>
      <c r="J241">
        <v>367515.36519036518</v>
      </c>
      <c r="K241" t="s">
        <v>248</v>
      </c>
      <c r="L241">
        <v>1</v>
      </c>
      <c r="M241">
        <v>1</v>
      </c>
      <c r="N241">
        <v>1</v>
      </c>
    </row>
    <row r="242" spans="1:14" x14ac:dyDescent="0.25">
      <c r="A242" t="s">
        <v>30</v>
      </c>
      <c r="B242" t="s">
        <v>241</v>
      </c>
      <c r="C242" t="s">
        <v>266</v>
      </c>
      <c r="D242" t="s">
        <v>13</v>
      </c>
      <c r="E242" t="s">
        <v>265</v>
      </c>
      <c r="F242">
        <v>2018</v>
      </c>
      <c r="G242" t="s">
        <v>29</v>
      </c>
      <c r="H242" t="s">
        <v>100</v>
      </c>
      <c r="I242" t="s">
        <v>211</v>
      </c>
      <c r="J242">
        <v>588501</v>
      </c>
      <c r="K242" t="s">
        <v>249</v>
      </c>
      <c r="L242">
        <v>1</v>
      </c>
      <c r="M242">
        <v>1</v>
      </c>
      <c r="N242">
        <v>1</v>
      </c>
    </row>
    <row r="243" spans="1:14" x14ac:dyDescent="0.25">
      <c r="A243" t="s">
        <v>30</v>
      </c>
      <c r="B243" t="s">
        <v>241</v>
      </c>
      <c r="C243" t="s">
        <v>266</v>
      </c>
      <c r="D243" t="s">
        <v>13</v>
      </c>
      <c r="E243" t="s">
        <v>265</v>
      </c>
      <c r="F243">
        <v>2018</v>
      </c>
      <c r="G243" t="s">
        <v>29</v>
      </c>
      <c r="H243" t="s">
        <v>100</v>
      </c>
      <c r="I243" t="s">
        <v>211</v>
      </c>
      <c r="J243">
        <v>645504.54545454553</v>
      </c>
      <c r="K243" t="s">
        <v>250</v>
      </c>
      <c r="L243">
        <v>1</v>
      </c>
      <c r="M243">
        <v>1</v>
      </c>
      <c r="N243">
        <v>1</v>
      </c>
    </row>
    <row r="244" spans="1:14" x14ac:dyDescent="0.25">
      <c r="A244" t="s">
        <v>24</v>
      </c>
      <c r="B244" t="s">
        <v>241</v>
      </c>
      <c r="C244" t="s">
        <v>266</v>
      </c>
      <c r="D244" t="s">
        <v>13</v>
      </c>
      <c r="E244" t="s">
        <v>265</v>
      </c>
      <c r="F244">
        <v>2017</v>
      </c>
      <c r="G244" t="s">
        <v>29</v>
      </c>
      <c r="H244" t="s">
        <v>100</v>
      </c>
      <c r="I244" t="s">
        <v>211</v>
      </c>
      <c r="J244">
        <v>474269.03934731934</v>
      </c>
      <c r="K244" t="s">
        <v>249</v>
      </c>
      <c r="L244">
        <v>2</v>
      </c>
      <c r="M244">
        <v>1</v>
      </c>
      <c r="N244">
        <v>1</v>
      </c>
    </row>
    <row r="245" spans="1:14" x14ac:dyDescent="0.25">
      <c r="A245" t="s">
        <v>24</v>
      </c>
      <c r="B245" t="s">
        <v>241</v>
      </c>
      <c r="C245" t="s">
        <v>266</v>
      </c>
      <c r="D245" t="s">
        <v>13</v>
      </c>
      <c r="E245" t="s">
        <v>265</v>
      </c>
      <c r="F245">
        <v>2017</v>
      </c>
      <c r="G245" t="s">
        <v>29</v>
      </c>
      <c r="H245" t="s">
        <v>100</v>
      </c>
      <c r="I245" t="s">
        <v>211</v>
      </c>
      <c r="J245">
        <v>473483.44223776227</v>
      </c>
      <c r="K245" t="s">
        <v>249</v>
      </c>
      <c r="L245">
        <v>1</v>
      </c>
      <c r="M245">
        <v>1</v>
      </c>
      <c r="N245">
        <v>1</v>
      </c>
    </row>
    <row r="246" spans="1:14" x14ac:dyDescent="0.25">
      <c r="A246" t="s">
        <v>24</v>
      </c>
      <c r="B246" t="s">
        <v>241</v>
      </c>
      <c r="C246" t="s">
        <v>266</v>
      </c>
      <c r="D246" t="s">
        <v>13</v>
      </c>
      <c r="E246" t="s">
        <v>265</v>
      </c>
      <c r="F246">
        <v>2017</v>
      </c>
      <c r="G246" t="s">
        <v>29</v>
      </c>
      <c r="H246" t="s">
        <v>100</v>
      </c>
      <c r="I246" t="s">
        <v>211</v>
      </c>
      <c r="J246">
        <v>473459.18840714847</v>
      </c>
      <c r="K246" t="s">
        <v>249</v>
      </c>
      <c r="L246">
        <v>1</v>
      </c>
      <c r="M246">
        <v>1</v>
      </c>
      <c r="N246">
        <v>1</v>
      </c>
    </row>
    <row r="247" spans="1:14" x14ac:dyDescent="0.25">
      <c r="A247" t="s">
        <v>24</v>
      </c>
      <c r="B247" t="s">
        <v>241</v>
      </c>
      <c r="C247" t="s">
        <v>266</v>
      </c>
      <c r="D247" t="s">
        <v>13</v>
      </c>
      <c r="E247" t="s">
        <v>265</v>
      </c>
      <c r="F247">
        <v>2017</v>
      </c>
      <c r="G247" t="s">
        <v>29</v>
      </c>
      <c r="H247" t="s">
        <v>100</v>
      </c>
      <c r="I247" t="s">
        <v>211</v>
      </c>
      <c r="J247">
        <v>471894.52251748258</v>
      </c>
      <c r="K247" t="s">
        <v>249</v>
      </c>
      <c r="L247">
        <v>1</v>
      </c>
      <c r="M247">
        <v>1</v>
      </c>
      <c r="N247">
        <v>1</v>
      </c>
    </row>
    <row r="248" spans="1:14" x14ac:dyDescent="0.25">
      <c r="A248" t="s">
        <v>30</v>
      </c>
      <c r="B248" t="s">
        <v>241</v>
      </c>
      <c r="C248" t="s">
        <v>266</v>
      </c>
      <c r="D248" t="s">
        <v>13</v>
      </c>
      <c r="E248" t="s">
        <v>266</v>
      </c>
      <c r="F248">
        <v>2018</v>
      </c>
      <c r="G248" t="s">
        <v>29</v>
      </c>
      <c r="H248" t="s">
        <v>100</v>
      </c>
      <c r="I248" t="s">
        <v>237</v>
      </c>
      <c r="J248">
        <v>568860.62727272743</v>
      </c>
      <c r="K248" t="s">
        <v>249</v>
      </c>
      <c r="L248">
        <v>1</v>
      </c>
      <c r="M248">
        <v>1</v>
      </c>
      <c r="N248">
        <v>1</v>
      </c>
    </row>
    <row r="249" spans="1:14" x14ac:dyDescent="0.25">
      <c r="A249" t="s">
        <v>30</v>
      </c>
      <c r="B249" t="s">
        <v>241</v>
      </c>
      <c r="C249" t="s">
        <v>266</v>
      </c>
      <c r="D249" t="s">
        <v>13</v>
      </c>
      <c r="E249" t="s">
        <v>266</v>
      </c>
      <c r="F249">
        <v>2016</v>
      </c>
      <c r="G249" t="s">
        <v>29</v>
      </c>
      <c r="H249" t="s">
        <v>100</v>
      </c>
      <c r="I249" t="s">
        <v>237</v>
      </c>
      <c r="J249">
        <v>703396.04637140641</v>
      </c>
      <c r="K249" t="s">
        <v>251</v>
      </c>
      <c r="L249">
        <v>1</v>
      </c>
      <c r="M249">
        <v>1</v>
      </c>
      <c r="N249">
        <v>1</v>
      </c>
    </row>
    <row r="250" spans="1:14" x14ac:dyDescent="0.25">
      <c r="A250" t="s">
        <v>30</v>
      </c>
      <c r="B250" t="s">
        <v>241</v>
      </c>
      <c r="C250" t="s">
        <v>266</v>
      </c>
      <c r="D250" t="s">
        <v>13</v>
      </c>
      <c r="E250" t="s">
        <v>265</v>
      </c>
      <c r="F250">
        <v>2016</v>
      </c>
      <c r="G250" t="s">
        <v>29</v>
      </c>
      <c r="H250" t="s">
        <v>100</v>
      </c>
      <c r="I250" t="s">
        <v>237</v>
      </c>
      <c r="J250">
        <v>524355.84745920752</v>
      </c>
      <c r="K250" t="s">
        <v>248</v>
      </c>
      <c r="L250">
        <v>2</v>
      </c>
      <c r="M250">
        <v>1</v>
      </c>
      <c r="N250">
        <v>1</v>
      </c>
    </row>
    <row r="251" spans="1:14" hidden="1" x14ac:dyDescent="0.25">
      <c r="A251" t="s">
        <v>19</v>
      </c>
      <c r="B251" t="s">
        <v>105</v>
      </c>
      <c r="D251" t="s">
        <v>13</v>
      </c>
      <c r="E251" t="s">
        <v>265</v>
      </c>
      <c r="F251">
        <v>2017</v>
      </c>
      <c r="G251" t="s">
        <v>29</v>
      </c>
      <c r="H251" t="s">
        <v>100</v>
      </c>
      <c r="I251" t="s">
        <v>211</v>
      </c>
      <c r="J251">
        <v>411482.66585858585</v>
      </c>
      <c r="K251" t="s">
        <v>250</v>
      </c>
      <c r="L251">
        <v>2</v>
      </c>
      <c r="M251">
        <v>1</v>
      </c>
      <c r="N251">
        <v>1</v>
      </c>
    </row>
    <row r="252" spans="1:14" hidden="1" x14ac:dyDescent="0.25">
      <c r="A252" t="s">
        <v>19</v>
      </c>
      <c r="B252" t="s">
        <v>105</v>
      </c>
      <c r="D252" t="s">
        <v>13</v>
      </c>
      <c r="E252" t="s">
        <v>265</v>
      </c>
      <c r="F252">
        <v>2017</v>
      </c>
      <c r="G252" t="s">
        <v>29</v>
      </c>
      <c r="H252" t="s">
        <v>100</v>
      </c>
      <c r="I252" t="s">
        <v>211</v>
      </c>
      <c r="J252">
        <v>315977.01355089358</v>
      </c>
      <c r="K252" t="s">
        <v>248</v>
      </c>
      <c r="M252">
        <v>1</v>
      </c>
      <c r="N252">
        <v>1</v>
      </c>
    </row>
    <row r="253" spans="1:14" hidden="1" x14ac:dyDescent="0.25">
      <c r="A253" t="s">
        <v>19</v>
      </c>
      <c r="B253" t="s">
        <v>105</v>
      </c>
      <c r="D253" t="s">
        <v>13</v>
      </c>
      <c r="E253" t="s">
        <v>265</v>
      </c>
      <c r="F253">
        <v>2017</v>
      </c>
      <c r="G253" t="s">
        <v>29</v>
      </c>
      <c r="H253" t="s">
        <v>100</v>
      </c>
      <c r="I253" t="s">
        <v>211</v>
      </c>
      <c r="J253">
        <v>315892.80534576537</v>
      </c>
      <c r="K253" t="s">
        <v>248</v>
      </c>
      <c r="L253">
        <v>1</v>
      </c>
      <c r="M253">
        <v>1</v>
      </c>
      <c r="N253">
        <v>1</v>
      </c>
    </row>
    <row r="254" spans="1:14" hidden="1" x14ac:dyDescent="0.25">
      <c r="A254" t="s">
        <v>19</v>
      </c>
      <c r="B254" t="s">
        <v>105</v>
      </c>
      <c r="D254" t="s">
        <v>13</v>
      </c>
      <c r="E254" t="s">
        <v>265</v>
      </c>
      <c r="F254">
        <v>2017</v>
      </c>
      <c r="G254" t="s">
        <v>29</v>
      </c>
      <c r="H254" t="s">
        <v>100</v>
      </c>
      <c r="I254" t="s">
        <v>211</v>
      </c>
      <c r="J254">
        <v>315868.47906759911</v>
      </c>
      <c r="K254" t="s">
        <v>248</v>
      </c>
      <c r="L254">
        <v>1</v>
      </c>
      <c r="M254">
        <v>1</v>
      </c>
      <c r="N254">
        <v>1</v>
      </c>
    </row>
    <row r="255" spans="1:14" hidden="1" x14ac:dyDescent="0.25">
      <c r="A255" t="s">
        <v>19</v>
      </c>
      <c r="B255" t="s">
        <v>105</v>
      </c>
      <c r="D255" t="s">
        <v>13</v>
      </c>
      <c r="E255" t="s">
        <v>265</v>
      </c>
      <c r="F255">
        <v>2017</v>
      </c>
      <c r="G255" t="s">
        <v>29</v>
      </c>
      <c r="H255" t="s">
        <v>100</v>
      </c>
      <c r="I255" t="s">
        <v>211</v>
      </c>
      <c r="J255">
        <v>360601.39742035745</v>
      </c>
      <c r="K255" t="s">
        <v>249</v>
      </c>
      <c r="M255">
        <v>1</v>
      </c>
      <c r="N255">
        <v>1</v>
      </c>
    </row>
    <row r="256" spans="1:14" hidden="1" x14ac:dyDescent="0.25">
      <c r="A256" t="s">
        <v>12</v>
      </c>
      <c r="B256" t="s">
        <v>103</v>
      </c>
      <c r="D256" t="s">
        <v>13</v>
      </c>
      <c r="E256" t="s">
        <v>265</v>
      </c>
      <c r="F256">
        <v>2017</v>
      </c>
      <c r="G256" t="s">
        <v>29</v>
      </c>
      <c r="H256" t="s">
        <v>100</v>
      </c>
      <c r="I256" t="s">
        <v>211</v>
      </c>
      <c r="J256">
        <v>349300.23931623931</v>
      </c>
      <c r="K256" t="s">
        <v>249</v>
      </c>
      <c r="L256">
        <v>2</v>
      </c>
      <c r="M256">
        <v>1</v>
      </c>
      <c r="N256">
        <v>1</v>
      </c>
    </row>
    <row r="257" spans="1:14" hidden="1" x14ac:dyDescent="0.25">
      <c r="A257" t="s">
        <v>12</v>
      </c>
      <c r="B257" t="s">
        <v>103</v>
      </c>
      <c r="D257" t="s">
        <v>13</v>
      </c>
      <c r="E257" t="s">
        <v>265</v>
      </c>
      <c r="F257">
        <v>2017</v>
      </c>
      <c r="G257" t="s">
        <v>29</v>
      </c>
      <c r="H257" t="s">
        <v>100</v>
      </c>
      <c r="I257" t="s">
        <v>211</v>
      </c>
      <c r="J257">
        <v>349401.66588966589</v>
      </c>
      <c r="K257" t="s">
        <v>249</v>
      </c>
      <c r="L257">
        <v>1</v>
      </c>
      <c r="M257">
        <v>1</v>
      </c>
      <c r="N257">
        <v>1</v>
      </c>
    </row>
    <row r="258" spans="1:14" hidden="1" x14ac:dyDescent="0.25">
      <c r="A258" t="s">
        <v>12</v>
      </c>
      <c r="B258" t="s">
        <v>103</v>
      </c>
      <c r="D258" t="s">
        <v>13</v>
      </c>
      <c r="E258" t="s">
        <v>265</v>
      </c>
      <c r="F258">
        <v>2017</v>
      </c>
      <c r="G258" t="s">
        <v>29</v>
      </c>
      <c r="H258" t="s">
        <v>100</v>
      </c>
      <c r="I258" t="s">
        <v>211</v>
      </c>
      <c r="J258">
        <v>288694.6418026418</v>
      </c>
      <c r="K258" t="s">
        <v>248</v>
      </c>
      <c r="L258">
        <v>1</v>
      </c>
      <c r="M258">
        <v>1</v>
      </c>
      <c r="N258">
        <v>1</v>
      </c>
    </row>
    <row r="259" spans="1:14" x14ac:dyDescent="0.25">
      <c r="A259" t="s">
        <v>30</v>
      </c>
      <c r="B259" t="s">
        <v>241</v>
      </c>
      <c r="C259" t="s">
        <v>266</v>
      </c>
      <c r="D259" t="s">
        <v>13</v>
      </c>
      <c r="E259" t="s">
        <v>266</v>
      </c>
      <c r="F259">
        <v>2017</v>
      </c>
      <c r="G259" t="s">
        <v>29</v>
      </c>
      <c r="H259" t="s">
        <v>100</v>
      </c>
      <c r="I259" t="s">
        <v>211</v>
      </c>
      <c r="J259">
        <v>728084.00021756021</v>
      </c>
      <c r="K259" t="s">
        <v>249</v>
      </c>
      <c r="L259">
        <v>1</v>
      </c>
      <c r="M259">
        <v>1</v>
      </c>
      <c r="N259">
        <v>1</v>
      </c>
    </row>
    <row r="260" spans="1:14" x14ac:dyDescent="0.25">
      <c r="A260" t="s">
        <v>30</v>
      </c>
      <c r="B260" t="s">
        <v>241</v>
      </c>
      <c r="C260" t="s">
        <v>266</v>
      </c>
      <c r="D260" t="s">
        <v>13</v>
      </c>
      <c r="E260" t="s">
        <v>266</v>
      </c>
      <c r="F260">
        <v>2017</v>
      </c>
      <c r="G260" t="s">
        <v>29</v>
      </c>
      <c r="H260" t="s">
        <v>100</v>
      </c>
      <c r="I260" t="s">
        <v>211</v>
      </c>
      <c r="J260">
        <v>700664.46915306919</v>
      </c>
      <c r="K260" t="s">
        <v>248</v>
      </c>
      <c r="L260">
        <v>1</v>
      </c>
      <c r="M260">
        <v>1</v>
      </c>
      <c r="N260">
        <v>1</v>
      </c>
    </row>
    <row r="261" spans="1:14" x14ac:dyDescent="0.25">
      <c r="A261" t="s">
        <v>30</v>
      </c>
      <c r="B261" t="s">
        <v>241</v>
      </c>
      <c r="C261" t="s">
        <v>266</v>
      </c>
      <c r="D261" t="s">
        <v>13</v>
      </c>
      <c r="E261" t="s">
        <v>265</v>
      </c>
      <c r="F261">
        <v>2018</v>
      </c>
      <c r="G261" t="s">
        <v>29</v>
      </c>
      <c r="H261" t="s">
        <v>100</v>
      </c>
      <c r="I261" t="s">
        <v>211</v>
      </c>
      <c r="J261">
        <v>620879.72727272729</v>
      </c>
      <c r="K261" t="s">
        <v>248</v>
      </c>
      <c r="L261">
        <v>2</v>
      </c>
      <c r="M261">
        <v>1</v>
      </c>
      <c r="N261">
        <v>1</v>
      </c>
    </row>
    <row r="262" spans="1:14" x14ac:dyDescent="0.25">
      <c r="A262" t="s">
        <v>30</v>
      </c>
      <c r="B262" t="s">
        <v>241</v>
      </c>
      <c r="C262" t="s">
        <v>266</v>
      </c>
      <c r="D262" t="s">
        <v>13</v>
      </c>
      <c r="E262" t="s">
        <v>265</v>
      </c>
      <c r="F262">
        <v>2017</v>
      </c>
      <c r="G262" t="s">
        <v>29</v>
      </c>
      <c r="H262" t="s">
        <v>100</v>
      </c>
      <c r="I262" t="s">
        <v>211</v>
      </c>
      <c r="J262">
        <v>621404.39160839166</v>
      </c>
      <c r="K262" t="s">
        <v>248</v>
      </c>
      <c r="L262">
        <v>1</v>
      </c>
      <c r="M262">
        <v>1</v>
      </c>
      <c r="N262">
        <v>1</v>
      </c>
    </row>
    <row r="263" spans="1:14" x14ac:dyDescent="0.25">
      <c r="A263" t="s">
        <v>31</v>
      </c>
      <c r="B263" t="s">
        <v>241</v>
      </c>
      <c r="C263" t="s">
        <v>266</v>
      </c>
      <c r="D263" t="s">
        <v>13</v>
      </c>
      <c r="E263" t="s">
        <v>265</v>
      </c>
      <c r="F263">
        <v>2017</v>
      </c>
      <c r="G263" t="s">
        <v>29</v>
      </c>
      <c r="H263" t="s">
        <v>100</v>
      </c>
      <c r="I263" t="s">
        <v>237</v>
      </c>
      <c r="J263">
        <v>457767.4671328672</v>
      </c>
      <c r="K263" t="s">
        <v>249</v>
      </c>
      <c r="L263">
        <v>1</v>
      </c>
      <c r="M263">
        <v>1</v>
      </c>
      <c r="N263">
        <v>1</v>
      </c>
    </row>
    <row r="264" spans="1:14" hidden="1" x14ac:dyDescent="0.25">
      <c r="A264" t="s">
        <v>19</v>
      </c>
      <c r="B264" t="s">
        <v>105</v>
      </c>
      <c r="D264" t="s">
        <v>13</v>
      </c>
      <c r="E264" t="s">
        <v>265</v>
      </c>
      <c r="F264">
        <v>2017</v>
      </c>
      <c r="G264" t="s">
        <v>29</v>
      </c>
      <c r="H264" t="s">
        <v>100</v>
      </c>
      <c r="I264" t="s">
        <v>211</v>
      </c>
      <c r="J264">
        <v>315664.34601398604</v>
      </c>
      <c r="K264" t="s">
        <v>248</v>
      </c>
      <c r="M264">
        <v>1</v>
      </c>
      <c r="N264">
        <v>1</v>
      </c>
    </row>
    <row r="265" spans="1:14" hidden="1" x14ac:dyDescent="0.25">
      <c r="A265" t="s">
        <v>19</v>
      </c>
      <c r="B265" t="s">
        <v>105</v>
      </c>
      <c r="D265" t="s">
        <v>13</v>
      </c>
      <c r="E265" t="s">
        <v>265</v>
      </c>
      <c r="F265">
        <v>2017</v>
      </c>
      <c r="G265" t="s">
        <v>29</v>
      </c>
      <c r="H265" t="s">
        <v>100</v>
      </c>
      <c r="I265" t="s">
        <v>211</v>
      </c>
      <c r="J265">
        <v>387506.01958041952</v>
      </c>
      <c r="K265" t="s">
        <v>250</v>
      </c>
      <c r="L265">
        <v>2</v>
      </c>
      <c r="M265">
        <v>1</v>
      </c>
      <c r="N265">
        <v>1</v>
      </c>
    </row>
    <row r="266" spans="1:14" hidden="1" x14ac:dyDescent="0.25">
      <c r="A266" t="s">
        <v>19</v>
      </c>
      <c r="B266" t="s">
        <v>105</v>
      </c>
      <c r="D266" t="s">
        <v>13</v>
      </c>
      <c r="E266" t="s">
        <v>265</v>
      </c>
      <c r="F266">
        <v>2017</v>
      </c>
      <c r="G266" t="s">
        <v>29</v>
      </c>
      <c r="H266" t="s">
        <v>100</v>
      </c>
      <c r="I266" t="s">
        <v>211</v>
      </c>
      <c r="J266">
        <v>291159.99981351983</v>
      </c>
      <c r="K266" t="s">
        <v>248</v>
      </c>
      <c r="L266">
        <v>2</v>
      </c>
      <c r="M266">
        <v>1</v>
      </c>
      <c r="N266">
        <v>1</v>
      </c>
    </row>
    <row r="267" spans="1:14" hidden="1" x14ac:dyDescent="0.25">
      <c r="A267" t="s">
        <v>19</v>
      </c>
      <c r="B267" t="s">
        <v>105</v>
      </c>
      <c r="D267" t="s">
        <v>13</v>
      </c>
      <c r="E267" t="s">
        <v>265</v>
      </c>
      <c r="F267">
        <v>2017</v>
      </c>
      <c r="G267" t="s">
        <v>29</v>
      </c>
      <c r="H267" t="s">
        <v>100</v>
      </c>
      <c r="I267" t="s">
        <v>211</v>
      </c>
      <c r="J267">
        <v>294166.14660450659</v>
      </c>
      <c r="K267" t="s">
        <v>248</v>
      </c>
      <c r="L267">
        <v>1</v>
      </c>
      <c r="M267">
        <v>1</v>
      </c>
      <c r="N267">
        <v>1</v>
      </c>
    </row>
    <row r="268" spans="1:14" x14ac:dyDescent="0.25">
      <c r="A268" t="s">
        <v>30</v>
      </c>
      <c r="B268" t="s">
        <v>241</v>
      </c>
      <c r="C268" t="s">
        <v>266</v>
      </c>
      <c r="D268" t="s">
        <v>13</v>
      </c>
      <c r="E268" t="s">
        <v>265</v>
      </c>
      <c r="F268">
        <v>2018</v>
      </c>
      <c r="G268" t="s">
        <v>29</v>
      </c>
      <c r="H268" t="s">
        <v>100</v>
      </c>
      <c r="I268" t="s">
        <v>211</v>
      </c>
      <c r="J268">
        <v>629509.90663636371</v>
      </c>
      <c r="K268" t="s">
        <v>250</v>
      </c>
      <c r="L268">
        <v>2</v>
      </c>
      <c r="M268">
        <v>1</v>
      </c>
      <c r="N268">
        <v>1</v>
      </c>
    </row>
    <row r="269" spans="1:14" x14ac:dyDescent="0.25">
      <c r="A269" t="s">
        <v>30</v>
      </c>
      <c r="B269" t="s">
        <v>241</v>
      </c>
      <c r="C269" t="s">
        <v>266</v>
      </c>
      <c r="D269" t="s">
        <v>13</v>
      </c>
      <c r="E269" t="s">
        <v>266</v>
      </c>
      <c r="F269">
        <v>2018</v>
      </c>
      <c r="G269" t="s">
        <v>29</v>
      </c>
      <c r="H269" t="s">
        <v>100</v>
      </c>
      <c r="I269" t="s">
        <v>211</v>
      </c>
      <c r="J269">
        <v>656797.09090909106</v>
      </c>
      <c r="K269" t="s">
        <v>247</v>
      </c>
      <c r="L269">
        <v>2</v>
      </c>
      <c r="M269">
        <v>1</v>
      </c>
      <c r="N269">
        <v>1</v>
      </c>
    </row>
    <row r="270" spans="1:14" hidden="1" x14ac:dyDescent="0.25">
      <c r="A270" t="s">
        <v>12</v>
      </c>
      <c r="B270" t="s">
        <v>103</v>
      </c>
      <c r="D270" t="s">
        <v>13</v>
      </c>
      <c r="E270" t="s">
        <v>265</v>
      </c>
      <c r="F270">
        <v>2017</v>
      </c>
      <c r="G270" t="s">
        <v>29</v>
      </c>
      <c r="H270" t="s">
        <v>100</v>
      </c>
      <c r="I270" t="s">
        <v>211</v>
      </c>
      <c r="J270">
        <v>288949.81818181818</v>
      </c>
      <c r="K270" t="s">
        <v>248</v>
      </c>
      <c r="L270">
        <v>1</v>
      </c>
      <c r="M270">
        <v>1</v>
      </c>
      <c r="N270">
        <v>1</v>
      </c>
    </row>
    <row r="271" spans="1:14" hidden="1" x14ac:dyDescent="0.25">
      <c r="A271" t="s">
        <v>20</v>
      </c>
      <c r="B271" t="s">
        <v>104</v>
      </c>
      <c r="D271" t="s">
        <v>13</v>
      </c>
      <c r="E271" t="s">
        <v>265</v>
      </c>
      <c r="F271">
        <v>2017</v>
      </c>
      <c r="G271" t="s">
        <v>29</v>
      </c>
      <c r="H271" t="s">
        <v>100</v>
      </c>
      <c r="I271" t="s">
        <v>211</v>
      </c>
      <c r="J271">
        <v>530445.68453768454</v>
      </c>
      <c r="K271" t="s">
        <v>247</v>
      </c>
      <c r="L271">
        <v>2</v>
      </c>
      <c r="M271">
        <v>1</v>
      </c>
      <c r="N271">
        <v>1</v>
      </c>
    </row>
    <row r="272" spans="1:14" hidden="1" x14ac:dyDescent="0.25">
      <c r="A272" t="s">
        <v>20</v>
      </c>
      <c r="B272" t="s">
        <v>104</v>
      </c>
      <c r="D272" t="s">
        <v>13</v>
      </c>
      <c r="E272" t="s">
        <v>265</v>
      </c>
      <c r="F272">
        <v>2017</v>
      </c>
      <c r="G272" t="s">
        <v>29</v>
      </c>
      <c r="H272" t="s">
        <v>100</v>
      </c>
      <c r="I272" t="s">
        <v>211</v>
      </c>
      <c r="J272">
        <v>377368.03108003107</v>
      </c>
      <c r="K272" t="s">
        <v>249</v>
      </c>
      <c r="L272">
        <v>1</v>
      </c>
      <c r="M272">
        <v>1</v>
      </c>
      <c r="N272">
        <v>1</v>
      </c>
    </row>
    <row r="273" spans="1:14" hidden="1" x14ac:dyDescent="0.25">
      <c r="A273" t="s">
        <v>20</v>
      </c>
      <c r="B273" t="s">
        <v>104</v>
      </c>
      <c r="D273" t="s">
        <v>13</v>
      </c>
      <c r="E273" t="s">
        <v>265</v>
      </c>
      <c r="F273">
        <v>2017</v>
      </c>
      <c r="G273" t="s">
        <v>29</v>
      </c>
      <c r="H273" t="s">
        <v>100</v>
      </c>
      <c r="I273" t="s">
        <v>211</v>
      </c>
      <c r="J273">
        <v>364552.05905205908</v>
      </c>
      <c r="K273" t="s">
        <v>249</v>
      </c>
      <c r="L273">
        <v>1</v>
      </c>
      <c r="M273">
        <v>1</v>
      </c>
      <c r="N273">
        <v>1</v>
      </c>
    </row>
    <row r="274" spans="1:14" hidden="1" x14ac:dyDescent="0.25">
      <c r="A274" t="s">
        <v>20</v>
      </c>
      <c r="B274" t="s">
        <v>104</v>
      </c>
      <c r="D274" t="s">
        <v>13</v>
      </c>
      <c r="E274" t="s">
        <v>265</v>
      </c>
      <c r="F274">
        <v>2017</v>
      </c>
      <c r="G274" t="s">
        <v>29</v>
      </c>
      <c r="H274" t="s">
        <v>100</v>
      </c>
      <c r="I274" t="s">
        <v>211</v>
      </c>
      <c r="J274">
        <v>309359.90365190367</v>
      </c>
      <c r="K274" t="s">
        <v>248</v>
      </c>
      <c r="L274">
        <v>1</v>
      </c>
      <c r="M274">
        <v>1</v>
      </c>
      <c r="N274">
        <v>1</v>
      </c>
    </row>
    <row r="275" spans="1:14" hidden="1" x14ac:dyDescent="0.25">
      <c r="A275" t="s">
        <v>20</v>
      </c>
      <c r="B275" t="s">
        <v>104</v>
      </c>
      <c r="D275" t="s">
        <v>13</v>
      </c>
      <c r="E275" t="s">
        <v>265</v>
      </c>
      <c r="F275">
        <v>2017</v>
      </c>
      <c r="G275" t="s">
        <v>29</v>
      </c>
      <c r="H275" t="s">
        <v>100</v>
      </c>
      <c r="I275" t="s">
        <v>211</v>
      </c>
      <c r="J275">
        <v>311771.60217560217</v>
      </c>
      <c r="K275" t="s">
        <v>248</v>
      </c>
      <c r="L275">
        <v>1</v>
      </c>
      <c r="M275">
        <v>1</v>
      </c>
      <c r="N275">
        <v>1</v>
      </c>
    </row>
    <row r="276" spans="1:14" hidden="1" x14ac:dyDescent="0.25">
      <c r="A276" t="s">
        <v>20</v>
      </c>
      <c r="B276" t="s">
        <v>104</v>
      </c>
      <c r="D276" t="s">
        <v>13</v>
      </c>
      <c r="E276" t="s">
        <v>265</v>
      </c>
      <c r="F276">
        <v>2017</v>
      </c>
      <c r="G276" t="s">
        <v>29</v>
      </c>
      <c r="H276" t="s">
        <v>100</v>
      </c>
      <c r="I276" t="s">
        <v>211</v>
      </c>
      <c r="J276">
        <v>362451.88500388502</v>
      </c>
      <c r="K276" t="s">
        <v>249</v>
      </c>
      <c r="L276">
        <v>2</v>
      </c>
      <c r="M276">
        <v>1</v>
      </c>
      <c r="N276">
        <v>1</v>
      </c>
    </row>
    <row r="277" spans="1:14" hidden="1" x14ac:dyDescent="0.25">
      <c r="A277" t="s">
        <v>41</v>
      </c>
      <c r="B277" t="s">
        <v>104</v>
      </c>
      <c r="D277" t="s">
        <v>13</v>
      </c>
      <c r="E277" t="s">
        <v>265</v>
      </c>
      <c r="F277">
        <v>2017</v>
      </c>
      <c r="G277" t="s">
        <v>29</v>
      </c>
      <c r="H277" t="s">
        <v>100</v>
      </c>
      <c r="I277" t="s">
        <v>211</v>
      </c>
      <c r="J277">
        <v>388805.88966588967</v>
      </c>
      <c r="K277" t="s">
        <v>250</v>
      </c>
      <c r="L277">
        <v>2</v>
      </c>
      <c r="M277">
        <v>1</v>
      </c>
      <c r="N277">
        <v>1</v>
      </c>
    </row>
    <row r="278" spans="1:14" hidden="1" x14ac:dyDescent="0.25">
      <c r="A278" t="s">
        <v>41</v>
      </c>
      <c r="B278" t="s">
        <v>104</v>
      </c>
      <c r="D278" t="s">
        <v>13</v>
      </c>
      <c r="E278" t="s">
        <v>265</v>
      </c>
      <c r="F278">
        <v>2017</v>
      </c>
      <c r="G278" t="s">
        <v>29</v>
      </c>
      <c r="H278" t="s">
        <v>100</v>
      </c>
      <c r="I278" t="s">
        <v>211</v>
      </c>
      <c r="J278">
        <v>329154.18492618494</v>
      </c>
      <c r="K278" t="s">
        <v>249</v>
      </c>
      <c r="L278">
        <v>2</v>
      </c>
      <c r="M278">
        <v>1</v>
      </c>
      <c r="N278">
        <v>1</v>
      </c>
    </row>
    <row r="279" spans="1:14" hidden="1" x14ac:dyDescent="0.25">
      <c r="A279" t="s">
        <v>41</v>
      </c>
      <c r="B279" t="s">
        <v>104</v>
      </c>
      <c r="D279" t="s">
        <v>13</v>
      </c>
      <c r="E279" t="s">
        <v>265</v>
      </c>
      <c r="F279">
        <v>2017</v>
      </c>
      <c r="G279" t="s">
        <v>29</v>
      </c>
      <c r="H279" t="s">
        <v>100</v>
      </c>
      <c r="I279" t="s">
        <v>211</v>
      </c>
      <c r="J279">
        <v>329084.15229215228</v>
      </c>
      <c r="K279" t="s">
        <v>249</v>
      </c>
      <c r="L279">
        <v>1</v>
      </c>
      <c r="M279">
        <v>1</v>
      </c>
      <c r="N279">
        <v>1</v>
      </c>
    </row>
    <row r="280" spans="1:14" hidden="1" x14ac:dyDescent="0.25">
      <c r="A280" t="s">
        <v>41</v>
      </c>
      <c r="B280" t="s">
        <v>104</v>
      </c>
      <c r="D280" t="s">
        <v>13</v>
      </c>
      <c r="E280" t="s">
        <v>265</v>
      </c>
      <c r="F280">
        <v>2017</v>
      </c>
      <c r="G280" t="s">
        <v>29</v>
      </c>
      <c r="H280" t="s">
        <v>100</v>
      </c>
      <c r="I280" t="s">
        <v>211</v>
      </c>
      <c r="J280">
        <v>287358.38694638695</v>
      </c>
      <c r="K280" t="s">
        <v>248</v>
      </c>
      <c r="L280">
        <v>1</v>
      </c>
      <c r="M280">
        <v>1</v>
      </c>
      <c r="N280">
        <v>1</v>
      </c>
    </row>
    <row r="281" spans="1:14" hidden="1" x14ac:dyDescent="0.25">
      <c r="A281" t="s">
        <v>41</v>
      </c>
      <c r="B281" t="s">
        <v>104</v>
      </c>
      <c r="D281" t="s">
        <v>13</v>
      </c>
      <c r="E281" t="s">
        <v>265</v>
      </c>
      <c r="F281">
        <v>2017</v>
      </c>
      <c r="G281" t="s">
        <v>29</v>
      </c>
      <c r="H281" t="s">
        <v>100</v>
      </c>
      <c r="I281" t="s">
        <v>211</v>
      </c>
      <c r="J281">
        <v>287459.00854700856</v>
      </c>
      <c r="K281" t="s">
        <v>248</v>
      </c>
      <c r="L281">
        <v>1</v>
      </c>
      <c r="M281">
        <v>1</v>
      </c>
      <c r="N281">
        <v>1</v>
      </c>
    </row>
    <row r="282" spans="1:14" x14ac:dyDescent="0.25">
      <c r="A282" t="s">
        <v>30</v>
      </c>
      <c r="B282" t="s">
        <v>241</v>
      </c>
      <c r="C282" t="s">
        <v>266</v>
      </c>
      <c r="D282" t="s">
        <v>13</v>
      </c>
      <c r="E282" t="s">
        <v>265</v>
      </c>
      <c r="F282">
        <v>2017</v>
      </c>
      <c r="G282" t="s">
        <v>29</v>
      </c>
      <c r="H282" t="s">
        <v>100</v>
      </c>
      <c r="I282" t="s">
        <v>211</v>
      </c>
      <c r="J282">
        <v>658620.69930069929</v>
      </c>
      <c r="K282" t="s">
        <v>249</v>
      </c>
      <c r="L282">
        <v>2</v>
      </c>
      <c r="M282">
        <v>1</v>
      </c>
      <c r="N282">
        <v>1</v>
      </c>
    </row>
    <row r="283" spans="1:14" hidden="1" x14ac:dyDescent="0.25">
      <c r="A283" t="s">
        <v>19</v>
      </c>
      <c r="B283" t="s">
        <v>105</v>
      </c>
      <c r="D283" t="s">
        <v>13</v>
      </c>
      <c r="E283" t="s">
        <v>265</v>
      </c>
      <c r="F283">
        <v>2017</v>
      </c>
      <c r="G283" t="s">
        <v>29</v>
      </c>
      <c r="H283" t="s">
        <v>100</v>
      </c>
      <c r="I283" t="s">
        <v>211</v>
      </c>
      <c r="J283">
        <v>292669.65386169386</v>
      </c>
      <c r="K283" t="s">
        <v>248</v>
      </c>
      <c r="L283">
        <v>1</v>
      </c>
      <c r="M283">
        <v>1</v>
      </c>
      <c r="N283">
        <v>1</v>
      </c>
    </row>
    <row r="284" spans="1:14" hidden="1" x14ac:dyDescent="0.25">
      <c r="A284" t="s">
        <v>19</v>
      </c>
      <c r="B284" t="s">
        <v>105</v>
      </c>
      <c r="D284" t="s">
        <v>13</v>
      </c>
      <c r="E284" t="s">
        <v>265</v>
      </c>
      <c r="F284">
        <v>2017</v>
      </c>
      <c r="G284" t="s">
        <v>29</v>
      </c>
      <c r="H284" t="s">
        <v>100</v>
      </c>
      <c r="I284" t="s">
        <v>211</v>
      </c>
      <c r="J284">
        <v>337259.80223776225</v>
      </c>
      <c r="K284" t="s">
        <v>249</v>
      </c>
      <c r="L284">
        <v>1</v>
      </c>
      <c r="M284">
        <v>1</v>
      </c>
      <c r="N284">
        <v>1</v>
      </c>
    </row>
    <row r="285" spans="1:14" x14ac:dyDescent="0.25">
      <c r="A285" t="s">
        <v>31</v>
      </c>
      <c r="B285" t="s">
        <v>241</v>
      </c>
      <c r="C285" t="s">
        <v>266</v>
      </c>
      <c r="D285" t="s">
        <v>13</v>
      </c>
      <c r="E285" t="s">
        <v>265</v>
      </c>
      <c r="F285">
        <v>2018</v>
      </c>
      <c r="G285" t="s">
        <v>29</v>
      </c>
      <c r="H285" t="s">
        <v>100</v>
      </c>
      <c r="I285" t="s">
        <v>237</v>
      </c>
      <c r="J285">
        <v>342181.09636363643</v>
      </c>
      <c r="K285" t="s">
        <v>248</v>
      </c>
      <c r="L285">
        <v>2</v>
      </c>
      <c r="M285">
        <v>1</v>
      </c>
      <c r="N285">
        <v>1</v>
      </c>
    </row>
    <row r="286" spans="1:14" x14ac:dyDescent="0.25">
      <c r="A286" t="s">
        <v>31</v>
      </c>
      <c r="B286" t="s">
        <v>241</v>
      </c>
      <c r="C286" t="s">
        <v>266</v>
      </c>
      <c r="D286" t="s">
        <v>13</v>
      </c>
      <c r="E286" t="s">
        <v>265</v>
      </c>
      <c r="F286">
        <v>2017</v>
      </c>
      <c r="G286" t="s">
        <v>29</v>
      </c>
      <c r="H286" t="s">
        <v>100</v>
      </c>
      <c r="I286" t="s">
        <v>237</v>
      </c>
      <c r="J286">
        <v>452965.52261072252</v>
      </c>
      <c r="K286" t="s">
        <v>250</v>
      </c>
      <c r="L286">
        <v>1</v>
      </c>
      <c r="M286">
        <v>1</v>
      </c>
      <c r="N286">
        <v>1</v>
      </c>
    </row>
    <row r="287" spans="1:14" x14ac:dyDescent="0.25">
      <c r="A287" t="s">
        <v>24</v>
      </c>
      <c r="B287" t="s">
        <v>241</v>
      </c>
      <c r="C287" t="s">
        <v>266</v>
      </c>
      <c r="D287" t="s">
        <v>13</v>
      </c>
      <c r="E287" t="s">
        <v>265</v>
      </c>
      <c r="F287">
        <v>2017</v>
      </c>
      <c r="G287" t="s">
        <v>29</v>
      </c>
      <c r="H287" t="s">
        <v>100</v>
      </c>
      <c r="I287" t="s">
        <v>211</v>
      </c>
      <c r="J287">
        <v>380857.4432944833</v>
      </c>
      <c r="K287" t="s">
        <v>249</v>
      </c>
      <c r="L287">
        <v>1</v>
      </c>
      <c r="M287">
        <v>1</v>
      </c>
      <c r="N287">
        <v>1</v>
      </c>
    </row>
    <row r="288" spans="1:14" x14ac:dyDescent="0.25">
      <c r="A288" t="s">
        <v>24</v>
      </c>
      <c r="B288" t="s">
        <v>241</v>
      </c>
      <c r="C288" t="s">
        <v>266</v>
      </c>
      <c r="D288" t="s">
        <v>13</v>
      </c>
      <c r="E288" t="s">
        <v>265</v>
      </c>
      <c r="F288">
        <v>2017</v>
      </c>
      <c r="G288" t="s">
        <v>29</v>
      </c>
      <c r="H288" t="s">
        <v>100</v>
      </c>
      <c r="I288" t="s">
        <v>211</v>
      </c>
      <c r="J288">
        <v>380329.23623931623</v>
      </c>
      <c r="K288" t="s">
        <v>249</v>
      </c>
      <c r="L288">
        <v>1</v>
      </c>
      <c r="M288">
        <v>1</v>
      </c>
      <c r="N288">
        <v>1</v>
      </c>
    </row>
    <row r="289" spans="1:14" x14ac:dyDescent="0.25">
      <c r="A289" t="s">
        <v>24</v>
      </c>
      <c r="B289" t="s">
        <v>241</v>
      </c>
      <c r="C289" t="s">
        <v>266</v>
      </c>
      <c r="D289" t="s">
        <v>13</v>
      </c>
      <c r="E289" t="s">
        <v>265</v>
      </c>
      <c r="F289">
        <v>2017</v>
      </c>
      <c r="G289" t="s">
        <v>29</v>
      </c>
      <c r="H289" t="s">
        <v>100</v>
      </c>
      <c r="I289" t="s">
        <v>211</v>
      </c>
      <c r="J289">
        <v>380746.7675835276</v>
      </c>
      <c r="K289" t="s">
        <v>249</v>
      </c>
      <c r="L289">
        <v>1</v>
      </c>
      <c r="M289">
        <v>1</v>
      </c>
      <c r="N289">
        <v>1</v>
      </c>
    </row>
    <row r="290" spans="1:14" x14ac:dyDescent="0.25">
      <c r="A290" t="s">
        <v>24</v>
      </c>
      <c r="B290" t="s">
        <v>241</v>
      </c>
      <c r="C290" t="s">
        <v>266</v>
      </c>
      <c r="D290" t="s">
        <v>13</v>
      </c>
      <c r="E290" t="s">
        <v>265</v>
      </c>
      <c r="F290">
        <v>2017</v>
      </c>
      <c r="G290" t="s">
        <v>29</v>
      </c>
      <c r="H290" t="s">
        <v>100</v>
      </c>
      <c r="I290" t="s">
        <v>211</v>
      </c>
      <c r="J290">
        <v>380273.56432012434</v>
      </c>
      <c r="K290" t="s">
        <v>249</v>
      </c>
      <c r="L290">
        <v>1</v>
      </c>
      <c r="M290">
        <v>1</v>
      </c>
      <c r="N290">
        <v>1</v>
      </c>
    </row>
    <row r="291" spans="1:14" x14ac:dyDescent="0.25">
      <c r="A291" t="s">
        <v>24</v>
      </c>
      <c r="B291" t="s">
        <v>241</v>
      </c>
      <c r="C291" t="s">
        <v>266</v>
      </c>
      <c r="D291" t="s">
        <v>13</v>
      </c>
      <c r="E291" t="s">
        <v>265</v>
      </c>
      <c r="F291">
        <v>2017</v>
      </c>
      <c r="G291" t="s">
        <v>29</v>
      </c>
      <c r="H291" t="s">
        <v>100</v>
      </c>
      <c r="I291" t="s">
        <v>211</v>
      </c>
      <c r="J291">
        <v>379896.82899766898</v>
      </c>
      <c r="K291" t="s">
        <v>249</v>
      </c>
      <c r="L291">
        <v>1</v>
      </c>
      <c r="M291">
        <v>1</v>
      </c>
      <c r="N291">
        <v>1</v>
      </c>
    </row>
    <row r="292" spans="1:14" x14ac:dyDescent="0.25">
      <c r="A292" t="s">
        <v>24</v>
      </c>
      <c r="B292" t="s">
        <v>241</v>
      </c>
      <c r="C292" t="s">
        <v>266</v>
      </c>
      <c r="D292" t="s">
        <v>13</v>
      </c>
      <c r="E292" t="s">
        <v>265</v>
      </c>
      <c r="F292">
        <v>2017</v>
      </c>
      <c r="G292" t="s">
        <v>29</v>
      </c>
      <c r="H292" t="s">
        <v>100</v>
      </c>
      <c r="I292" t="s">
        <v>211</v>
      </c>
      <c r="J292">
        <v>473959.73659673659</v>
      </c>
      <c r="K292" t="s">
        <v>249</v>
      </c>
      <c r="L292">
        <v>2</v>
      </c>
      <c r="M292">
        <v>1</v>
      </c>
      <c r="N292">
        <v>1</v>
      </c>
    </row>
    <row r="293" spans="1:14" x14ac:dyDescent="0.25">
      <c r="A293" t="s">
        <v>24</v>
      </c>
      <c r="B293" t="s">
        <v>241</v>
      </c>
      <c r="C293" t="s">
        <v>266</v>
      </c>
      <c r="D293" t="s">
        <v>13</v>
      </c>
      <c r="E293" t="s">
        <v>265</v>
      </c>
      <c r="F293">
        <v>2017</v>
      </c>
      <c r="G293" t="s">
        <v>29</v>
      </c>
      <c r="H293" t="s">
        <v>100</v>
      </c>
      <c r="I293" t="s">
        <v>211</v>
      </c>
      <c r="J293">
        <v>475498.6755555555</v>
      </c>
      <c r="K293" t="s">
        <v>249</v>
      </c>
      <c r="L293">
        <v>1</v>
      </c>
      <c r="M293">
        <v>1</v>
      </c>
      <c r="N293">
        <v>1</v>
      </c>
    </row>
    <row r="294" spans="1:14" x14ac:dyDescent="0.25">
      <c r="A294" t="s">
        <v>30</v>
      </c>
      <c r="B294" t="s">
        <v>241</v>
      </c>
      <c r="C294" t="s">
        <v>266</v>
      </c>
      <c r="D294" t="s">
        <v>13</v>
      </c>
      <c r="E294" t="s">
        <v>265</v>
      </c>
      <c r="F294">
        <v>2017</v>
      </c>
      <c r="G294" t="s">
        <v>29</v>
      </c>
      <c r="H294" t="s">
        <v>100</v>
      </c>
      <c r="I294" t="s">
        <v>237</v>
      </c>
      <c r="J294">
        <v>402154.95493395493</v>
      </c>
      <c r="K294" t="s">
        <v>249</v>
      </c>
      <c r="L294">
        <v>2</v>
      </c>
      <c r="M294">
        <v>1</v>
      </c>
      <c r="N294">
        <v>1</v>
      </c>
    </row>
    <row r="295" spans="1:14" x14ac:dyDescent="0.25">
      <c r="A295" t="s">
        <v>24</v>
      </c>
      <c r="B295" t="s">
        <v>241</v>
      </c>
      <c r="C295" t="s">
        <v>266</v>
      </c>
      <c r="D295" t="s">
        <v>13</v>
      </c>
      <c r="E295" t="s">
        <v>265</v>
      </c>
      <c r="F295">
        <v>2017</v>
      </c>
      <c r="G295" t="s">
        <v>29</v>
      </c>
      <c r="H295" t="s">
        <v>100</v>
      </c>
      <c r="I295" t="s">
        <v>211</v>
      </c>
      <c r="J295">
        <v>380684.70418026415</v>
      </c>
      <c r="K295" t="s">
        <v>249</v>
      </c>
      <c r="L295">
        <v>2</v>
      </c>
      <c r="M295">
        <v>1</v>
      </c>
      <c r="N295">
        <v>1</v>
      </c>
    </row>
    <row r="296" spans="1:14" x14ac:dyDescent="0.25">
      <c r="A296" t="s">
        <v>24</v>
      </c>
      <c r="B296" t="s">
        <v>241</v>
      </c>
      <c r="C296" t="s">
        <v>266</v>
      </c>
      <c r="D296" t="s">
        <v>13</v>
      </c>
      <c r="E296" t="s">
        <v>265</v>
      </c>
      <c r="F296">
        <v>2017</v>
      </c>
      <c r="G296" t="s">
        <v>29</v>
      </c>
      <c r="H296" t="s">
        <v>100</v>
      </c>
      <c r="I296" t="s">
        <v>211</v>
      </c>
      <c r="J296">
        <v>380099.27965811966</v>
      </c>
      <c r="K296" t="s">
        <v>249</v>
      </c>
      <c r="L296">
        <v>1</v>
      </c>
      <c r="M296">
        <v>1</v>
      </c>
      <c r="N296">
        <v>1</v>
      </c>
    </row>
    <row r="297" spans="1:14" x14ac:dyDescent="0.25">
      <c r="A297" t="s">
        <v>24</v>
      </c>
      <c r="B297" t="s">
        <v>241</v>
      </c>
      <c r="C297" t="s">
        <v>266</v>
      </c>
      <c r="D297" t="s">
        <v>13</v>
      </c>
      <c r="E297" t="s">
        <v>265</v>
      </c>
      <c r="F297">
        <v>2017</v>
      </c>
      <c r="G297" t="s">
        <v>29</v>
      </c>
      <c r="H297" t="s">
        <v>100</v>
      </c>
      <c r="I297" t="s">
        <v>211</v>
      </c>
      <c r="J297">
        <v>380364.16400932404</v>
      </c>
      <c r="K297" t="s">
        <v>249</v>
      </c>
      <c r="L297">
        <v>1</v>
      </c>
      <c r="M297">
        <v>1</v>
      </c>
      <c r="N297">
        <v>1</v>
      </c>
    </row>
    <row r="298" spans="1:14" x14ac:dyDescent="0.25">
      <c r="A298" t="s">
        <v>24</v>
      </c>
      <c r="B298" t="s">
        <v>241</v>
      </c>
      <c r="C298" t="s">
        <v>266</v>
      </c>
      <c r="D298" t="s">
        <v>13</v>
      </c>
      <c r="E298" t="s">
        <v>265</v>
      </c>
      <c r="F298">
        <v>2017</v>
      </c>
      <c r="G298" t="s">
        <v>29</v>
      </c>
      <c r="H298" t="s">
        <v>100</v>
      </c>
      <c r="I298" t="s">
        <v>211</v>
      </c>
      <c r="J298">
        <v>380125.38492618495</v>
      </c>
      <c r="K298" t="s">
        <v>249</v>
      </c>
      <c r="L298">
        <v>1</v>
      </c>
      <c r="M298">
        <v>1</v>
      </c>
      <c r="N298">
        <v>1</v>
      </c>
    </row>
    <row r="299" spans="1:14" x14ac:dyDescent="0.25">
      <c r="A299" t="s">
        <v>31</v>
      </c>
      <c r="B299" t="s">
        <v>241</v>
      </c>
      <c r="C299" t="s">
        <v>266</v>
      </c>
      <c r="D299" t="s">
        <v>13</v>
      </c>
      <c r="E299" t="s">
        <v>265</v>
      </c>
      <c r="F299">
        <v>2017</v>
      </c>
      <c r="G299" t="s">
        <v>29</v>
      </c>
      <c r="H299" t="s">
        <v>100</v>
      </c>
      <c r="I299" t="s">
        <v>237</v>
      </c>
      <c r="J299">
        <v>407535.21606837609</v>
      </c>
      <c r="K299" t="s">
        <v>248</v>
      </c>
      <c r="L299">
        <v>1</v>
      </c>
      <c r="M299">
        <v>1</v>
      </c>
      <c r="N299">
        <v>1</v>
      </c>
    </row>
    <row r="300" spans="1:14" x14ac:dyDescent="0.25">
      <c r="A300" t="s">
        <v>31</v>
      </c>
      <c r="B300" t="s">
        <v>241</v>
      </c>
      <c r="C300" t="s">
        <v>266</v>
      </c>
      <c r="D300" t="s">
        <v>13</v>
      </c>
      <c r="E300" t="s">
        <v>265</v>
      </c>
      <c r="F300">
        <v>2017</v>
      </c>
      <c r="G300" t="s">
        <v>29</v>
      </c>
      <c r="H300" t="s">
        <v>100</v>
      </c>
      <c r="I300" t="s">
        <v>237</v>
      </c>
      <c r="J300">
        <v>455454.08798756805</v>
      </c>
      <c r="K300" t="s">
        <v>249</v>
      </c>
      <c r="L300">
        <v>1</v>
      </c>
      <c r="M300">
        <v>1</v>
      </c>
      <c r="N300">
        <v>1</v>
      </c>
    </row>
    <row r="301" spans="1:14" x14ac:dyDescent="0.25">
      <c r="A301" t="s">
        <v>31</v>
      </c>
      <c r="B301" t="s">
        <v>241</v>
      </c>
      <c r="C301" t="s">
        <v>266</v>
      </c>
      <c r="D301" t="s">
        <v>13</v>
      </c>
      <c r="E301" t="s">
        <v>265</v>
      </c>
      <c r="F301">
        <v>2017</v>
      </c>
      <c r="G301" t="s">
        <v>29</v>
      </c>
      <c r="H301" t="s">
        <v>100</v>
      </c>
      <c r="I301" t="s">
        <v>237</v>
      </c>
      <c r="J301">
        <v>473495.26728826732</v>
      </c>
      <c r="K301" t="s">
        <v>249</v>
      </c>
      <c r="L301">
        <v>1</v>
      </c>
      <c r="M301">
        <v>1</v>
      </c>
      <c r="N301">
        <v>1</v>
      </c>
    </row>
    <row r="302" spans="1:14" hidden="1" x14ac:dyDescent="0.25">
      <c r="A302" t="s">
        <v>20</v>
      </c>
      <c r="B302" t="s">
        <v>104</v>
      </c>
      <c r="D302" t="s">
        <v>13</v>
      </c>
      <c r="E302" t="s">
        <v>265</v>
      </c>
      <c r="F302">
        <v>2017</v>
      </c>
      <c r="G302" t="s">
        <v>29</v>
      </c>
      <c r="H302" t="s">
        <v>100</v>
      </c>
      <c r="I302" t="s">
        <v>211</v>
      </c>
      <c r="J302">
        <v>321027.1794871795</v>
      </c>
      <c r="K302" t="s">
        <v>248</v>
      </c>
      <c r="L302">
        <v>1</v>
      </c>
      <c r="M302">
        <v>1</v>
      </c>
      <c r="N302">
        <v>1</v>
      </c>
    </row>
    <row r="303" spans="1:14" hidden="1" x14ac:dyDescent="0.25">
      <c r="A303" t="s">
        <v>20</v>
      </c>
      <c r="B303" t="s">
        <v>104</v>
      </c>
      <c r="D303" t="s">
        <v>13</v>
      </c>
      <c r="E303" t="s">
        <v>265</v>
      </c>
      <c r="F303">
        <v>2017</v>
      </c>
      <c r="G303" t="s">
        <v>29</v>
      </c>
      <c r="H303" t="s">
        <v>100</v>
      </c>
      <c r="I303" t="s">
        <v>211</v>
      </c>
      <c r="J303">
        <v>313070.82828282827</v>
      </c>
      <c r="K303" t="s">
        <v>248</v>
      </c>
      <c r="L303">
        <v>1</v>
      </c>
      <c r="M303">
        <v>1</v>
      </c>
      <c r="N303">
        <v>1</v>
      </c>
    </row>
    <row r="304" spans="1:14" x14ac:dyDescent="0.25">
      <c r="A304" t="s">
        <v>30</v>
      </c>
      <c r="B304" t="s">
        <v>241</v>
      </c>
      <c r="C304" t="s">
        <v>266</v>
      </c>
      <c r="D304" t="s">
        <v>13</v>
      </c>
      <c r="E304" t="s">
        <v>266</v>
      </c>
      <c r="F304">
        <v>2018</v>
      </c>
      <c r="G304" t="s">
        <v>29</v>
      </c>
      <c r="H304" t="s">
        <v>100</v>
      </c>
      <c r="I304" t="s">
        <v>237</v>
      </c>
      <c r="J304">
        <v>521674.92818181816</v>
      </c>
      <c r="K304" t="s">
        <v>248</v>
      </c>
      <c r="L304">
        <v>2</v>
      </c>
      <c r="M304">
        <v>1</v>
      </c>
      <c r="N304">
        <v>1</v>
      </c>
    </row>
    <row r="305" spans="1:14" hidden="1" x14ac:dyDescent="0.25">
      <c r="A305" t="s">
        <v>33</v>
      </c>
      <c r="B305" t="s">
        <v>104</v>
      </c>
      <c r="D305" t="s">
        <v>13</v>
      </c>
      <c r="E305" t="s">
        <v>265</v>
      </c>
      <c r="F305">
        <v>2017</v>
      </c>
      <c r="G305" t="s">
        <v>29</v>
      </c>
      <c r="H305" t="s">
        <v>100</v>
      </c>
      <c r="I305" t="s">
        <v>211</v>
      </c>
      <c r="J305">
        <v>354794.18112509715</v>
      </c>
      <c r="K305" t="s">
        <v>248</v>
      </c>
      <c r="L305">
        <v>1</v>
      </c>
      <c r="M305">
        <v>1</v>
      </c>
      <c r="N305">
        <v>1</v>
      </c>
    </row>
    <row r="306" spans="1:14" hidden="1" x14ac:dyDescent="0.25">
      <c r="A306" t="s">
        <v>33</v>
      </c>
      <c r="B306" t="s">
        <v>104</v>
      </c>
      <c r="D306" t="s">
        <v>13</v>
      </c>
      <c r="E306" t="s">
        <v>265</v>
      </c>
      <c r="F306">
        <v>2017</v>
      </c>
      <c r="G306" t="s">
        <v>29</v>
      </c>
      <c r="H306" t="s">
        <v>100</v>
      </c>
      <c r="I306" t="s">
        <v>211</v>
      </c>
      <c r="J306">
        <v>357845.02805594401</v>
      </c>
      <c r="K306" t="s">
        <v>248</v>
      </c>
      <c r="L306">
        <v>1</v>
      </c>
      <c r="M306">
        <v>1</v>
      </c>
      <c r="N306">
        <v>1</v>
      </c>
    </row>
    <row r="307" spans="1:14" hidden="1" x14ac:dyDescent="0.25">
      <c r="A307" t="s">
        <v>33</v>
      </c>
      <c r="B307" t="s">
        <v>104</v>
      </c>
      <c r="D307" t="s">
        <v>13</v>
      </c>
      <c r="E307" t="s">
        <v>265</v>
      </c>
      <c r="F307">
        <v>2017</v>
      </c>
      <c r="G307" t="s">
        <v>29</v>
      </c>
      <c r="H307" t="s">
        <v>100</v>
      </c>
      <c r="I307" t="s">
        <v>211</v>
      </c>
      <c r="J307">
        <v>364701.78399378399</v>
      </c>
      <c r="K307" t="s">
        <v>249</v>
      </c>
      <c r="L307">
        <v>1</v>
      </c>
      <c r="M307">
        <v>1</v>
      </c>
      <c r="N307">
        <v>1</v>
      </c>
    </row>
    <row r="308" spans="1:14" hidden="1" x14ac:dyDescent="0.25">
      <c r="A308" t="s">
        <v>33</v>
      </c>
      <c r="B308" t="s">
        <v>104</v>
      </c>
      <c r="D308" t="s">
        <v>13</v>
      </c>
      <c r="E308" t="s">
        <v>265</v>
      </c>
      <c r="F308">
        <v>2017</v>
      </c>
      <c r="G308" t="s">
        <v>29</v>
      </c>
      <c r="H308" t="s">
        <v>100</v>
      </c>
      <c r="I308" t="s">
        <v>211</v>
      </c>
      <c r="J308">
        <v>406924.21997513593</v>
      </c>
      <c r="K308" t="s">
        <v>248</v>
      </c>
      <c r="L308">
        <v>1</v>
      </c>
      <c r="M308">
        <v>1</v>
      </c>
      <c r="N308">
        <v>1</v>
      </c>
    </row>
    <row r="309" spans="1:14" hidden="1" x14ac:dyDescent="0.25">
      <c r="A309" t="s">
        <v>32</v>
      </c>
      <c r="B309" t="s">
        <v>105</v>
      </c>
      <c r="D309" t="s">
        <v>13</v>
      </c>
      <c r="E309" t="s">
        <v>265</v>
      </c>
      <c r="F309">
        <v>2017</v>
      </c>
      <c r="G309" t="s">
        <v>29</v>
      </c>
      <c r="H309" t="s">
        <v>100</v>
      </c>
      <c r="I309" t="s">
        <v>211</v>
      </c>
      <c r="J309">
        <v>475585.17793317797</v>
      </c>
      <c r="K309" t="s">
        <v>247</v>
      </c>
      <c r="L309">
        <v>1</v>
      </c>
      <c r="M309">
        <v>1</v>
      </c>
      <c r="N309">
        <v>1</v>
      </c>
    </row>
    <row r="310" spans="1:14" hidden="1" x14ac:dyDescent="0.25">
      <c r="A310" t="s">
        <v>41</v>
      </c>
      <c r="B310" t="s">
        <v>104</v>
      </c>
      <c r="D310" t="s">
        <v>13</v>
      </c>
      <c r="E310" t="s">
        <v>265</v>
      </c>
      <c r="F310">
        <v>2017</v>
      </c>
      <c r="G310" t="s">
        <v>29</v>
      </c>
      <c r="H310" t="s">
        <v>100</v>
      </c>
      <c r="I310" t="s">
        <v>211</v>
      </c>
      <c r="J310">
        <v>281674.47397047398</v>
      </c>
      <c r="K310" t="s">
        <v>248</v>
      </c>
      <c r="L310">
        <v>2</v>
      </c>
      <c r="M310">
        <v>1</v>
      </c>
      <c r="N310">
        <v>1</v>
      </c>
    </row>
    <row r="311" spans="1:14" hidden="1" x14ac:dyDescent="0.25">
      <c r="A311" t="s">
        <v>41</v>
      </c>
      <c r="B311" t="s">
        <v>104</v>
      </c>
      <c r="D311" t="s">
        <v>13</v>
      </c>
      <c r="E311" t="s">
        <v>265</v>
      </c>
      <c r="F311">
        <v>2017</v>
      </c>
      <c r="G311" t="s">
        <v>29</v>
      </c>
      <c r="H311" t="s">
        <v>100</v>
      </c>
      <c r="I311" t="s">
        <v>211</v>
      </c>
      <c r="J311">
        <v>280788.19891219895</v>
      </c>
      <c r="K311" t="s">
        <v>248</v>
      </c>
      <c r="L311">
        <v>2</v>
      </c>
      <c r="M311">
        <v>1</v>
      </c>
      <c r="N311">
        <v>1</v>
      </c>
    </row>
    <row r="312" spans="1:14" hidden="1" x14ac:dyDescent="0.25">
      <c r="A312" t="s">
        <v>41</v>
      </c>
      <c r="B312" t="s">
        <v>104</v>
      </c>
      <c r="D312" t="s">
        <v>13</v>
      </c>
      <c r="E312" t="s">
        <v>265</v>
      </c>
      <c r="F312">
        <v>2017</v>
      </c>
      <c r="G312" t="s">
        <v>29</v>
      </c>
      <c r="H312" t="s">
        <v>100</v>
      </c>
      <c r="I312" t="s">
        <v>211</v>
      </c>
      <c r="J312">
        <v>281658.37451437453</v>
      </c>
      <c r="K312" t="s">
        <v>248</v>
      </c>
      <c r="L312">
        <v>1</v>
      </c>
      <c r="M312">
        <v>1</v>
      </c>
      <c r="N312">
        <v>1</v>
      </c>
    </row>
    <row r="313" spans="1:14" hidden="1" x14ac:dyDescent="0.25">
      <c r="A313" t="s">
        <v>41</v>
      </c>
      <c r="B313" t="s">
        <v>104</v>
      </c>
      <c r="D313" t="s">
        <v>13</v>
      </c>
      <c r="E313" t="s">
        <v>265</v>
      </c>
      <c r="F313">
        <v>2017</v>
      </c>
      <c r="G313" t="s">
        <v>29</v>
      </c>
      <c r="H313" t="s">
        <v>100</v>
      </c>
      <c r="I313" t="s">
        <v>211</v>
      </c>
      <c r="J313">
        <v>280725.41103341104</v>
      </c>
      <c r="K313" t="s">
        <v>248</v>
      </c>
      <c r="L313">
        <v>1</v>
      </c>
      <c r="M313">
        <v>1</v>
      </c>
      <c r="N313">
        <v>1</v>
      </c>
    </row>
    <row r="314" spans="1:14" x14ac:dyDescent="0.25">
      <c r="A314" t="s">
        <v>30</v>
      </c>
      <c r="B314" t="s">
        <v>241</v>
      </c>
      <c r="C314" t="s">
        <v>266</v>
      </c>
      <c r="D314" t="s">
        <v>13</v>
      </c>
      <c r="E314" t="s">
        <v>265</v>
      </c>
      <c r="F314">
        <v>2017</v>
      </c>
      <c r="G314" t="s">
        <v>29</v>
      </c>
      <c r="H314" t="s">
        <v>100</v>
      </c>
      <c r="I314" t="s">
        <v>211</v>
      </c>
      <c r="J314">
        <v>551905.45454545459</v>
      </c>
      <c r="K314" t="s">
        <v>250</v>
      </c>
      <c r="L314">
        <v>2</v>
      </c>
      <c r="M314">
        <v>1</v>
      </c>
      <c r="N314">
        <v>1</v>
      </c>
    </row>
    <row r="315" spans="1:14" x14ac:dyDescent="0.25">
      <c r="A315" t="s">
        <v>30</v>
      </c>
      <c r="B315" t="s">
        <v>241</v>
      </c>
      <c r="C315" t="s">
        <v>266</v>
      </c>
      <c r="D315" t="s">
        <v>13</v>
      </c>
      <c r="E315" t="s">
        <v>265</v>
      </c>
      <c r="F315">
        <v>2017</v>
      </c>
      <c r="G315" t="s">
        <v>29</v>
      </c>
      <c r="H315" t="s">
        <v>100</v>
      </c>
      <c r="I315" t="s">
        <v>211</v>
      </c>
      <c r="J315">
        <v>558504.62160062161</v>
      </c>
      <c r="K315" t="s">
        <v>250</v>
      </c>
      <c r="L315">
        <v>2</v>
      </c>
      <c r="M315">
        <v>1</v>
      </c>
      <c r="N315">
        <v>1</v>
      </c>
    </row>
    <row r="316" spans="1:14" x14ac:dyDescent="0.25">
      <c r="A316" t="s">
        <v>30</v>
      </c>
      <c r="B316" t="s">
        <v>241</v>
      </c>
      <c r="C316" t="s">
        <v>266</v>
      </c>
      <c r="D316" t="s">
        <v>13</v>
      </c>
      <c r="E316" t="s">
        <v>265</v>
      </c>
      <c r="F316">
        <v>2018</v>
      </c>
      <c r="G316" t="s">
        <v>29</v>
      </c>
      <c r="H316" t="s">
        <v>100</v>
      </c>
      <c r="I316" t="s">
        <v>237</v>
      </c>
      <c r="J316">
        <v>542295</v>
      </c>
      <c r="K316" t="s">
        <v>249</v>
      </c>
      <c r="L316">
        <v>1</v>
      </c>
      <c r="M316">
        <v>1</v>
      </c>
      <c r="N316">
        <v>1</v>
      </c>
    </row>
    <row r="317" spans="1:14" x14ac:dyDescent="0.25">
      <c r="A317" t="s">
        <v>30</v>
      </c>
      <c r="B317" t="s">
        <v>241</v>
      </c>
      <c r="C317" t="s">
        <v>266</v>
      </c>
      <c r="D317" t="s">
        <v>13</v>
      </c>
      <c r="E317" t="s">
        <v>266</v>
      </c>
      <c r="F317">
        <v>2018</v>
      </c>
      <c r="G317" t="s">
        <v>29</v>
      </c>
      <c r="H317" t="s">
        <v>100</v>
      </c>
      <c r="I317" t="s">
        <v>237</v>
      </c>
      <c r="J317">
        <v>778955.72727272729</v>
      </c>
      <c r="K317" t="s">
        <v>247</v>
      </c>
      <c r="L317">
        <v>2</v>
      </c>
      <c r="M317">
        <v>1</v>
      </c>
      <c r="N317">
        <v>1</v>
      </c>
    </row>
    <row r="318" spans="1:14" x14ac:dyDescent="0.25">
      <c r="A318" t="s">
        <v>30</v>
      </c>
      <c r="B318" t="s">
        <v>241</v>
      </c>
      <c r="C318" t="s">
        <v>266</v>
      </c>
      <c r="D318" t="s">
        <v>13</v>
      </c>
      <c r="E318" t="s">
        <v>265</v>
      </c>
      <c r="F318">
        <v>2018</v>
      </c>
      <c r="G318" t="s">
        <v>29</v>
      </c>
      <c r="H318" t="s">
        <v>100</v>
      </c>
      <c r="I318" t="s">
        <v>237</v>
      </c>
      <c r="J318">
        <v>680671.63636363635</v>
      </c>
      <c r="K318" t="s">
        <v>250</v>
      </c>
      <c r="L318">
        <v>2</v>
      </c>
      <c r="M318">
        <v>1</v>
      </c>
      <c r="N318">
        <v>1</v>
      </c>
    </row>
    <row r="319" spans="1:14" hidden="1" x14ac:dyDescent="0.25">
      <c r="A319" t="s">
        <v>32</v>
      </c>
      <c r="B319" t="s">
        <v>105</v>
      </c>
      <c r="D319" t="s">
        <v>13</v>
      </c>
      <c r="E319" t="s">
        <v>265</v>
      </c>
      <c r="F319">
        <v>2018</v>
      </c>
      <c r="G319" t="s">
        <v>29</v>
      </c>
      <c r="H319" t="s">
        <v>100</v>
      </c>
      <c r="I319" t="s">
        <v>211</v>
      </c>
      <c r="J319">
        <v>370581.19690909097</v>
      </c>
      <c r="K319" t="s">
        <v>250</v>
      </c>
      <c r="L319">
        <v>1</v>
      </c>
      <c r="M319">
        <v>1</v>
      </c>
      <c r="N319">
        <v>1</v>
      </c>
    </row>
    <row r="320" spans="1:14" hidden="1" x14ac:dyDescent="0.25">
      <c r="A320" t="s">
        <v>12</v>
      </c>
      <c r="B320" t="s">
        <v>103</v>
      </c>
      <c r="D320" t="s">
        <v>13</v>
      </c>
      <c r="E320" t="s">
        <v>265</v>
      </c>
      <c r="F320">
        <v>2017</v>
      </c>
      <c r="G320" t="s">
        <v>29</v>
      </c>
      <c r="H320" t="s">
        <v>100</v>
      </c>
      <c r="I320" t="s">
        <v>211</v>
      </c>
      <c r="J320">
        <v>409838.21911421913</v>
      </c>
      <c r="K320" t="s">
        <v>250</v>
      </c>
      <c r="L320">
        <v>1</v>
      </c>
      <c r="M320">
        <v>1</v>
      </c>
      <c r="N320">
        <v>1</v>
      </c>
    </row>
    <row r="321" spans="1:14" hidden="1" x14ac:dyDescent="0.25">
      <c r="A321" t="s">
        <v>41</v>
      </c>
      <c r="B321" t="s">
        <v>104</v>
      </c>
      <c r="D321" t="s">
        <v>13</v>
      </c>
      <c r="E321" t="s">
        <v>265</v>
      </c>
      <c r="F321">
        <v>2017</v>
      </c>
      <c r="G321" t="s">
        <v>29</v>
      </c>
      <c r="H321" t="s">
        <v>100</v>
      </c>
      <c r="I321" t="s">
        <v>211</v>
      </c>
      <c r="J321">
        <v>380377.01942501945</v>
      </c>
      <c r="K321" t="s">
        <v>250</v>
      </c>
      <c r="L321">
        <v>2</v>
      </c>
      <c r="M321">
        <v>1</v>
      </c>
      <c r="N321">
        <v>1</v>
      </c>
    </row>
    <row r="322" spans="1:14" hidden="1" x14ac:dyDescent="0.25">
      <c r="A322" t="s">
        <v>41</v>
      </c>
      <c r="B322" t="s">
        <v>104</v>
      </c>
      <c r="D322" t="s">
        <v>13</v>
      </c>
      <c r="E322" t="s">
        <v>265</v>
      </c>
      <c r="F322">
        <v>2017</v>
      </c>
      <c r="G322" t="s">
        <v>29</v>
      </c>
      <c r="H322" t="s">
        <v>100</v>
      </c>
      <c r="I322" t="s">
        <v>211</v>
      </c>
      <c r="J322">
        <v>379463.37529137533</v>
      </c>
      <c r="K322" t="s">
        <v>250</v>
      </c>
      <c r="L322">
        <v>2</v>
      </c>
      <c r="M322">
        <v>1</v>
      </c>
      <c r="N322">
        <v>1</v>
      </c>
    </row>
    <row r="323" spans="1:14" hidden="1" x14ac:dyDescent="0.25">
      <c r="A323" t="s">
        <v>41</v>
      </c>
      <c r="B323" t="s">
        <v>104</v>
      </c>
      <c r="D323" t="s">
        <v>13</v>
      </c>
      <c r="E323" t="s">
        <v>265</v>
      </c>
      <c r="F323">
        <v>2017</v>
      </c>
      <c r="G323" t="s">
        <v>29</v>
      </c>
      <c r="H323" t="s">
        <v>100</v>
      </c>
      <c r="I323" t="s">
        <v>211</v>
      </c>
      <c r="J323">
        <v>321228.42268842267</v>
      </c>
      <c r="K323" t="s">
        <v>249</v>
      </c>
      <c r="L323">
        <v>1</v>
      </c>
      <c r="M323">
        <v>1</v>
      </c>
      <c r="N323">
        <v>1</v>
      </c>
    </row>
    <row r="324" spans="1:14" hidden="1" x14ac:dyDescent="0.25">
      <c r="A324" t="s">
        <v>42</v>
      </c>
      <c r="B324" t="s">
        <v>107</v>
      </c>
      <c r="D324" t="s">
        <v>13</v>
      </c>
      <c r="E324" t="s">
        <v>265</v>
      </c>
      <c r="F324">
        <v>2017</v>
      </c>
      <c r="G324" t="s">
        <v>29</v>
      </c>
      <c r="H324" t="s">
        <v>100</v>
      </c>
      <c r="I324" t="s">
        <v>211</v>
      </c>
      <c r="J324">
        <v>437895.53013209015</v>
      </c>
      <c r="K324" t="s">
        <v>247</v>
      </c>
      <c r="L324">
        <v>1</v>
      </c>
      <c r="M324">
        <v>1</v>
      </c>
      <c r="N324">
        <v>1</v>
      </c>
    </row>
    <row r="325" spans="1:14" hidden="1" x14ac:dyDescent="0.25">
      <c r="A325" t="s">
        <v>42</v>
      </c>
      <c r="B325" t="s">
        <v>107</v>
      </c>
      <c r="D325" t="s">
        <v>13</v>
      </c>
      <c r="E325" t="s">
        <v>265</v>
      </c>
      <c r="F325">
        <v>2017</v>
      </c>
      <c r="G325" t="s">
        <v>29</v>
      </c>
      <c r="H325" t="s">
        <v>100</v>
      </c>
      <c r="I325" t="s">
        <v>211</v>
      </c>
      <c r="J325">
        <v>348330.0860916861</v>
      </c>
      <c r="K325" t="s">
        <v>249</v>
      </c>
      <c r="L325">
        <v>1</v>
      </c>
      <c r="M325">
        <v>1</v>
      </c>
      <c r="N325">
        <v>1</v>
      </c>
    </row>
    <row r="326" spans="1:14" x14ac:dyDescent="0.25">
      <c r="A326" t="s">
        <v>30</v>
      </c>
      <c r="B326" t="s">
        <v>241</v>
      </c>
      <c r="C326" t="s">
        <v>266</v>
      </c>
      <c r="D326" t="s">
        <v>13</v>
      </c>
      <c r="E326" t="s">
        <v>265</v>
      </c>
      <c r="F326">
        <v>2017</v>
      </c>
      <c r="G326" t="s">
        <v>29</v>
      </c>
      <c r="H326" t="s">
        <v>100</v>
      </c>
      <c r="I326" t="s">
        <v>237</v>
      </c>
      <c r="J326">
        <v>425732.535944056</v>
      </c>
      <c r="K326" t="s">
        <v>250</v>
      </c>
      <c r="L326">
        <v>2</v>
      </c>
      <c r="M326">
        <v>1</v>
      </c>
      <c r="N326">
        <v>1</v>
      </c>
    </row>
    <row r="327" spans="1:14" x14ac:dyDescent="0.25">
      <c r="A327" t="s">
        <v>30</v>
      </c>
      <c r="B327" t="s">
        <v>241</v>
      </c>
      <c r="C327" t="s">
        <v>266</v>
      </c>
      <c r="D327" t="s">
        <v>13</v>
      </c>
      <c r="E327" t="s">
        <v>265</v>
      </c>
      <c r="F327">
        <v>2017</v>
      </c>
      <c r="G327" t="s">
        <v>29</v>
      </c>
      <c r="H327" t="s">
        <v>100</v>
      </c>
      <c r="I327" t="s">
        <v>237</v>
      </c>
      <c r="J327">
        <v>398622.05003885005</v>
      </c>
      <c r="K327" t="s">
        <v>249</v>
      </c>
      <c r="L327">
        <v>1</v>
      </c>
      <c r="M327">
        <v>1</v>
      </c>
      <c r="N327">
        <v>1</v>
      </c>
    </row>
    <row r="328" spans="1:14" x14ac:dyDescent="0.25">
      <c r="A328" t="s">
        <v>30</v>
      </c>
      <c r="B328" t="s">
        <v>241</v>
      </c>
      <c r="C328" t="s">
        <v>266</v>
      </c>
      <c r="D328" t="s">
        <v>13</v>
      </c>
      <c r="E328" t="s">
        <v>265</v>
      </c>
      <c r="F328">
        <v>2017</v>
      </c>
      <c r="G328" t="s">
        <v>29</v>
      </c>
      <c r="H328" t="s">
        <v>100</v>
      </c>
      <c r="I328" t="s">
        <v>237</v>
      </c>
      <c r="J328">
        <v>403823.96139860142</v>
      </c>
      <c r="K328" t="s">
        <v>249</v>
      </c>
      <c r="L328">
        <v>1</v>
      </c>
      <c r="M328">
        <v>1</v>
      </c>
      <c r="N328">
        <v>1</v>
      </c>
    </row>
    <row r="329" spans="1:14" x14ac:dyDescent="0.25">
      <c r="A329" t="s">
        <v>30</v>
      </c>
      <c r="B329" t="s">
        <v>241</v>
      </c>
      <c r="C329" t="s">
        <v>266</v>
      </c>
      <c r="D329" t="s">
        <v>13</v>
      </c>
      <c r="E329" t="s">
        <v>265</v>
      </c>
      <c r="F329">
        <v>2017</v>
      </c>
      <c r="G329" t="s">
        <v>29</v>
      </c>
      <c r="H329" t="s">
        <v>100</v>
      </c>
      <c r="I329" t="s">
        <v>237</v>
      </c>
      <c r="J329">
        <v>398455.35627039627</v>
      </c>
      <c r="K329" t="s">
        <v>249</v>
      </c>
      <c r="L329">
        <v>1</v>
      </c>
      <c r="M329">
        <v>1</v>
      </c>
      <c r="N329">
        <v>1</v>
      </c>
    </row>
    <row r="330" spans="1:14" x14ac:dyDescent="0.25">
      <c r="A330" t="s">
        <v>30</v>
      </c>
      <c r="B330" t="s">
        <v>241</v>
      </c>
      <c r="C330" t="s">
        <v>266</v>
      </c>
      <c r="D330" t="s">
        <v>13</v>
      </c>
      <c r="E330" t="s">
        <v>265</v>
      </c>
      <c r="F330">
        <v>2017</v>
      </c>
      <c r="G330" t="s">
        <v>29</v>
      </c>
      <c r="H330" t="s">
        <v>100</v>
      </c>
      <c r="I330" t="s">
        <v>237</v>
      </c>
      <c r="J330">
        <v>423510.9478477079</v>
      </c>
      <c r="K330" t="s">
        <v>250</v>
      </c>
      <c r="L330">
        <v>2</v>
      </c>
      <c r="M330">
        <v>1</v>
      </c>
      <c r="N330">
        <v>1</v>
      </c>
    </row>
    <row r="331" spans="1:14" x14ac:dyDescent="0.25">
      <c r="A331" t="s">
        <v>30</v>
      </c>
      <c r="B331" t="s">
        <v>241</v>
      </c>
      <c r="C331" t="s">
        <v>266</v>
      </c>
      <c r="D331" t="s">
        <v>13</v>
      </c>
      <c r="E331" t="s">
        <v>265</v>
      </c>
      <c r="F331">
        <v>2017</v>
      </c>
      <c r="G331" t="s">
        <v>29</v>
      </c>
      <c r="H331" t="s">
        <v>100</v>
      </c>
      <c r="I331" t="s">
        <v>237</v>
      </c>
      <c r="J331">
        <v>400785.45470085472</v>
      </c>
      <c r="K331" t="s">
        <v>249</v>
      </c>
      <c r="L331">
        <v>1</v>
      </c>
      <c r="M331">
        <v>1</v>
      </c>
      <c r="N331">
        <v>1</v>
      </c>
    </row>
    <row r="332" spans="1:14" x14ac:dyDescent="0.25">
      <c r="A332" t="s">
        <v>30</v>
      </c>
      <c r="B332" t="s">
        <v>241</v>
      </c>
      <c r="C332" t="s">
        <v>266</v>
      </c>
      <c r="D332" t="s">
        <v>13</v>
      </c>
      <c r="E332" t="s">
        <v>265</v>
      </c>
      <c r="F332">
        <v>2017</v>
      </c>
      <c r="G332" t="s">
        <v>29</v>
      </c>
      <c r="H332" t="s">
        <v>100</v>
      </c>
      <c r="I332" t="s">
        <v>237</v>
      </c>
      <c r="J332">
        <v>379039.34781662782</v>
      </c>
      <c r="K332" t="s">
        <v>248</v>
      </c>
      <c r="L332">
        <v>1</v>
      </c>
      <c r="M332">
        <v>1</v>
      </c>
      <c r="N332">
        <v>1</v>
      </c>
    </row>
    <row r="333" spans="1:14" x14ac:dyDescent="0.25">
      <c r="A333" t="s">
        <v>30</v>
      </c>
      <c r="B333" t="s">
        <v>241</v>
      </c>
      <c r="C333" t="s">
        <v>266</v>
      </c>
      <c r="D333" t="s">
        <v>13</v>
      </c>
      <c r="E333" t="s">
        <v>265</v>
      </c>
      <c r="F333">
        <v>2017</v>
      </c>
      <c r="G333" t="s">
        <v>29</v>
      </c>
      <c r="H333" t="s">
        <v>100</v>
      </c>
      <c r="I333" t="s">
        <v>237</v>
      </c>
      <c r="J333">
        <v>400854.50526806526</v>
      </c>
      <c r="K333" t="s">
        <v>249</v>
      </c>
      <c r="L333">
        <v>1</v>
      </c>
      <c r="M333">
        <v>1</v>
      </c>
      <c r="N333">
        <v>1</v>
      </c>
    </row>
    <row r="334" spans="1:14" x14ac:dyDescent="0.25">
      <c r="A334" t="s">
        <v>30</v>
      </c>
      <c r="B334" t="s">
        <v>241</v>
      </c>
      <c r="C334" t="s">
        <v>266</v>
      </c>
      <c r="D334" t="s">
        <v>13</v>
      </c>
      <c r="E334" t="s">
        <v>265</v>
      </c>
      <c r="F334">
        <v>2017</v>
      </c>
      <c r="G334" t="s">
        <v>29</v>
      </c>
      <c r="H334" t="s">
        <v>100</v>
      </c>
      <c r="I334" t="s">
        <v>237</v>
      </c>
      <c r="J334">
        <v>424374.23288267292</v>
      </c>
      <c r="K334" t="s">
        <v>250</v>
      </c>
      <c r="L334">
        <v>2</v>
      </c>
      <c r="M334">
        <v>1</v>
      </c>
      <c r="N334">
        <v>1</v>
      </c>
    </row>
    <row r="335" spans="1:14" hidden="1" x14ac:dyDescent="0.25">
      <c r="A335" t="s">
        <v>27</v>
      </c>
      <c r="B335" t="s">
        <v>104</v>
      </c>
      <c r="D335" t="s">
        <v>13</v>
      </c>
      <c r="E335" t="s">
        <v>265</v>
      </c>
      <c r="F335">
        <v>2017</v>
      </c>
      <c r="G335" t="s">
        <v>29</v>
      </c>
      <c r="H335" t="s">
        <v>100</v>
      </c>
      <c r="I335" t="s">
        <v>211</v>
      </c>
      <c r="J335">
        <v>341794.67288267286</v>
      </c>
      <c r="K335" t="s">
        <v>249</v>
      </c>
      <c r="L335">
        <v>1</v>
      </c>
      <c r="M335">
        <v>1</v>
      </c>
      <c r="N335">
        <v>1</v>
      </c>
    </row>
    <row r="336" spans="1:14" hidden="1" x14ac:dyDescent="0.25">
      <c r="A336" t="s">
        <v>27</v>
      </c>
      <c r="B336" t="s">
        <v>104</v>
      </c>
      <c r="D336" t="s">
        <v>13</v>
      </c>
      <c r="E336" t="s">
        <v>265</v>
      </c>
      <c r="F336">
        <v>2017</v>
      </c>
      <c r="G336" t="s">
        <v>29</v>
      </c>
      <c r="H336" t="s">
        <v>100</v>
      </c>
      <c r="I336" t="s">
        <v>211</v>
      </c>
      <c r="J336">
        <v>339734.74747474754</v>
      </c>
      <c r="K336" t="s">
        <v>249</v>
      </c>
      <c r="L336">
        <v>1</v>
      </c>
      <c r="M336">
        <v>1</v>
      </c>
      <c r="N336">
        <v>1</v>
      </c>
    </row>
    <row r="337" spans="1:14" hidden="1" x14ac:dyDescent="0.25">
      <c r="A337" t="s">
        <v>27</v>
      </c>
      <c r="B337" t="s">
        <v>104</v>
      </c>
      <c r="D337" t="s">
        <v>13</v>
      </c>
      <c r="E337" t="s">
        <v>265</v>
      </c>
      <c r="F337">
        <v>2017</v>
      </c>
      <c r="G337" t="s">
        <v>29</v>
      </c>
      <c r="H337" t="s">
        <v>100</v>
      </c>
      <c r="I337" t="s">
        <v>211</v>
      </c>
      <c r="J337">
        <v>390887.54933954932</v>
      </c>
      <c r="K337" t="s">
        <v>250</v>
      </c>
      <c r="L337">
        <v>1</v>
      </c>
      <c r="M337">
        <v>1</v>
      </c>
      <c r="N337">
        <v>1</v>
      </c>
    </row>
    <row r="338" spans="1:14" hidden="1" x14ac:dyDescent="0.25">
      <c r="A338" t="s">
        <v>42</v>
      </c>
      <c r="B338" t="s">
        <v>107</v>
      </c>
      <c r="D338" t="s">
        <v>13</v>
      </c>
      <c r="E338" t="s">
        <v>265</v>
      </c>
      <c r="F338">
        <v>2017</v>
      </c>
      <c r="G338" t="s">
        <v>29</v>
      </c>
      <c r="H338" t="s">
        <v>100</v>
      </c>
      <c r="I338" t="s">
        <v>211</v>
      </c>
      <c r="J338">
        <v>373323.52571872575</v>
      </c>
      <c r="K338" t="s">
        <v>250</v>
      </c>
      <c r="L338">
        <v>1</v>
      </c>
      <c r="M338">
        <v>1</v>
      </c>
      <c r="N338">
        <v>1</v>
      </c>
    </row>
    <row r="339" spans="1:14" hidden="1" x14ac:dyDescent="0.25">
      <c r="A339" t="s">
        <v>42</v>
      </c>
      <c r="B339" t="s">
        <v>107</v>
      </c>
      <c r="D339" t="s">
        <v>13</v>
      </c>
      <c r="E339" t="s">
        <v>265</v>
      </c>
      <c r="F339">
        <v>2017</v>
      </c>
      <c r="G339" t="s">
        <v>29</v>
      </c>
      <c r="H339" t="s">
        <v>100</v>
      </c>
      <c r="I339" t="s">
        <v>211</v>
      </c>
      <c r="J339">
        <v>349340.64895104896</v>
      </c>
      <c r="K339" t="s">
        <v>250</v>
      </c>
      <c r="L339">
        <v>1</v>
      </c>
      <c r="M339">
        <v>1</v>
      </c>
      <c r="N339">
        <v>1</v>
      </c>
    </row>
    <row r="340" spans="1:14" hidden="1" x14ac:dyDescent="0.25">
      <c r="A340" t="s">
        <v>42</v>
      </c>
      <c r="B340" t="s">
        <v>107</v>
      </c>
      <c r="D340" t="s">
        <v>13</v>
      </c>
      <c r="E340" t="s">
        <v>265</v>
      </c>
      <c r="F340">
        <v>2017</v>
      </c>
      <c r="G340" t="s">
        <v>29</v>
      </c>
      <c r="H340" t="s">
        <v>100</v>
      </c>
      <c r="I340" t="s">
        <v>211</v>
      </c>
      <c r="J340">
        <v>373323.52571872575</v>
      </c>
      <c r="K340" t="s">
        <v>249</v>
      </c>
      <c r="L340">
        <v>1</v>
      </c>
      <c r="M340">
        <v>1</v>
      </c>
      <c r="N340">
        <v>1</v>
      </c>
    </row>
    <row r="341" spans="1:14" x14ac:dyDescent="0.25">
      <c r="A341" t="s">
        <v>24</v>
      </c>
      <c r="B341" t="s">
        <v>241</v>
      </c>
      <c r="C341" t="s">
        <v>266</v>
      </c>
      <c r="D341" t="s">
        <v>13</v>
      </c>
      <c r="E341" t="s">
        <v>265</v>
      </c>
      <c r="F341">
        <v>2017</v>
      </c>
      <c r="G341" t="s">
        <v>29</v>
      </c>
      <c r="H341" t="s">
        <v>100</v>
      </c>
      <c r="I341" t="s">
        <v>211</v>
      </c>
      <c r="J341">
        <v>380294.94439782441</v>
      </c>
      <c r="K341" t="s">
        <v>249</v>
      </c>
      <c r="L341">
        <v>1</v>
      </c>
      <c r="M341">
        <v>1</v>
      </c>
      <c r="N341">
        <v>1</v>
      </c>
    </row>
    <row r="342" spans="1:14" x14ac:dyDescent="0.25">
      <c r="A342" t="s">
        <v>24</v>
      </c>
      <c r="B342" t="s">
        <v>241</v>
      </c>
      <c r="C342" t="s">
        <v>266</v>
      </c>
      <c r="D342" t="s">
        <v>13</v>
      </c>
      <c r="E342" t="s">
        <v>265</v>
      </c>
      <c r="F342">
        <v>2017</v>
      </c>
      <c r="G342" t="s">
        <v>29</v>
      </c>
      <c r="H342" t="s">
        <v>100</v>
      </c>
      <c r="I342" t="s">
        <v>211</v>
      </c>
      <c r="J342">
        <v>380082.19008547009</v>
      </c>
      <c r="K342" t="s">
        <v>249</v>
      </c>
      <c r="L342">
        <v>2</v>
      </c>
      <c r="M342">
        <v>1</v>
      </c>
      <c r="N342">
        <v>1</v>
      </c>
    </row>
    <row r="343" spans="1:14" hidden="1" x14ac:dyDescent="0.25">
      <c r="A343" t="s">
        <v>41</v>
      </c>
      <c r="B343" t="s">
        <v>104</v>
      </c>
      <c r="D343" t="s">
        <v>13</v>
      </c>
      <c r="E343" t="s">
        <v>265</v>
      </c>
      <c r="F343">
        <v>2017</v>
      </c>
      <c r="G343" t="s">
        <v>29</v>
      </c>
      <c r="H343" t="s">
        <v>100</v>
      </c>
      <c r="I343" t="s">
        <v>211</v>
      </c>
      <c r="J343">
        <v>322030.17560217559</v>
      </c>
      <c r="K343" t="s">
        <v>249</v>
      </c>
      <c r="L343">
        <v>1</v>
      </c>
      <c r="M343">
        <v>1</v>
      </c>
      <c r="N343">
        <v>1</v>
      </c>
    </row>
    <row r="344" spans="1:14" hidden="1" x14ac:dyDescent="0.25">
      <c r="A344" t="s">
        <v>41</v>
      </c>
      <c r="B344" t="s">
        <v>104</v>
      </c>
      <c r="D344" t="s">
        <v>13</v>
      </c>
      <c r="E344" t="s">
        <v>265</v>
      </c>
      <c r="F344">
        <v>2017</v>
      </c>
      <c r="G344" t="s">
        <v>29</v>
      </c>
      <c r="H344" t="s">
        <v>100</v>
      </c>
      <c r="I344" t="s">
        <v>211</v>
      </c>
      <c r="J344">
        <v>321614.80963480962</v>
      </c>
      <c r="K344" t="s">
        <v>249</v>
      </c>
      <c r="L344">
        <v>1</v>
      </c>
      <c r="M344">
        <v>1</v>
      </c>
      <c r="N344">
        <v>1</v>
      </c>
    </row>
    <row r="345" spans="1:14" hidden="1" x14ac:dyDescent="0.25">
      <c r="A345" t="s">
        <v>41</v>
      </c>
      <c r="B345" t="s">
        <v>104</v>
      </c>
      <c r="D345" t="s">
        <v>13</v>
      </c>
      <c r="E345" t="s">
        <v>265</v>
      </c>
      <c r="F345">
        <v>2017</v>
      </c>
      <c r="G345" t="s">
        <v>29</v>
      </c>
      <c r="H345" t="s">
        <v>100</v>
      </c>
      <c r="I345" t="s">
        <v>211</v>
      </c>
      <c r="J345">
        <v>281474.84071484074</v>
      </c>
      <c r="K345" t="s">
        <v>248</v>
      </c>
      <c r="M345">
        <v>1</v>
      </c>
      <c r="N345">
        <v>1</v>
      </c>
    </row>
    <row r="346" spans="1:14" hidden="1" x14ac:dyDescent="0.25">
      <c r="A346" t="s">
        <v>41</v>
      </c>
      <c r="B346" t="s">
        <v>104</v>
      </c>
      <c r="D346" t="s">
        <v>13</v>
      </c>
      <c r="E346" t="s">
        <v>265</v>
      </c>
      <c r="F346">
        <v>2017</v>
      </c>
      <c r="G346" t="s">
        <v>29</v>
      </c>
      <c r="H346" t="s">
        <v>100</v>
      </c>
      <c r="I346" t="s">
        <v>211</v>
      </c>
      <c r="J346">
        <v>281400.78321678319</v>
      </c>
      <c r="K346" t="s">
        <v>248</v>
      </c>
      <c r="L346">
        <v>1</v>
      </c>
      <c r="M346">
        <v>1</v>
      </c>
      <c r="N346">
        <v>1</v>
      </c>
    </row>
    <row r="347" spans="1:14" hidden="1" x14ac:dyDescent="0.25">
      <c r="A347" t="s">
        <v>21</v>
      </c>
      <c r="B347" t="s">
        <v>104</v>
      </c>
      <c r="D347" t="s">
        <v>13</v>
      </c>
      <c r="E347" t="s">
        <v>265</v>
      </c>
      <c r="F347">
        <v>2017</v>
      </c>
      <c r="G347" t="s">
        <v>29</v>
      </c>
      <c r="H347" t="s">
        <v>100</v>
      </c>
      <c r="I347" t="s">
        <v>211</v>
      </c>
      <c r="J347">
        <v>366433.28049728047</v>
      </c>
      <c r="K347" t="s">
        <v>249</v>
      </c>
      <c r="L347">
        <v>1</v>
      </c>
      <c r="M347">
        <v>1</v>
      </c>
      <c r="N347">
        <v>1</v>
      </c>
    </row>
    <row r="348" spans="1:14" hidden="1" x14ac:dyDescent="0.25">
      <c r="A348" t="s">
        <v>21</v>
      </c>
      <c r="B348" t="s">
        <v>104</v>
      </c>
      <c r="D348" t="s">
        <v>13</v>
      </c>
      <c r="E348" t="s">
        <v>265</v>
      </c>
      <c r="F348">
        <v>2017</v>
      </c>
      <c r="G348" t="s">
        <v>29</v>
      </c>
      <c r="H348" t="s">
        <v>100</v>
      </c>
      <c r="I348" t="s">
        <v>211</v>
      </c>
      <c r="J348">
        <v>390807.05205905205</v>
      </c>
      <c r="K348" t="s">
        <v>249</v>
      </c>
      <c r="L348">
        <v>1</v>
      </c>
      <c r="M348">
        <v>1</v>
      </c>
      <c r="N348">
        <v>1</v>
      </c>
    </row>
    <row r="349" spans="1:14" hidden="1" x14ac:dyDescent="0.25">
      <c r="A349" t="s">
        <v>21</v>
      </c>
      <c r="B349" t="s">
        <v>104</v>
      </c>
      <c r="D349" t="s">
        <v>13</v>
      </c>
      <c r="E349" t="s">
        <v>265</v>
      </c>
      <c r="F349">
        <v>2017</v>
      </c>
      <c r="G349" t="s">
        <v>29</v>
      </c>
      <c r="H349" t="s">
        <v>100</v>
      </c>
      <c r="I349" t="s">
        <v>211</v>
      </c>
      <c r="J349">
        <v>373149.97358197358</v>
      </c>
      <c r="K349" t="s">
        <v>249</v>
      </c>
      <c r="L349">
        <v>1</v>
      </c>
      <c r="M349">
        <v>1</v>
      </c>
      <c r="N349">
        <v>1</v>
      </c>
    </row>
    <row r="350" spans="1:14" hidden="1" x14ac:dyDescent="0.25">
      <c r="A350" t="s">
        <v>21</v>
      </c>
      <c r="B350" t="s">
        <v>104</v>
      </c>
      <c r="D350" t="s">
        <v>13</v>
      </c>
      <c r="E350" t="s">
        <v>265</v>
      </c>
      <c r="F350">
        <v>2017</v>
      </c>
      <c r="G350" t="s">
        <v>29</v>
      </c>
      <c r="H350" t="s">
        <v>100</v>
      </c>
      <c r="I350" t="s">
        <v>211</v>
      </c>
      <c r="J350">
        <v>378138.39005439007</v>
      </c>
      <c r="K350" t="s">
        <v>249</v>
      </c>
      <c r="L350">
        <v>1</v>
      </c>
      <c r="M350">
        <v>1</v>
      </c>
      <c r="N350">
        <v>1</v>
      </c>
    </row>
    <row r="351" spans="1:14" hidden="1" x14ac:dyDescent="0.25">
      <c r="A351" t="s">
        <v>21</v>
      </c>
      <c r="B351" t="s">
        <v>104</v>
      </c>
      <c r="D351" t="s">
        <v>13</v>
      </c>
      <c r="E351" t="s">
        <v>265</v>
      </c>
      <c r="F351">
        <v>2017</v>
      </c>
      <c r="G351" t="s">
        <v>29</v>
      </c>
      <c r="H351" t="s">
        <v>100</v>
      </c>
      <c r="I351" t="s">
        <v>211</v>
      </c>
      <c r="J351">
        <v>378874.13519813516</v>
      </c>
      <c r="K351" t="s">
        <v>249</v>
      </c>
      <c r="L351">
        <v>1</v>
      </c>
      <c r="M351">
        <v>1</v>
      </c>
      <c r="N351">
        <v>1</v>
      </c>
    </row>
    <row r="352" spans="1:14" hidden="1" x14ac:dyDescent="0.25">
      <c r="A352" t="s">
        <v>20</v>
      </c>
      <c r="B352" t="s">
        <v>104</v>
      </c>
      <c r="D352" t="s">
        <v>13</v>
      </c>
      <c r="E352" t="s">
        <v>265</v>
      </c>
      <c r="F352">
        <v>2017</v>
      </c>
      <c r="G352" t="s">
        <v>29</v>
      </c>
      <c r="H352" t="s">
        <v>100</v>
      </c>
      <c r="I352" t="s">
        <v>211</v>
      </c>
      <c r="J352">
        <v>336068.90132090135</v>
      </c>
      <c r="K352" t="s">
        <v>248</v>
      </c>
      <c r="L352">
        <v>1</v>
      </c>
      <c r="M352">
        <v>1</v>
      </c>
      <c r="N352">
        <v>1</v>
      </c>
    </row>
    <row r="353" spans="1:14" hidden="1" x14ac:dyDescent="0.25">
      <c r="A353" t="s">
        <v>20</v>
      </c>
      <c r="B353" t="s">
        <v>104</v>
      </c>
      <c r="D353" t="s">
        <v>13</v>
      </c>
      <c r="E353" t="s">
        <v>265</v>
      </c>
      <c r="F353">
        <v>2017</v>
      </c>
      <c r="G353" t="s">
        <v>29</v>
      </c>
      <c r="H353" t="s">
        <v>100</v>
      </c>
      <c r="I353" t="s">
        <v>211</v>
      </c>
      <c r="J353">
        <v>348068.63092463091</v>
      </c>
      <c r="K353" t="s">
        <v>248</v>
      </c>
      <c r="L353">
        <v>1</v>
      </c>
      <c r="M353">
        <v>1</v>
      </c>
      <c r="N353">
        <v>1</v>
      </c>
    </row>
    <row r="354" spans="1:14" hidden="1" x14ac:dyDescent="0.25">
      <c r="A354" t="s">
        <v>32</v>
      </c>
      <c r="B354" t="s">
        <v>105</v>
      </c>
      <c r="D354" t="s">
        <v>13</v>
      </c>
      <c r="E354" t="s">
        <v>265</v>
      </c>
      <c r="F354">
        <v>2017</v>
      </c>
      <c r="G354" t="s">
        <v>29</v>
      </c>
      <c r="H354" t="s">
        <v>100</v>
      </c>
      <c r="I354" t="s">
        <v>211</v>
      </c>
      <c r="J354">
        <v>257173.5167055167</v>
      </c>
      <c r="K354" t="s">
        <v>248</v>
      </c>
      <c r="L354">
        <v>2</v>
      </c>
      <c r="M354">
        <v>1</v>
      </c>
      <c r="N354">
        <v>1</v>
      </c>
    </row>
    <row r="355" spans="1:14" x14ac:dyDescent="0.25">
      <c r="A355" t="s">
        <v>24</v>
      </c>
      <c r="B355" t="s">
        <v>241</v>
      </c>
      <c r="C355" t="s">
        <v>266</v>
      </c>
      <c r="D355" t="s">
        <v>13</v>
      </c>
      <c r="E355" t="s">
        <v>265</v>
      </c>
      <c r="F355">
        <v>2017</v>
      </c>
      <c r="G355" t="s">
        <v>29</v>
      </c>
      <c r="H355" t="s">
        <v>100</v>
      </c>
      <c r="I355" t="s">
        <v>211</v>
      </c>
      <c r="J355">
        <v>379925.58262626262</v>
      </c>
      <c r="K355" t="s">
        <v>249</v>
      </c>
      <c r="L355">
        <v>1</v>
      </c>
      <c r="M355">
        <v>1</v>
      </c>
      <c r="N355">
        <v>1</v>
      </c>
    </row>
    <row r="356" spans="1:14" x14ac:dyDescent="0.25">
      <c r="A356" t="s">
        <v>24</v>
      </c>
      <c r="B356" t="s">
        <v>241</v>
      </c>
      <c r="C356" t="s">
        <v>266</v>
      </c>
      <c r="D356" t="s">
        <v>13</v>
      </c>
      <c r="E356" t="s">
        <v>265</v>
      </c>
      <c r="F356">
        <v>2017</v>
      </c>
      <c r="G356" t="s">
        <v>29</v>
      </c>
      <c r="H356" t="s">
        <v>100</v>
      </c>
      <c r="I356" t="s">
        <v>211</v>
      </c>
      <c r="J356">
        <v>379601.84671328671</v>
      </c>
      <c r="K356" t="s">
        <v>249</v>
      </c>
      <c r="L356">
        <v>1</v>
      </c>
      <c r="M356">
        <v>1</v>
      </c>
      <c r="N356">
        <v>1</v>
      </c>
    </row>
    <row r="357" spans="1:14" x14ac:dyDescent="0.25">
      <c r="A357" t="s">
        <v>24</v>
      </c>
      <c r="B357" t="s">
        <v>241</v>
      </c>
      <c r="C357" t="s">
        <v>266</v>
      </c>
      <c r="D357" t="s">
        <v>13</v>
      </c>
      <c r="E357" t="s">
        <v>265</v>
      </c>
      <c r="F357">
        <v>2017</v>
      </c>
      <c r="G357" t="s">
        <v>29</v>
      </c>
      <c r="H357" t="s">
        <v>100</v>
      </c>
      <c r="I357" t="s">
        <v>211</v>
      </c>
      <c r="J357">
        <v>507713.6952602953</v>
      </c>
      <c r="K357" t="s">
        <v>247</v>
      </c>
      <c r="L357">
        <v>2</v>
      </c>
      <c r="M357">
        <v>1</v>
      </c>
      <c r="N357">
        <v>1</v>
      </c>
    </row>
    <row r="358" spans="1:14" x14ac:dyDescent="0.25">
      <c r="A358" t="s">
        <v>24</v>
      </c>
      <c r="B358" t="s">
        <v>241</v>
      </c>
      <c r="C358" t="s">
        <v>266</v>
      </c>
      <c r="D358" t="s">
        <v>13</v>
      </c>
      <c r="E358" t="s">
        <v>265</v>
      </c>
      <c r="F358">
        <v>2017</v>
      </c>
      <c r="G358" t="s">
        <v>29</v>
      </c>
      <c r="H358" t="s">
        <v>100</v>
      </c>
      <c r="I358" t="s">
        <v>211</v>
      </c>
      <c r="J358">
        <v>379835.94890442892</v>
      </c>
      <c r="K358" t="s">
        <v>249</v>
      </c>
      <c r="L358">
        <v>1</v>
      </c>
      <c r="M358">
        <v>1</v>
      </c>
      <c r="N358">
        <v>1</v>
      </c>
    </row>
    <row r="359" spans="1:14" x14ac:dyDescent="0.25">
      <c r="A359" t="s">
        <v>24</v>
      </c>
      <c r="B359" t="s">
        <v>241</v>
      </c>
      <c r="C359" t="s">
        <v>266</v>
      </c>
      <c r="D359" t="s">
        <v>13</v>
      </c>
      <c r="E359" t="s">
        <v>265</v>
      </c>
      <c r="F359">
        <v>2017</v>
      </c>
      <c r="G359" t="s">
        <v>29</v>
      </c>
      <c r="H359" t="s">
        <v>100</v>
      </c>
      <c r="I359" t="s">
        <v>211</v>
      </c>
      <c r="J359">
        <v>380592.01961149962</v>
      </c>
      <c r="K359" t="s">
        <v>249</v>
      </c>
      <c r="L359">
        <v>1</v>
      </c>
      <c r="M359">
        <v>1</v>
      </c>
      <c r="N359">
        <v>1</v>
      </c>
    </row>
    <row r="360" spans="1:14" hidden="1" x14ac:dyDescent="0.25">
      <c r="A360" t="s">
        <v>12</v>
      </c>
      <c r="B360" t="s">
        <v>103</v>
      </c>
      <c r="D360" t="s">
        <v>13</v>
      </c>
      <c r="E360" t="s">
        <v>265</v>
      </c>
      <c r="F360">
        <v>2017</v>
      </c>
      <c r="G360" t="s">
        <v>29</v>
      </c>
      <c r="H360" t="s">
        <v>100</v>
      </c>
      <c r="I360" t="s">
        <v>211</v>
      </c>
      <c r="J360">
        <v>264436.78632478631</v>
      </c>
      <c r="K360" t="s">
        <v>248</v>
      </c>
      <c r="L360">
        <v>2</v>
      </c>
      <c r="M360">
        <v>1</v>
      </c>
      <c r="N360">
        <v>1</v>
      </c>
    </row>
    <row r="361" spans="1:14" hidden="1" x14ac:dyDescent="0.25">
      <c r="A361" t="s">
        <v>12</v>
      </c>
      <c r="B361" t="s">
        <v>103</v>
      </c>
      <c r="D361" t="s">
        <v>13</v>
      </c>
      <c r="E361" t="s">
        <v>265</v>
      </c>
      <c r="F361">
        <v>2017</v>
      </c>
      <c r="G361" t="s">
        <v>29</v>
      </c>
      <c r="H361" t="s">
        <v>100</v>
      </c>
      <c r="I361" t="s">
        <v>211</v>
      </c>
      <c r="J361">
        <v>264124.45687645685</v>
      </c>
      <c r="K361" t="s">
        <v>248</v>
      </c>
      <c r="L361">
        <v>1</v>
      </c>
      <c r="M361">
        <v>1</v>
      </c>
      <c r="N361">
        <v>1</v>
      </c>
    </row>
    <row r="362" spans="1:14" hidden="1" x14ac:dyDescent="0.25">
      <c r="A362" t="s">
        <v>12</v>
      </c>
      <c r="B362" t="s">
        <v>103</v>
      </c>
      <c r="D362" t="s">
        <v>13</v>
      </c>
      <c r="E362" t="s">
        <v>265</v>
      </c>
      <c r="F362">
        <v>2017</v>
      </c>
      <c r="G362" t="s">
        <v>29</v>
      </c>
      <c r="H362" t="s">
        <v>100</v>
      </c>
      <c r="I362" t="s">
        <v>211</v>
      </c>
      <c r="J362">
        <v>264119.62703962706</v>
      </c>
      <c r="K362" t="s">
        <v>248</v>
      </c>
      <c r="L362">
        <v>1</v>
      </c>
      <c r="M362">
        <v>1</v>
      </c>
      <c r="N362">
        <v>1</v>
      </c>
    </row>
    <row r="363" spans="1:14" hidden="1" x14ac:dyDescent="0.25">
      <c r="A363" t="s">
        <v>12</v>
      </c>
      <c r="B363" t="s">
        <v>103</v>
      </c>
      <c r="D363" t="s">
        <v>13</v>
      </c>
      <c r="E363" t="s">
        <v>265</v>
      </c>
      <c r="F363">
        <v>2017</v>
      </c>
      <c r="G363" t="s">
        <v>29</v>
      </c>
      <c r="H363" t="s">
        <v>100</v>
      </c>
      <c r="I363" t="s">
        <v>211</v>
      </c>
      <c r="J363">
        <v>264061.66899766901</v>
      </c>
      <c r="K363" t="s">
        <v>248</v>
      </c>
      <c r="L363">
        <v>1</v>
      </c>
      <c r="M363">
        <v>1</v>
      </c>
      <c r="N363">
        <v>1</v>
      </c>
    </row>
    <row r="364" spans="1:14" x14ac:dyDescent="0.25">
      <c r="A364" t="s">
        <v>30</v>
      </c>
      <c r="B364" t="s">
        <v>241</v>
      </c>
      <c r="C364" t="s">
        <v>266</v>
      </c>
      <c r="D364" t="s">
        <v>13</v>
      </c>
      <c r="E364" t="s">
        <v>265</v>
      </c>
      <c r="F364">
        <v>2017</v>
      </c>
      <c r="G364" t="s">
        <v>29</v>
      </c>
      <c r="H364" t="s">
        <v>100</v>
      </c>
      <c r="I364" t="s">
        <v>211</v>
      </c>
      <c r="J364">
        <v>597745.99937839934</v>
      </c>
      <c r="K364" t="s">
        <v>250</v>
      </c>
      <c r="L364">
        <v>1</v>
      </c>
      <c r="M364">
        <v>1</v>
      </c>
      <c r="N364">
        <v>1</v>
      </c>
    </row>
    <row r="365" spans="1:14" x14ac:dyDescent="0.25">
      <c r="A365" t="s">
        <v>30</v>
      </c>
      <c r="B365" t="s">
        <v>241</v>
      </c>
      <c r="C365" t="s">
        <v>266</v>
      </c>
      <c r="D365" t="s">
        <v>13</v>
      </c>
      <c r="E365" t="s">
        <v>265</v>
      </c>
      <c r="F365">
        <v>2018</v>
      </c>
      <c r="G365" t="s">
        <v>29</v>
      </c>
      <c r="H365" t="s">
        <v>100</v>
      </c>
      <c r="I365" t="s">
        <v>211</v>
      </c>
      <c r="J365">
        <v>577784.21318181814</v>
      </c>
      <c r="K365" t="s">
        <v>250</v>
      </c>
      <c r="L365">
        <v>1</v>
      </c>
      <c r="M365">
        <v>1</v>
      </c>
      <c r="N365">
        <v>1</v>
      </c>
    </row>
    <row r="366" spans="1:14" x14ac:dyDescent="0.25">
      <c r="A366" t="s">
        <v>30</v>
      </c>
      <c r="B366" t="s">
        <v>241</v>
      </c>
      <c r="C366" t="s">
        <v>266</v>
      </c>
      <c r="D366" t="s">
        <v>13</v>
      </c>
      <c r="E366" t="s">
        <v>265</v>
      </c>
      <c r="F366">
        <v>2018</v>
      </c>
      <c r="G366" t="s">
        <v>29</v>
      </c>
      <c r="H366" t="s">
        <v>100</v>
      </c>
      <c r="I366" t="s">
        <v>211</v>
      </c>
      <c r="J366">
        <v>577255.66772727272</v>
      </c>
      <c r="K366" t="s">
        <v>250</v>
      </c>
      <c r="L366">
        <v>1</v>
      </c>
      <c r="M366">
        <v>1</v>
      </c>
      <c r="N366">
        <v>1</v>
      </c>
    </row>
    <row r="367" spans="1:14" x14ac:dyDescent="0.25">
      <c r="A367" t="s">
        <v>30</v>
      </c>
      <c r="B367" t="s">
        <v>241</v>
      </c>
      <c r="C367" t="s">
        <v>266</v>
      </c>
      <c r="D367" t="s">
        <v>13</v>
      </c>
      <c r="E367" t="s">
        <v>265</v>
      </c>
      <c r="F367">
        <v>2018</v>
      </c>
      <c r="G367" t="s">
        <v>29</v>
      </c>
      <c r="H367" t="s">
        <v>100</v>
      </c>
      <c r="I367" t="s">
        <v>211</v>
      </c>
      <c r="J367">
        <v>774132.30081818183</v>
      </c>
      <c r="K367" t="s">
        <v>251</v>
      </c>
      <c r="L367">
        <v>2</v>
      </c>
      <c r="M367">
        <v>1</v>
      </c>
      <c r="N367">
        <v>1</v>
      </c>
    </row>
    <row r="368" spans="1:14" hidden="1" x14ac:dyDescent="0.25">
      <c r="A368" t="s">
        <v>26</v>
      </c>
      <c r="B368" t="s">
        <v>104</v>
      </c>
      <c r="D368" t="s">
        <v>13</v>
      </c>
      <c r="E368" t="s">
        <v>265</v>
      </c>
      <c r="F368">
        <v>2017</v>
      </c>
      <c r="G368" t="s">
        <v>29</v>
      </c>
      <c r="H368" t="s">
        <v>100</v>
      </c>
      <c r="I368" t="s">
        <v>211</v>
      </c>
      <c r="J368">
        <v>400886.11655011657</v>
      </c>
      <c r="K368" t="s">
        <v>249</v>
      </c>
      <c r="M368">
        <v>1</v>
      </c>
      <c r="N368">
        <v>1</v>
      </c>
    </row>
    <row r="369" spans="1:14" hidden="1" x14ac:dyDescent="0.25">
      <c r="A369" t="s">
        <v>33</v>
      </c>
      <c r="B369" t="s">
        <v>104</v>
      </c>
      <c r="D369" t="s">
        <v>13</v>
      </c>
      <c r="E369" t="s">
        <v>265</v>
      </c>
      <c r="F369">
        <v>2017</v>
      </c>
      <c r="G369" t="s">
        <v>29</v>
      </c>
      <c r="H369" t="s">
        <v>100</v>
      </c>
      <c r="I369" t="s">
        <v>211</v>
      </c>
      <c r="J369">
        <v>365063.21678321681</v>
      </c>
      <c r="K369" t="s">
        <v>248</v>
      </c>
      <c r="L369">
        <v>1</v>
      </c>
      <c r="M369">
        <v>1</v>
      </c>
      <c r="N369">
        <v>1</v>
      </c>
    </row>
    <row r="370" spans="1:14" x14ac:dyDescent="0.25">
      <c r="A370" t="s">
        <v>30</v>
      </c>
      <c r="B370" t="s">
        <v>241</v>
      </c>
      <c r="C370" t="s">
        <v>266</v>
      </c>
      <c r="D370" t="s">
        <v>13</v>
      </c>
      <c r="E370" t="s">
        <v>265</v>
      </c>
      <c r="F370">
        <v>2018</v>
      </c>
      <c r="G370" t="s">
        <v>29</v>
      </c>
      <c r="H370" t="s">
        <v>100</v>
      </c>
      <c r="I370" t="s">
        <v>211</v>
      </c>
      <c r="J370">
        <v>607440.84545454546</v>
      </c>
      <c r="K370" t="s">
        <v>250</v>
      </c>
      <c r="L370">
        <v>2</v>
      </c>
      <c r="M370">
        <v>1</v>
      </c>
      <c r="N370">
        <v>1</v>
      </c>
    </row>
    <row r="371" spans="1:14" x14ac:dyDescent="0.25">
      <c r="A371" t="s">
        <v>30</v>
      </c>
      <c r="B371" t="s">
        <v>241</v>
      </c>
      <c r="C371" t="s">
        <v>266</v>
      </c>
      <c r="D371" t="s">
        <v>13</v>
      </c>
      <c r="E371" t="s">
        <v>265</v>
      </c>
      <c r="F371">
        <v>2017</v>
      </c>
      <c r="G371" t="s">
        <v>29</v>
      </c>
      <c r="H371" t="s">
        <v>100</v>
      </c>
      <c r="I371" t="s">
        <v>211</v>
      </c>
      <c r="J371">
        <v>551243.52540792536</v>
      </c>
      <c r="K371" t="s">
        <v>249</v>
      </c>
      <c r="L371">
        <v>1</v>
      </c>
      <c r="M371">
        <v>1</v>
      </c>
      <c r="N371">
        <v>1</v>
      </c>
    </row>
    <row r="372" spans="1:14" x14ac:dyDescent="0.25">
      <c r="A372" t="s">
        <v>30</v>
      </c>
      <c r="B372" t="s">
        <v>241</v>
      </c>
      <c r="C372" t="s">
        <v>266</v>
      </c>
      <c r="D372" t="s">
        <v>13</v>
      </c>
      <c r="E372" t="s">
        <v>265</v>
      </c>
      <c r="F372">
        <v>2017</v>
      </c>
      <c r="G372" t="s">
        <v>29</v>
      </c>
      <c r="H372" t="s">
        <v>100</v>
      </c>
      <c r="I372" t="s">
        <v>211</v>
      </c>
      <c r="J372">
        <v>547446.46868686867</v>
      </c>
      <c r="K372" t="s">
        <v>249</v>
      </c>
      <c r="L372">
        <v>1</v>
      </c>
      <c r="M372">
        <v>1</v>
      </c>
      <c r="N372">
        <v>1</v>
      </c>
    </row>
    <row r="373" spans="1:14" hidden="1" x14ac:dyDescent="0.25">
      <c r="A373" t="s">
        <v>20</v>
      </c>
      <c r="B373" t="s">
        <v>104</v>
      </c>
      <c r="D373" t="s">
        <v>13</v>
      </c>
      <c r="E373" t="s">
        <v>265</v>
      </c>
      <c r="F373">
        <v>2015</v>
      </c>
      <c r="G373" t="s">
        <v>29</v>
      </c>
      <c r="H373" t="s">
        <v>100</v>
      </c>
      <c r="I373" t="s">
        <v>211</v>
      </c>
      <c r="J373">
        <v>447549.79020979023</v>
      </c>
      <c r="K373" t="s">
        <v>248</v>
      </c>
      <c r="L373">
        <v>2</v>
      </c>
      <c r="M373">
        <v>1</v>
      </c>
      <c r="N373">
        <v>1</v>
      </c>
    </row>
    <row r="374" spans="1:14" hidden="1" x14ac:dyDescent="0.25">
      <c r="A374" t="s">
        <v>20</v>
      </c>
      <c r="B374" t="s">
        <v>104</v>
      </c>
      <c r="D374" t="s">
        <v>13</v>
      </c>
      <c r="E374" t="s">
        <v>265</v>
      </c>
      <c r="F374">
        <v>2015</v>
      </c>
      <c r="G374" t="s">
        <v>29</v>
      </c>
      <c r="H374" t="s">
        <v>100</v>
      </c>
      <c r="I374" t="s">
        <v>211</v>
      </c>
      <c r="J374">
        <v>523064.89510489511</v>
      </c>
      <c r="K374" t="s">
        <v>249</v>
      </c>
      <c r="L374">
        <v>1</v>
      </c>
      <c r="M374">
        <v>1</v>
      </c>
      <c r="N374">
        <v>1</v>
      </c>
    </row>
    <row r="375" spans="1:14" hidden="1" x14ac:dyDescent="0.25">
      <c r="A375" t="s">
        <v>32</v>
      </c>
      <c r="B375" t="s">
        <v>105</v>
      </c>
      <c r="D375" t="s">
        <v>13</v>
      </c>
      <c r="E375" t="s">
        <v>265</v>
      </c>
      <c r="F375">
        <v>2017</v>
      </c>
      <c r="G375" t="s">
        <v>29</v>
      </c>
      <c r="H375" t="s">
        <v>100</v>
      </c>
      <c r="I375" t="s">
        <v>211</v>
      </c>
      <c r="J375">
        <v>303287.1888111888</v>
      </c>
      <c r="K375" t="s">
        <v>250</v>
      </c>
      <c r="L375">
        <v>1</v>
      </c>
      <c r="M375">
        <v>1</v>
      </c>
      <c r="N375">
        <v>1</v>
      </c>
    </row>
    <row r="376" spans="1:14" hidden="1" x14ac:dyDescent="0.25">
      <c r="A376" t="s">
        <v>12</v>
      </c>
      <c r="B376" t="s">
        <v>103</v>
      </c>
      <c r="D376" t="s">
        <v>13</v>
      </c>
      <c r="E376" t="s">
        <v>265</v>
      </c>
      <c r="F376">
        <v>2017</v>
      </c>
      <c r="G376" t="s">
        <v>29</v>
      </c>
      <c r="H376" t="s">
        <v>100</v>
      </c>
      <c r="I376" t="s">
        <v>211</v>
      </c>
      <c r="J376">
        <v>391037.27428127429</v>
      </c>
      <c r="K376" t="s">
        <v>250</v>
      </c>
      <c r="M376">
        <v>1</v>
      </c>
      <c r="N376">
        <v>1</v>
      </c>
    </row>
    <row r="377" spans="1:14" hidden="1" x14ac:dyDescent="0.25">
      <c r="A377" t="s">
        <v>12</v>
      </c>
      <c r="B377" t="s">
        <v>103</v>
      </c>
      <c r="D377" t="s">
        <v>13</v>
      </c>
      <c r="E377" t="s">
        <v>265</v>
      </c>
      <c r="F377">
        <v>2017</v>
      </c>
      <c r="G377" t="s">
        <v>29</v>
      </c>
      <c r="H377" t="s">
        <v>100</v>
      </c>
      <c r="I377" t="s">
        <v>211</v>
      </c>
      <c r="J377">
        <v>471630.34654234652</v>
      </c>
      <c r="K377" t="s">
        <v>247</v>
      </c>
      <c r="L377">
        <v>1</v>
      </c>
      <c r="M377">
        <v>1</v>
      </c>
      <c r="N377">
        <v>1</v>
      </c>
    </row>
    <row r="378" spans="1:14" x14ac:dyDescent="0.25">
      <c r="A378" t="s">
        <v>30</v>
      </c>
      <c r="B378" t="s">
        <v>241</v>
      </c>
      <c r="C378" t="s">
        <v>266</v>
      </c>
      <c r="D378" t="s">
        <v>13</v>
      </c>
      <c r="E378" t="s">
        <v>266</v>
      </c>
      <c r="F378">
        <v>2017</v>
      </c>
      <c r="G378" t="s">
        <v>29</v>
      </c>
      <c r="H378" t="s">
        <v>100</v>
      </c>
      <c r="I378" t="s">
        <v>211</v>
      </c>
      <c r="J378">
        <v>584670.82753828901</v>
      </c>
      <c r="K378" t="s">
        <v>250</v>
      </c>
      <c r="L378">
        <v>2</v>
      </c>
      <c r="M378">
        <v>1</v>
      </c>
      <c r="N378">
        <v>1</v>
      </c>
    </row>
    <row r="379" spans="1:14" x14ac:dyDescent="0.25">
      <c r="A379" t="s">
        <v>30</v>
      </c>
      <c r="B379" t="s">
        <v>241</v>
      </c>
      <c r="C379" t="s">
        <v>266</v>
      </c>
      <c r="D379" t="s">
        <v>13</v>
      </c>
      <c r="E379" t="s">
        <v>266</v>
      </c>
      <c r="F379">
        <v>2017</v>
      </c>
      <c r="G379" t="s">
        <v>29</v>
      </c>
      <c r="H379" t="s">
        <v>100</v>
      </c>
      <c r="I379" t="s">
        <v>211</v>
      </c>
      <c r="J379">
        <v>586560.90368436521</v>
      </c>
      <c r="K379" t="s">
        <v>250</v>
      </c>
      <c r="L379">
        <v>2</v>
      </c>
      <c r="M379">
        <v>1</v>
      </c>
      <c r="N379">
        <v>1</v>
      </c>
    </row>
    <row r="380" spans="1:14" x14ac:dyDescent="0.25">
      <c r="A380" t="s">
        <v>30</v>
      </c>
      <c r="B380" t="s">
        <v>241</v>
      </c>
      <c r="C380" t="s">
        <v>266</v>
      </c>
      <c r="D380" t="s">
        <v>13</v>
      </c>
      <c r="E380" t="s">
        <v>265</v>
      </c>
      <c r="F380">
        <v>2017</v>
      </c>
      <c r="G380" t="s">
        <v>29</v>
      </c>
      <c r="H380" t="s">
        <v>100</v>
      </c>
      <c r="I380" t="s">
        <v>211</v>
      </c>
      <c r="J380">
        <v>426742.40312803269</v>
      </c>
      <c r="K380" t="s">
        <v>248</v>
      </c>
      <c r="L380">
        <v>2</v>
      </c>
      <c r="M380">
        <v>1</v>
      </c>
      <c r="N380">
        <v>1</v>
      </c>
    </row>
    <row r="381" spans="1:14" x14ac:dyDescent="0.25">
      <c r="A381" t="s">
        <v>30</v>
      </c>
      <c r="B381" t="s">
        <v>241</v>
      </c>
      <c r="C381" t="s">
        <v>266</v>
      </c>
      <c r="D381" t="s">
        <v>13</v>
      </c>
      <c r="E381" t="s">
        <v>266</v>
      </c>
      <c r="F381">
        <v>2017</v>
      </c>
      <c r="G381" t="s">
        <v>29</v>
      </c>
      <c r="H381" t="s">
        <v>100</v>
      </c>
      <c r="I381" t="s">
        <v>211</v>
      </c>
      <c r="J381">
        <v>461431.90601536754</v>
      </c>
      <c r="K381" t="s">
        <v>248</v>
      </c>
      <c r="L381">
        <v>1</v>
      </c>
      <c r="M381">
        <v>1</v>
      </c>
      <c r="N381">
        <v>1</v>
      </c>
    </row>
    <row r="382" spans="1:14" x14ac:dyDescent="0.25">
      <c r="A382" t="s">
        <v>30</v>
      </c>
      <c r="B382" t="s">
        <v>241</v>
      </c>
      <c r="C382" t="s">
        <v>266</v>
      </c>
      <c r="D382" t="s">
        <v>13</v>
      </c>
      <c r="E382" t="s">
        <v>265</v>
      </c>
      <c r="F382">
        <v>2017</v>
      </c>
      <c r="G382" t="s">
        <v>29</v>
      </c>
      <c r="H382" t="s">
        <v>100</v>
      </c>
      <c r="I382" t="s">
        <v>211</v>
      </c>
      <c r="J382">
        <v>375511.52131606679</v>
      </c>
      <c r="K382" t="s">
        <v>248</v>
      </c>
      <c r="L382">
        <v>1</v>
      </c>
      <c r="M382">
        <v>1</v>
      </c>
      <c r="N382">
        <v>1</v>
      </c>
    </row>
    <row r="383" spans="1:14" x14ac:dyDescent="0.25">
      <c r="A383" t="s">
        <v>30</v>
      </c>
      <c r="B383" t="s">
        <v>241</v>
      </c>
      <c r="C383" t="s">
        <v>266</v>
      </c>
      <c r="D383" t="s">
        <v>13</v>
      </c>
      <c r="E383" t="s">
        <v>265</v>
      </c>
      <c r="F383">
        <v>2017</v>
      </c>
      <c r="G383" t="s">
        <v>29</v>
      </c>
      <c r="H383" t="s">
        <v>100</v>
      </c>
      <c r="I383" t="s">
        <v>211</v>
      </c>
      <c r="J383">
        <v>425530.92066649423</v>
      </c>
      <c r="K383" t="s">
        <v>249</v>
      </c>
      <c r="L383">
        <v>1</v>
      </c>
      <c r="M383">
        <v>1</v>
      </c>
      <c r="N383">
        <v>1</v>
      </c>
    </row>
    <row r="384" spans="1:14" x14ac:dyDescent="0.25">
      <c r="A384" t="s">
        <v>30</v>
      </c>
      <c r="B384" t="s">
        <v>241</v>
      </c>
      <c r="C384" t="s">
        <v>266</v>
      </c>
      <c r="D384" t="s">
        <v>13</v>
      </c>
      <c r="E384" t="s">
        <v>265</v>
      </c>
      <c r="F384">
        <v>2017</v>
      </c>
      <c r="G384" t="s">
        <v>29</v>
      </c>
      <c r="H384" t="s">
        <v>100</v>
      </c>
      <c r="I384" t="s">
        <v>211</v>
      </c>
      <c r="J384">
        <v>499168.22291979648</v>
      </c>
      <c r="K384" t="s">
        <v>249</v>
      </c>
      <c r="L384">
        <v>2</v>
      </c>
      <c r="M384">
        <v>1</v>
      </c>
      <c r="N384">
        <v>1</v>
      </c>
    </row>
    <row r="385" spans="1:14" x14ac:dyDescent="0.25">
      <c r="A385" t="s">
        <v>30</v>
      </c>
      <c r="B385" t="s">
        <v>241</v>
      </c>
      <c r="C385" t="s">
        <v>266</v>
      </c>
      <c r="D385" t="s">
        <v>13</v>
      </c>
      <c r="E385" t="s">
        <v>265</v>
      </c>
      <c r="F385">
        <v>2017</v>
      </c>
      <c r="G385" t="s">
        <v>29</v>
      </c>
      <c r="H385" t="s">
        <v>100</v>
      </c>
      <c r="I385" t="s">
        <v>211</v>
      </c>
      <c r="J385">
        <v>499012.05819563172</v>
      </c>
      <c r="K385" t="s">
        <v>249</v>
      </c>
      <c r="L385">
        <v>1</v>
      </c>
      <c r="M385">
        <v>1</v>
      </c>
      <c r="N385">
        <v>1</v>
      </c>
    </row>
    <row r="386" spans="1:14" x14ac:dyDescent="0.25">
      <c r="A386" t="s">
        <v>30</v>
      </c>
      <c r="B386" t="s">
        <v>241</v>
      </c>
      <c r="C386" t="s">
        <v>266</v>
      </c>
      <c r="D386" t="s">
        <v>13</v>
      </c>
      <c r="E386" t="s">
        <v>266</v>
      </c>
      <c r="F386">
        <v>2017</v>
      </c>
      <c r="G386" t="s">
        <v>29</v>
      </c>
      <c r="H386" t="s">
        <v>100</v>
      </c>
      <c r="I386" t="s">
        <v>211</v>
      </c>
      <c r="J386">
        <v>688234.59973720124</v>
      </c>
      <c r="K386" t="s">
        <v>247</v>
      </c>
      <c r="L386">
        <v>1</v>
      </c>
      <c r="M386">
        <v>1</v>
      </c>
      <c r="N386">
        <v>1</v>
      </c>
    </row>
    <row r="387" spans="1:14" x14ac:dyDescent="0.25">
      <c r="A387" t="s">
        <v>30</v>
      </c>
      <c r="B387" t="s">
        <v>241</v>
      </c>
      <c r="C387" t="s">
        <v>266</v>
      </c>
      <c r="D387" t="s">
        <v>13</v>
      </c>
      <c r="E387" t="s">
        <v>265</v>
      </c>
      <c r="F387">
        <v>2016</v>
      </c>
      <c r="G387" t="s">
        <v>29</v>
      </c>
      <c r="H387" t="s">
        <v>100</v>
      </c>
      <c r="I387" t="s">
        <v>237</v>
      </c>
      <c r="J387">
        <v>496561.67148407147</v>
      </c>
      <c r="K387" t="s">
        <v>250</v>
      </c>
      <c r="L387">
        <v>2</v>
      </c>
      <c r="M387">
        <v>1</v>
      </c>
      <c r="N387">
        <v>1</v>
      </c>
    </row>
    <row r="388" spans="1:14" x14ac:dyDescent="0.25">
      <c r="A388" t="s">
        <v>30</v>
      </c>
      <c r="B388" t="s">
        <v>241</v>
      </c>
      <c r="C388" t="s">
        <v>266</v>
      </c>
      <c r="D388" t="s">
        <v>13</v>
      </c>
      <c r="E388" t="s">
        <v>265</v>
      </c>
      <c r="F388">
        <v>2016</v>
      </c>
      <c r="G388" t="s">
        <v>29</v>
      </c>
      <c r="H388" t="s">
        <v>100</v>
      </c>
      <c r="I388" t="s">
        <v>237</v>
      </c>
      <c r="J388">
        <v>557856.39098679111</v>
      </c>
      <c r="K388" t="s">
        <v>247</v>
      </c>
      <c r="L388">
        <v>2</v>
      </c>
      <c r="M388">
        <v>1</v>
      </c>
      <c r="N388">
        <v>1</v>
      </c>
    </row>
    <row r="389" spans="1:14" x14ac:dyDescent="0.25">
      <c r="A389" t="s">
        <v>30</v>
      </c>
      <c r="B389" t="s">
        <v>241</v>
      </c>
      <c r="C389" t="s">
        <v>266</v>
      </c>
      <c r="D389" t="s">
        <v>13</v>
      </c>
      <c r="E389" t="s">
        <v>266</v>
      </c>
      <c r="F389">
        <v>2016</v>
      </c>
      <c r="G389" t="s">
        <v>29</v>
      </c>
      <c r="H389" t="s">
        <v>100</v>
      </c>
      <c r="I389" t="s">
        <v>237</v>
      </c>
      <c r="J389">
        <v>732769.43527583533</v>
      </c>
      <c r="K389" t="s">
        <v>251</v>
      </c>
      <c r="L389">
        <v>2</v>
      </c>
      <c r="M389">
        <v>1</v>
      </c>
      <c r="N389">
        <v>1</v>
      </c>
    </row>
    <row r="390" spans="1:14" x14ac:dyDescent="0.25">
      <c r="A390" t="s">
        <v>30</v>
      </c>
      <c r="B390" t="s">
        <v>241</v>
      </c>
      <c r="C390" t="s">
        <v>266</v>
      </c>
      <c r="D390" t="s">
        <v>13</v>
      </c>
      <c r="E390" t="s">
        <v>265</v>
      </c>
      <c r="F390">
        <v>2016</v>
      </c>
      <c r="G390" t="s">
        <v>29</v>
      </c>
      <c r="H390" t="s">
        <v>100</v>
      </c>
      <c r="I390" t="s">
        <v>237</v>
      </c>
      <c r="J390">
        <v>600096.57125097129</v>
      </c>
      <c r="K390" t="s">
        <v>247</v>
      </c>
      <c r="L390">
        <v>2</v>
      </c>
      <c r="M390">
        <v>1</v>
      </c>
      <c r="N390">
        <v>1</v>
      </c>
    </row>
    <row r="391" spans="1:14" x14ac:dyDescent="0.25">
      <c r="A391" t="s">
        <v>30</v>
      </c>
      <c r="B391" t="s">
        <v>241</v>
      </c>
      <c r="C391" t="s">
        <v>266</v>
      </c>
      <c r="D391" t="s">
        <v>13</v>
      </c>
      <c r="E391" t="s">
        <v>266</v>
      </c>
      <c r="F391">
        <v>2016</v>
      </c>
      <c r="G391" t="s">
        <v>29</v>
      </c>
      <c r="H391" t="s">
        <v>100</v>
      </c>
      <c r="I391" t="s">
        <v>237</v>
      </c>
      <c r="J391">
        <v>572297.485003885</v>
      </c>
      <c r="K391" t="s">
        <v>247</v>
      </c>
      <c r="L391">
        <v>2</v>
      </c>
      <c r="M391">
        <v>1</v>
      </c>
      <c r="N391">
        <v>1</v>
      </c>
    </row>
    <row r="392" spans="1:14" x14ac:dyDescent="0.25">
      <c r="A392" t="s">
        <v>30</v>
      </c>
      <c r="B392" t="s">
        <v>241</v>
      </c>
      <c r="C392" t="s">
        <v>266</v>
      </c>
      <c r="D392" t="s">
        <v>13</v>
      </c>
      <c r="E392" t="s">
        <v>266</v>
      </c>
      <c r="F392">
        <v>2016</v>
      </c>
      <c r="G392" t="s">
        <v>29</v>
      </c>
      <c r="H392" t="s">
        <v>100</v>
      </c>
      <c r="I392" t="s">
        <v>237</v>
      </c>
      <c r="J392">
        <v>554341.04677544674</v>
      </c>
      <c r="K392" t="s">
        <v>250</v>
      </c>
      <c r="L392">
        <v>2</v>
      </c>
      <c r="M392">
        <v>1</v>
      </c>
      <c r="N392">
        <v>1</v>
      </c>
    </row>
    <row r="393" spans="1:14" hidden="1" x14ac:dyDescent="0.25">
      <c r="A393" t="s">
        <v>26</v>
      </c>
      <c r="B393" t="s">
        <v>104</v>
      </c>
      <c r="D393" t="s">
        <v>13</v>
      </c>
      <c r="E393" t="s">
        <v>265</v>
      </c>
      <c r="F393">
        <v>2017</v>
      </c>
      <c r="G393" t="s">
        <v>29</v>
      </c>
      <c r="H393" t="s">
        <v>100</v>
      </c>
      <c r="I393" t="s">
        <v>211</v>
      </c>
      <c r="J393">
        <v>346267.90675990679</v>
      </c>
      <c r="K393" t="s">
        <v>248</v>
      </c>
      <c r="L393">
        <v>1</v>
      </c>
      <c r="M393">
        <v>1</v>
      </c>
      <c r="N393">
        <v>1</v>
      </c>
    </row>
    <row r="394" spans="1:14" hidden="1" x14ac:dyDescent="0.25">
      <c r="A394" t="s">
        <v>26</v>
      </c>
      <c r="B394" t="s">
        <v>104</v>
      </c>
      <c r="D394" t="s">
        <v>13</v>
      </c>
      <c r="E394" t="s">
        <v>265</v>
      </c>
      <c r="F394">
        <v>2017</v>
      </c>
      <c r="G394" t="s">
        <v>29</v>
      </c>
      <c r="H394" t="s">
        <v>100</v>
      </c>
      <c r="I394" t="s">
        <v>211</v>
      </c>
      <c r="J394">
        <v>349284.94483294484</v>
      </c>
      <c r="K394" t="s">
        <v>248</v>
      </c>
      <c r="L394">
        <v>1</v>
      </c>
      <c r="M394">
        <v>1</v>
      </c>
      <c r="N394">
        <v>1</v>
      </c>
    </row>
    <row r="395" spans="1:14" hidden="1" x14ac:dyDescent="0.25">
      <c r="A395" t="s">
        <v>20</v>
      </c>
      <c r="B395" t="s">
        <v>104</v>
      </c>
      <c r="D395" t="s">
        <v>13</v>
      </c>
      <c r="E395" t="s">
        <v>265</v>
      </c>
      <c r="F395">
        <v>2017</v>
      </c>
      <c r="G395" t="s">
        <v>29</v>
      </c>
      <c r="H395" t="s">
        <v>100</v>
      </c>
      <c r="I395" t="s">
        <v>211</v>
      </c>
      <c r="J395">
        <v>420047.68919968919</v>
      </c>
      <c r="K395" t="s">
        <v>250</v>
      </c>
      <c r="L395">
        <v>2</v>
      </c>
      <c r="M395">
        <v>1</v>
      </c>
      <c r="N395">
        <v>1</v>
      </c>
    </row>
    <row r="396" spans="1:14" hidden="1" x14ac:dyDescent="0.25">
      <c r="A396" t="s">
        <v>20</v>
      </c>
      <c r="B396" t="s">
        <v>104</v>
      </c>
      <c r="D396" t="s">
        <v>13</v>
      </c>
      <c r="E396" t="s">
        <v>265</v>
      </c>
      <c r="F396">
        <v>2017</v>
      </c>
      <c r="G396" t="s">
        <v>29</v>
      </c>
      <c r="H396" t="s">
        <v>100</v>
      </c>
      <c r="I396" t="s">
        <v>211</v>
      </c>
      <c r="J396">
        <v>377083.87567987567</v>
      </c>
      <c r="K396" t="s">
        <v>249</v>
      </c>
      <c r="L396">
        <v>2</v>
      </c>
      <c r="M396">
        <v>1</v>
      </c>
      <c r="N396">
        <v>1</v>
      </c>
    </row>
    <row r="397" spans="1:14" hidden="1" x14ac:dyDescent="0.25">
      <c r="A397" t="s">
        <v>20</v>
      </c>
      <c r="B397" t="s">
        <v>104</v>
      </c>
      <c r="D397" t="s">
        <v>13</v>
      </c>
      <c r="E397" t="s">
        <v>265</v>
      </c>
      <c r="F397">
        <v>2017</v>
      </c>
      <c r="G397" t="s">
        <v>29</v>
      </c>
      <c r="H397" t="s">
        <v>100</v>
      </c>
      <c r="I397" t="s">
        <v>211</v>
      </c>
      <c r="J397">
        <v>432753.37995337998</v>
      </c>
      <c r="K397" t="s">
        <v>250</v>
      </c>
      <c r="L397">
        <v>2</v>
      </c>
      <c r="M397">
        <v>1</v>
      </c>
      <c r="N397">
        <v>1</v>
      </c>
    </row>
    <row r="398" spans="1:14" hidden="1" x14ac:dyDescent="0.25">
      <c r="A398" t="s">
        <v>20</v>
      </c>
      <c r="B398" t="s">
        <v>104</v>
      </c>
      <c r="D398" t="s">
        <v>13</v>
      </c>
      <c r="E398" t="s">
        <v>265</v>
      </c>
      <c r="F398">
        <v>2017</v>
      </c>
      <c r="G398" t="s">
        <v>29</v>
      </c>
      <c r="H398" t="s">
        <v>100</v>
      </c>
      <c r="I398" t="s">
        <v>211</v>
      </c>
      <c r="J398">
        <v>501461.83372183371</v>
      </c>
      <c r="K398" t="s">
        <v>247</v>
      </c>
      <c r="L398">
        <v>2</v>
      </c>
      <c r="M398">
        <v>1</v>
      </c>
      <c r="N398">
        <v>1</v>
      </c>
    </row>
    <row r="399" spans="1:14" hidden="1" x14ac:dyDescent="0.25">
      <c r="A399" t="s">
        <v>20</v>
      </c>
      <c r="B399" t="s">
        <v>104</v>
      </c>
      <c r="D399" t="s">
        <v>13</v>
      </c>
      <c r="E399" t="s">
        <v>265</v>
      </c>
      <c r="F399">
        <v>2017</v>
      </c>
      <c r="G399" t="s">
        <v>29</v>
      </c>
      <c r="H399" t="s">
        <v>100</v>
      </c>
      <c r="I399" t="s">
        <v>211</v>
      </c>
      <c r="J399">
        <v>371400.76767676766</v>
      </c>
      <c r="K399" t="s">
        <v>249</v>
      </c>
      <c r="L399">
        <v>2</v>
      </c>
      <c r="M399">
        <v>1</v>
      </c>
      <c r="N399">
        <v>1</v>
      </c>
    </row>
    <row r="400" spans="1:14" hidden="1" x14ac:dyDescent="0.25">
      <c r="A400" t="s">
        <v>20</v>
      </c>
      <c r="B400" t="s">
        <v>104</v>
      </c>
      <c r="D400" t="s">
        <v>13</v>
      </c>
      <c r="E400" t="s">
        <v>265</v>
      </c>
      <c r="F400">
        <v>2017</v>
      </c>
      <c r="G400" t="s">
        <v>29</v>
      </c>
      <c r="H400" t="s">
        <v>100</v>
      </c>
      <c r="I400" t="s">
        <v>211</v>
      </c>
      <c r="J400">
        <v>366965.3675213675</v>
      </c>
      <c r="K400" t="s">
        <v>249</v>
      </c>
      <c r="L400">
        <v>1</v>
      </c>
      <c r="M400">
        <v>1</v>
      </c>
      <c r="N400">
        <v>1</v>
      </c>
    </row>
    <row r="401" spans="1:14" x14ac:dyDescent="0.25">
      <c r="A401" t="s">
        <v>24</v>
      </c>
      <c r="B401" t="s">
        <v>241</v>
      </c>
      <c r="C401" t="s">
        <v>266</v>
      </c>
      <c r="D401" t="s">
        <v>13</v>
      </c>
      <c r="E401" t="s">
        <v>265</v>
      </c>
      <c r="F401">
        <v>2017</v>
      </c>
      <c r="G401" t="s">
        <v>29</v>
      </c>
      <c r="H401" t="s">
        <v>100</v>
      </c>
      <c r="I401" t="s">
        <v>211</v>
      </c>
      <c r="J401">
        <v>378430.78032634035</v>
      </c>
      <c r="K401" t="s">
        <v>249</v>
      </c>
      <c r="L401">
        <v>1</v>
      </c>
      <c r="M401">
        <v>1</v>
      </c>
      <c r="N401">
        <v>1</v>
      </c>
    </row>
    <row r="402" spans="1:14" x14ac:dyDescent="0.25">
      <c r="A402" t="s">
        <v>24</v>
      </c>
      <c r="B402" t="s">
        <v>241</v>
      </c>
      <c r="C402" t="s">
        <v>266</v>
      </c>
      <c r="D402" t="s">
        <v>13</v>
      </c>
      <c r="E402" t="s">
        <v>265</v>
      </c>
      <c r="F402">
        <v>2017</v>
      </c>
      <c r="G402" t="s">
        <v>29</v>
      </c>
      <c r="H402" t="s">
        <v>100</v>
      </c>
      <c r="I402" t="s">
        <v>211</v>
      </c>
      <c r="J402">
        <v>377089.83247863251</v>
      </c>
      <c r="K402" t="s">
        <v>249</v>
      </c>
      <c r="L402">
        <v>2</v>
      </c>
      <c r="M402">
        <v>1</v>
      </c>
      <c r="N402">
        <v>1</v>
      </c>
    </row>
    <row r="403" spans="1:14" x14ac:dyDescent="0.25">
      <c r="A403" t="s">
        <v>24</v>
      </c>
      <c r="B403" t="s">
        <v>241</v>
      </c>
      <c r="C403" t="s">
        <v>266</v>
      </c>
      <c r="D403" t="s">
        <v>13</v>
      </c>
      <c r="E403" t="s">
        <v>265</v>
      </c>
      <c r="F403">
        <v>2017</v>
      </c>
      <c r="G403" t="s">
        <v>29</v>
      </c>
      <c r="H403" t="s">
        <v>100</v>
      </c>
      <c r="I403" t="s">
        <v>211</v>
      </c>
      <c r="J403">
        <v>430648.9073504273</v>
      </c>
      <c r="K403" t="s">
        <v>250</v>
      </c>
      <c r="L403">
        <v>2</v>
      </c>
      <c r="M403">
        <v>1</v>
      </c>
      <c r="N403">
        <v>1</v>
      </c>
    </row>
    <row r="404" spans="1:14" hidden="1" x14ac:dyDescent="0.25">
      <c r="A404" t="s">
        <v>42</v>
      </c>
      <c r="B404" t="s">
        <v>107</v>
      </c>
      <c r="D404" t="s">
        <v>13</v>
      </c>
      <c r="E404" t="s">
        <v>265</v>
      </c>
      <c r="F404">
        <v>2017</v>
      </c>
      <c r="G404" t="s">
        <v>29</v>
      </c>
      <c r="H404" t="s">
        <v>100</v>
      </c>
      <c r="I404" t="s">
        <v>211</v>
      </c>
      <c r="J404">
        <v>360503.77031857037</v>
      </c>
      <c r="K404" t="s">
        <v>249</v>
      </c>
      <c r="L404">
        <v>1</v>
      </c>
      <c r="M404">
        <v>1</v>
      </c>
      <c r="N404">
        <v>1</v>
      </c>
    </row>
    <row r="405" spans="1:14" hidden="1" x14ac:dyDescent="0.25">
      <c r="A405" t="s">
        <v>21</v>
      </c>
      <c r="B405" t="s">
        <v>104</v>
      </c>
      <c r="D405" t="s">
        <v>13</v>
      </c>
      <c r="E405" t="s">
        <v>265</v>
      </c>
      <c r="F405">
        <v>2017</v>
      </c>
      <c r="G405" t="s">
        <v>29</v>
      </c>
      <c r="H405" t="s">
        <v>100</v>
      </c>
      <c r="I405" t="s">
        <v>211</v>
      </c>
      <c r="J405">
        <v>415110.79098679102</v>
      </c>
      <c r="K405" t="s">
        <v>250</v>
      </c>
      <c r="L405">
        <v>2</v>
      </c>
      <c r="M405">
        <v>1</v>
      </c>
      <c r="N405">
        <v>1</v>
      </c>
    </row>
    <row r="406" spans="1:14" hidden="1" x14ac:dyDescent="0.25">
      <c r="A406" t="s">
        <v>21</v>
      </c>
      <c r="B406" t="s">
        <v>104</v>
      </c>
      <c r="D406" t="s">
        <v>13</v>
      </c>
      <c r="E406" t="s">
        <v>265</v>
      </c>
      <c r="F406">
        <v>2017</v>
      </c>
      <c r="G406" t="s">
        <v>29</v>
      </c>
      <c r="H406" t="s">
        <v>100</v>
      </c>
      <c r="I406" t="s">
        <v>211</v>
      </c>
      <c r="J406">
        <v>321862.74125874124</v>
      </c>
      <c r="K406" t="s">
        <v>248</v>
      </c>
      <c r="L406">
        <v>2</v>
      </c>
      <c r="M406">
        <v>1</v>
      </c>
      <c r="N406">
        <v>1</v>
      </c>
    </row>
    <row r="407" spans="1:14" hidden="1" x14ac:dyDescent="0.25">
      <c r="A407" t="s">
        <v>21</v>
      </c>
      <c r="B407" t="s">
        <v>104</v>
      </c>
      <c r="D407" t="s">
        <v>13</v>
      </c>
      <c r="E407" t="s">
        <v>265</v>
      </c>
      <c r="F407">
        <v>2017</v>
      </c>
      <c r="G407" t="s">
        <v>29</v>
      </c>
      <c r="H407" t="s">
        <v>100</v>
      </c>
      <c r="I407" t="s">
        <v>211</v>
      </c>
      <c r="J407">
        <v>322029.37062937062</v>
      </c>
      <c r="K407" t="s">
        <v>248</v>
      </c>
      <c r="L407">
        <v>1</v>
      </c>
      <c r="M407">
        <v>1</v>
      </c>
      <c r="N407">
        <v>1</v>
      </c>
    </row>
    <row r="408" spans="1:14" hidden="1" x14ac:dyDescent="0.25">
      <c r="A408" t="s">
        <v>21</v>
      </c>
      <c r="B408" t="s">
        <v>104</v>
      </c>
      <c r="D408" t="s">
        <v>13</v>
      </c>
      <c r="E408" t="s">
        <v>265</v>
      </c>
      <c r="F408">
        <v>2017</v>
      </c>
      <c r="G408" t="s">
        <v>29</v>
      </c>
      <c r="H408" t="s">
        <v>100</v>
      </c>
      <c r="I408" t="s">
        <v>211</v>
      </c>
      <c r="J408">
        <v>321663.91297591297</v>
      </c>
      <c r="K408" t="s">
        <v>248</v>
      </c>
      <c r="L408">
        <v>2</v>
      </c>
      <c r="M408">
        <v>1</v>
      </c>
      <c r="N408">
        <v>1</v>
      </c>
    </row>
    <row r="409" spans="1:14" hidden="1" x14ac:dyDescent="0.25">
      <c r="A409" t="s">
        <v>32</v>
      </c>
      <c r="B409" t="s">
        <v>105</v>
      </c>
      <c r="D409" t="s">
        <v>13</v>
      </c>
      <c r="E409" t="s">
        <v>265</v>
      </c>
      <c r="F409">
        <v>2017</v>
      </c>
      <c r="G409" t="s">
        <v>29</v>
      </c>
      <c r="H409" t="s">
        <v>100</v>
      </c>
      <c r="I409" t="s">
        <v>211</v>
      </c>
      <c r="J409">
        <v>292396.71173271176</v>
      </c>
      <c r="K409" t="s">
        <v>250</v>
      </c>
      <c r="L409">
        <v>1</v>
      </c>
      <c r="M409">
        <v>1</v>
      </c>
      <c r="N409">
        <v>1</v>
      </c>
    </row>
    <row r="410" spans="1:14" x14ac:dyDescent="0.25">
      <c r="A410" t="s">
        <v>24</v>
      </c>
      <c r="B410" t="s">
        <v>241</v>
      </c>
      <c r="C410" t="s">
        <v>266</v>
      </c>
      <c r="D410" t="s">
        <v>13</v>
      </c>
      <c r="E410" t="s">
        <v>265</v>
      </c>
      <c r="F410">
        <v>2017</v>
      </c>
      <c r="G410" t="s">
        <v>29</v>
      </c>
      <c r="H410" t="s">
        <v>100</v>
      </c>
      <c r="I410" t="s">
        <v>211</v>
      </c>
      <c r="J410">
        <v>377516.12192696193</v>
      </c>
      <c r="K410" t="s">
        <v>249</v>
      </c>
      <c r="L410">
        <v>1</v>
      </c>
      <c r="M410">
        <v>1</v>
      </c>
      <c r="N410">
        <v>1</v>
      </c>
    </row>
    <row r="411" spans="1:14" hidden="1" x14ac:dyDescent="0.25">
      <c r="A411" t="s">
        <v>32</v>
      </c>
      <c r="B411" t="s">
        <v>105</v>
      </c>
      <c r="D411" t="s">
        <v>13</v>
      </c>
      <c r="E411" t="s">
        <v>265</v>
      </c>
      <c r="F411">
        <v>2017</v>
      </c>
      <c r="G411" t="s">
        <v>29</v>
      </c>
      <c r="H411" t="s">
        <v>100</v>
      </c>
      <c r="I411" t="s">
        <v>211</v>
      </c>
      <c r="J411">
        <v>262050.84693084695</v>
      </c>
      <c r="K411" t="s">
        <v>249</v>
      </c>
      <c r="L411">
        <v>2</v>
      </c>
      <c r="M411">
        <v>1</v>
      </c>
      <c r="N411">
        <v>1</v>
      </c>
    </row>
    <row r="412" spans="1:14" hidden="1" x14ac:dyDescent="0.25">
      <c r="A412" t="s">
        <v>32</v>
      </c>
      <c r="B412" t="s">
        <v>105</v>
      </c>
      <c r="D412" t="s">
        <v>13</v>
      </c>
      <c r="E412" t="s">
        <v>265</v>
      </c>
      <c r="F412">
        <v>2017</v>
      </c>
      <c r="G412" t="s">
        <v>29</v>
      </c>
      <c r="H412" t="s">
        <v>100</v>
      </c>
      <c r="I412" t="s">
        <v>211</v>
      </c>
      <c r="J412">
        <v>292345.1934731935</v>
      </c>
      <c r="K412" t="s">
        <v>250</v>
      </c>
      <c r="L412">
        <v>2</v>
      </c>
      <c r="M412">
        <v>1</v>
      </c>
      <c r="N412">
        <v>1</v>
      </c>
    </row>
    <row r="413" spans="1:14" hidden="1" x14ac:dyDescent="0.25">
      <c r="A413" t="s">
        <v>32</v>
      </c>
      <c r="B413" t="s">
        <v>105</v>
      </c>
      <c r="D413" t="s">
        <v>13</v>
      </c>
      <c r="E413" t="s">
        <v>265</v>
      </c>
      <c r="F413">
        <v>2017</v>
      </c>
      <c r="G413" t="s">
        <v>29</v>
      </c>
      <c r="H413" t="s">
        <v>100</v>
      </c>
      <c r="I413" t="s">
        <v>211</v>
      </c>
      <c r="J413">
        <v>238117.39549339551</v>
      </c>
      <c r="K413" t="s">
        <v>248</v>
      </c>
      <c r="L413">
        <v>1</v>
      </c>
      <c r="M413">
        <v>1</v>
      </c>
      <c r="N413">
        <v>1</v>
      </c>
    </row>
    <row r="414" spans="1:14" x14ac:dyDescent="0.25">
      <c r="A414" t="s">
        <v>30</v>
      </c>
      <c r="B414" t="s">
        <v>241</v>
      </c>
      <c r="C414" t="s">
        <v>266</v>
      </c>
      <c r="D414" t="s">
        <v>13</v>
      </c>
      <c r="E414" t="s">
        <v>265</v>
      </c>
      <c r="F414">
        <v>2015</v>
      </c>
      <c r="G414" t="s">
        <v>29</v>
      </c>
      <c r="H414" t="s">
        <v>100</v>
      </c>
      <c r="I414" t="s">
        <v>211</v>
      </c>
      <c r="J414">
        <v>983047.11860139866</v>
      </c>
      <c r="K414" t="s">
        <v>250</v>
      </c>
      <c r="L414">
        <v>2</v>
      </c>
      <c r="M414">
        <v>1</v>
      </c>
      <c r="N414">
        <v>1</v>
      </c>
    </row>
    <row r="415" spans="1:14" hidden="1" x14ac:dyDescent="0.25">
      <c r="A415" t="s">
        <v>20</v>
      </c>
      <c r="B415" t="s">
        <v>104</v>
      </c>
      <c r="D415" t="s">
        <v>13</v>
      </c>
      <c r="E415" t="s">
        <v>265</v>
      </c>
      <c r="F415">
        <v>2017</v>
      </c>
      <c r="G415" t="s">
        <v>29</v>
      </c>
      <c r="H415" t="s">
        <v>100</v>
      </c>
      <c r="I415" t="s">
        <v>211</v>
      </c>
      <c r="J415">
        <v>382175.32867132867</v>
      </c>
      <c r="K415" t="s">
        <v>249</v>
      </c>
      <c r="L415">
        <v>2</v>
      </c>
      <c r="M415">
        <v>1</v>
      </c>
      <c r="N415">
        <v>1</v>
      </c>
    </row>
    <row r="416" spans="1:14" hidden="1" x14ac:dyDescent="0.25">
      <c r="A416" t="s">
        <v>20</v>
      </c>
      <c r="B416" t="s">
        <v>104</v>
      </c>
      <c r="D416" t="s">
        <v>13</v>
      </c>
      <c r="E416" t="s">
        <v>265</v>
      </c>
      <c r="F416">
        <v>2017</v>
      </c>
      <c r="G416" t="s">
        <v>29</v>
      </c>
      <c r="H416" t="s">
        <v>100</v>
      </c>
      <c r="I416" t="s">
        <v>211</v>
      </c>
      <c r="J416">
        <v>432940.13364413363</v>
      </c>
      <c r="K416" t="s">
        <v>250</v>
      </c>
      <c r="L416">
        <v>2</v>
      </c>
      <c r="M416">
        <v>1</v>
      </c>
      <c r="N416">
        <v>1</v>
      </c>
    </row>
    <row r="417" spans="1:14" hidden="1" x14ac:dyDescent="0.25">
      <c r="A417" t="s">
        <v>20</v>
      </c>
      <c r="B417" t="s">
        <v>104</v>
      </c>
      <c r="D417" t="s">
        <v>13</v>
      </c>
      <c r="E417" t="s">
        <v>265</v>
      </c>
      <c r="F417">
        <v>2017</v>
      </c>
      <c r="G417" t="s">
        <v>29</v>
      </c>
      <c r="H417" t="s">
        <v>100</v>
      </c>
      <c r="I417" t="s">
        <v>211</v>
      </c>
      <c r="J417">
        <v>378788.80808080808</v>
      </c>
      <c r="K417" t="s">
        <v>249</v>
      </c>
      <c r="L417">
        <v>1</v>
      </c>
      <c r="M417">
        <v>1</v>
      </c>
      <c r="N417">
        <v>1</v>
      </c>
    </row>
    <row r="418" spans="1:14" hidden="1" x14ac:dyDescent="0.25">
      <c r="A418" t="s">
        <v>20</v>
      </c>
      <c r="B418" t="s">
        <v>104</v>
      </c>
      <c r="D418" t="s">
        <v>13</v>
      </c>
      <c r="E418" t="s">
        <v>265</v>
      </c>
      <c r="F418">
        <v>2017</v>
      </c>
      <c r="G418" t="s">
        <v>29</v>
      </c>
      <c r="H418" t="s">
        <v>100</v>
      </c>
      <c r="I418" t="s">
        <v>211</v>
      </c>
      <c r="J418">
        <v>432350.08857808856</v>
      </c>
      <c r="K418" t="s">
        <v>250</v>
      </c>
      <c r="L418">
        <v>2</v>
      </c>
      <c r="M418">
        <v>1</v>
      </c>
      <c r="N418">
        <v>1</v>
      </c>
    </row>
    <row r="419" spans="1:14" hidden="1" x14ac:dyDescent="0.25">
      <c r="A419" t="s">
        <v>20</v>
      </c>
      <c r="B419" t="s">
        <v>104</v>
      </c>
      <c r="D419" t="s">
        <v>13</v>
      </c>
      <c r="E419" t="s">
        <v>265</v>
      </c>
      <c r="F419">
        <v>2017</v>
      </c>
      <c r="G419" t="s">
        <v>29</v>
      </c>
      <c r="H419" t="s">
        <v>100</v>
      </c>
      <c r="I419" t="s">
        <v>211</v>
      </c>
      <c r="J419">
        <v>378853.20590520592</v>
      </c>
      <c r="K419" t="s">
        <v>249</v>
      </c>
      <c r="L419">
        <v>1</v>
      </c>
      <c r="M419">
        <v>1</v>
      </c>
      <c r="N419">
        <v>1</v>
      </c>
    </row>
    <row r="420" spans="1:14" x14ac:dyDescent="0.25">
      <c r="A420" t="s">
        <v>24</v>
      </c>
      <c r="B420" t="s">
        <v>241</v>
      </c>
      <c r="C420" t="s">
        <v>266</v>
      </c>
      <c r="D420" t="s">
        <v>13</v>
      </c>
      <c r="E420" t="s">
        <v>265</v>
      </c>
      <c r="F420">
        <v>2017</v>
      </c>
      <c r="G420" t="s">
        <v>29</v>
      </c>
      <c r="H420" t="s">
        <v>100</v>
      </c>
      <c r="I420" t="s">
        <v>211</v>
      </c>
      <c r="J420">
        <v>377670.54790986789</v>
      </c>
      <c r="K420" t="s">
        <v>249</v>
      </c>
      <c r="L420">
        <v>1</v>
      </c>
      <c r="M420">
        <v>1</v>
      </c>
      <c r="N420">
        <v>1</v>
      </c>
    </row>
    <row r="421" spans="1:14" x14ac:dyDescent="0.25">
      <c r="A421" t="s">
        <v>24</v>
      </c>
      <c r="B421" t="s">
        <v>241</v>
      </c>
      <c r="C421" t="s">
        <v>266</v>
      </c>
      <c r="D421" t="s">
        <v>13</v>
      </c>
      <c r="E421" t="s">
        <v>265</v>
      </c>
      <c r="F421">
        <v>2017</v>
      </c>
      <c r="G421" t="s">
        <v>29</v>
      </c>
      <c r="H421" t="s">
        <v>100</v>
      </c>
      <c r="I421" t="s">
        <v>211</v>
      </c>
      <c r="J421">
        <v>377890.6516239316</v>
      </c>
      <c r="K421" t="s">
        <v>249</v>
      </c>
      <c r="M421">
        <v>1</v>
      </c>
      <c r="N421">
        <v>1</v>
      </c>
    </row>
    <row r="422" spans="1:14" x14ac:dyDescent="0.25">
      <c r="A422" t="s">
        <v>24</v>
      </c>
      <c r="B422" t="s">
        <v>241</v>
      </c>
      <c r="C422" t="s">
        <v>266</v>
      </c>
      <c r="D422" t="s">
        <v>13</v>
      </c>
      <c r="E422" t="s">
        <v>265</v>
      </c>
      <c r="F422">
        <v>2017</v>
      </c>
      <c r="G422" t="s">
        <v>29</v>
      </c>
      <c r="H422" t="s">
        <v>100</v>
      </c>
      <c r="I422" t="s">
        <v>211</v>
      </c>
      <c r="J422">
        <v>432626.61283605278</v>
      </c>
      <c r="K422" t="s">
        <v>250</v>
      </c>
      <c r="M422">
        <v>1</v>
      </c>
      <c r="N422">
        <v>1</v>
      </c>
    </row>
    <row r="423" spans="1:14" hidden="1" x14ac:dyDescent="0.25">
      <c r="A423" t="s">
        <v>17</v>
      </c>
      <c r="B423" t="s">
        <v>104</v>
      </c>
      <c r="D423" t="s">
        <v>13</v>
      </c>
      <c r="E423" t="s">
        <v>265</v>
      </c>
      <c r="F423">
        <v>2016</v>
      </c>
      <c r="G423" t="s">
        <v>29</v>
      </c>
      <c r="H423" t="s">
        <v>100</v>
      </c>
      <c r="I423" t="s">
        <v>211</v>
      </c>
      <c r="J423">
        <v>346258.64180264185</v>
      </c>
      <c r="K423" t="s">
        <v>248</v>
      </c>
      <c r="L423">
        <v>2</v>
      </c>
      <c r="M423">
        <v>1</v>
      </c>
      <c r="N423">
        <v>1</v>
      </c>
    </row>
    <row r="424" spans="1:14" hidden="1" x14ac:dyDescent="0.25">
      <c r="A424" t="s">
        <v>17</v>
      </c>
      <c r="B424" t="s">
        <v>104</v>
      </c>
      <c r="D424" t="s">
        <v>13</v>
      </c>
      <c r="E424" t="s">
        <v>265</v>
      </c>
      <c r="F424">
        <v>2016</v>
      </c>
      <c r="G424" t="s">
        <v>29</v>
      </c>
      <c r="H424" t="s">
        <v>100</v>
      </c>
      <c r="I424" t="s">
        <v>211</v>
      </c>
      <c r="J424">
        <v>462178.16317016323</v>
      </c>
      <c r="K424" t="s">
        <v>249</v>
      </c>
      <c r="L424">
        <v>1</v>
      </c>
      <c r="M424">
        <v>1</v>
      </c>
      <c r="N424">
        <v>1</v>
      </c>
    </row>
    <row r="425" spans="1:14" hidden="1" x14ac:dyDescent="0.25">
      <c r="A425" t="s">
        <v>17</v>
      </c>
      <c r="B425" t="s">
        <v>104</v>
      </c>
      <c r="D425" t="s">
        <v>13</v>
      </c>
      <c r="E425" t="s">
        <v>265</v>
      </c>
      <c r="F425">
        <v>2016</v>
      </c>
      <c r="G425" t="s">
        <v>29</v>
      </c>
      <c r="H425" t="s">
        <v>100</v>
      </c>
      <c r="I425" t="s">
        <v>211</v>
      </c>
      <c r="J425">
        <v>346287.85081585083</v>
      </c>
      <c r="K425" t="s">
        <v>248</v>
      </c>
      <c r="L425">
        <v>2</v>
      </c>
      <c r="M425">
        <v>1</v>
      </c>
      <c r="N425">
        <v>1</v>
      </c>
    </row>
    <row r="426" spans="1:14" hidden="1" x14ac:dyDescent="0.25">
      <c r="A426" t="s">
        <v>17</v>
      </c>
      <c r="B426" t="s">
        <v>104</v>
      </c>
      <c r="D426" t="s">
        <v>13</v>
      </c>
      <c r="E426" t="s">
        <v>265</v>
      </c>
      <c r="F426">
        <v>2016</v>
      </c>
      <c r="G426" t="s">
        <v>29</v>
      </c>
      <c r="H426" t="s">
        <v>100</v>
      </c>
      <c r="I426" t="s">
        <v>211</v>
      </c>
      <c r="J426">
        <v>390066.63558663562</v>
      </c>
      <c r="K426" t="s">
        <v>249</v>
      </c>
      <c r="L426">
        <v>2</v>
      </c>
      <c r="M426">
        <v>1</v>
      </c>
      <c r="N426">
        <v>1</v>
      </c>
    </row>
    <row r="427" spans="1:14" hidden="1" x14ac:dyDescent="0.25">
      <c r="A427" t="s">
        <v>17</v>
      </c>
      <c r="B427" t="s">
        <v>104</v>
      </c>
      <c r="D427" t="s">
        <v>13</v>
      </c>
      <c r="E427" t="s">
        <v>265</v>
      </c>
      <c r="F427">
        <v>2016</v>
      </c>
      <c r="G427" t="s">
        <v>29</v>
      </c>
      <c r="H427" t="s">
        <v>100</v>
      </c>
      <c r="I427" t="s">
        <v>211</v>
      </c>
      <c r="J427">
        <v>351920.45376845379</v>
      </c>
      <c r="K427" t="s">
        <v>248</v>
      </c>
      <c r="L427">
        <v>1</v>
      </c>
      <c r="M427">
        <v>1</v>
      </c>
      <c r="N427">
        <v>1</v>
      </c>
    </row>
    <row r="428" spans="1:14" hidden="1" x14ac:dyDescent="0.25">
      <c r="A428" t="s">
        <v>20</v>
      </c>
      <c r="B428" t="s">
        <v>104</v>
      </c>
      <c r="D428" t="s">
        <v>13</v>
      </c>
      <c r="E428" t="s">
        <v>265</v>
      </c>
      <c r="F428">
        <v>2015</v>
      </c>
      <c r="G428" t="s">
        <v>29</v>
      </c>
      <c r="H428" t="s">
        <v>100</v>
      </c>
      <c r="I428" t="s">
        <v>211</v>
      </c>
      <c r="J428">
        <v>453447.51748251746</v>
      </c>
      <c r="K428" t="s">
        <v>249</v>
      </c>
      <c r="L428">
        <v>1</v>
      </c>
      <c r="M428">
        <v>1</v>
      </c>
      <c r="N428">
        <v>1</v>
      </c>
    </row>
    <row r="429" spans="1:14" hidden="1" x14ac:dyDescent="0.25">
      <c r="A429" t="s">
        <v>20</v>
      </c>
      <c r="B429" t="s">
        <v>104</v>
      </c>
      <c r="D429" t="s">
        <v>13</v>
      </c>
      <c r="E429" t="s">
        <v>265</v>
      </c>
      <c r="F429">
        <v>2015</v>
      </c>
      <c r="G429" t="s">
        <v>29</v>
      </c>
      <c r="H429" t="s">
        <v>100</v>
      </c>
      <c r="I429" t="s">
        <v>211</v>
      </c>
      <c r="J429">
        <v>454339.1328671329</v>
      </c>
      <c r="K429" t="s">
        <v>249</v>
      </c>
      <c r="L429">
        <v>2</v>
      </c>
      <c r="M429">
        <v>1</v>
      </c>
      <c r="N429">
        <v>1</v>
      </c>
    </row>
    <row r="430" spans="1:14" hidden="1" x14ac:dyDescent="0.25">
      <c r="A430" t="s">
        <v>20</v>
      </c>
      <c r="B430" t="s">
        <v>104</v>
      </c>
      <c r="D430" t="s">
        <v>13</v>
      </c>
      <c r="E430" t="s">
        <v>265</v>
      </c>
      <c r="F430">
        <v>2017</v>
      </c>
      <c r="G430" t="s">
        <v>29</v>
      </c>
      <c r="H430" t="s">
        <v>100</v>
      </c>
      <c r="I430" t="s">
        <v>211</v>
      </c>
      <c r="J430">
        <v>433665.41414141416</v>
      </c>
      <c r="K430" t="s">
        <v>250</v>
      </c>
      <c r="L430">
        <v>2</v>
      </c>
      <c r="M430">
        <v>1</v>
      </c>
      <c r="N430">
        <v>1</v>
      </c>
    </row>
    <row r="431" spans="1:14" hidden="1" x14ac:dyDescent="0.25">
      <c r="A431" t="s">
        <v>33</v>
      </c>
      <c r="B431" t="s">
        <v>104</v>
      </c>
      <c r="D431" t="s">
        <v>13</v>
      </c>
      <c r="E431" t="s">
        <v>265</v>
      </c>
      <c r="F431">
        <v>2017</v>
      </c>
      <c r="G431" t="s">
        <v>29</v>
      </c>
      <c r="H431" t="s">
        <v>100</v>
      </c>
      <c r="I431" t="s">
        <v>211</v>
      </c>
      <c r="J431">
        <v>411497.268065268</v>
      </c>
      <c r="K431" t="s">
        <v>250</v>
      </c>
      <c r="L431">
        <v>1</v>
      </c>
      <c r="M431">
        <v>1</v>
      </c>
      <c r="N431">
        <v>1</v>
      </c>
    </row>
    <row r="432" spans="1:14" hidden="1" x14ac:dyDescent="0.25">
      <c r="A432" t="s">
        <v>33</v>
      </c>
      <c r="B432" t="s">
        <v>104</v>
      </c>
      <c r="D432" t="s">
        <v>13</v>
      </c>
      <c r="E432" t="s">
        <v>265</v>
      </c>
      <c r="F432">
        <v>2017</v>
      </c>
      <c r="G432" t="s">
        <v>29</v>
      </c>
      <c r="H432" t="s">
        <v>100</v>
      </c>
      <c r="I432" t="s">
        <v>211</v>
      </c>
      <c r="J432">
        <v>368186.51126651128</v>
      </c>
      <c r="K432" t="s">
        <v>249</v>
      </c>
      <c r="L432">
        <v>2</v>
      </c>
      <c r="M432">
        <v>1</v>
      </c>
      <c r="N432">
        <v>1</v>
      </c>
    </row>
    <row r="433" spans="1:14" hidden="1" x14ac:dyDescent="0.25">
      <c r="A433" t="s">
        <v>33</v>
      </c>
      <c r="B433" t="s">
        <v>104</v>
      </c>
      <c r="D433" t="s">
        <v>13</v>
      </c>
      <c r="E433" t="s">
        <v>265</v>
      </c>
      <c r="F433">
        <v>2017</v>
      </c>
      <c r="G433" t="s">
        <v>29</v>
      </c>
      <c r="H433" t="s">
        <v>100</v>
      </c>
      <c r="I433" t="s">
        <v>211</v>
      </c>
      <c r="J433">
        <v>325656.57808857807</v>
      </c>
      <c r="K433" t="s">
        <v>248</v>
      </c>
      <c r="L433">
        <v>1</v>
      </c>
      <c r="M433">
        <v>1</v>
      </c>
      <c r="N433">
        <v>1</v>
      </c>
    </row>
    <row r="434" spans="1:14" hidden="1" x14ac:dyDescent="0.25">
      <c r="A434" t="s">
        <v>33</v>
      </c>
      <c r="B434" t="s">
        <v>104</v>
      </c>
      <c r="D434" t="s">
        <v>13</v>
      </c>
      <c r="E434" t="s">
        <v>265</v>
      </c>
      <c r="F434">
        <v>2017</v>
      </c>
      <c r="G434" t="s">
        <v>29</v>
      </c>
      <c r="H434" t="s">
        <v>100</v>
      </c>
      <c r="I434" t="s">
        <v>211</v>
      </c>
      <c r="J434">
        <v>324185.89277389279</v>
      </c>
      <c r="K434" t="s">
        <v>248</v>
      </c>
      <c r="L434">
        <v>1</v>
      </c>
      <c r="M434">
        <v>1</v>
      </c>
      <c r="N434">
        <v>1</v>
      </c>
    </row>
    <row r="435" spans="1:14" hidden="1" x14ac:dyDescent="0.25">
      <c r="A435" t="s">
        <v>12</v>
      </c>
      <c r="B435" t="s">
        <v>103</v>
      </c>
      <c r="D435" t="s">
        <v>13</v>
      </c>
      <c r="E435" t="s">
        <v>265</v>
      </c>
      <c r="F435">
        <v>2017</v>
      </c>
      <c r="G435" t="s">
        <v>29</v>
      </c>
      <c r="H435" t="s">
        <v>100</v>
      </c>
      <c r="I435" t="s">
        <v>211</v>
      </c>
      <c r="J435">
        <v>273877.53958041954</v>
      </c>
      <c r="K435" t="s">
        <v>248</v>
      </c>
      <c r="L435">
        <v>1</v>
      </c>
      <c r="M435">
        <v>1</v>
      </c>
      <c r="N435">
        <v>1</v>
      </c>
    </row>
    <row r="436" spans="1:14" hidden="1" x14ac:dyDescent="0.25">
      <c r="A436" t="s">
        <v>41</v>
      </c>
      <c r="B436" t="s">
        <v>104</v>
      </c>
      <c r="D436" t="s">
        <v>13</v>
      </c>
      <c r="E436" t="s">
        <v>265</v>
      </c>
      <c r="F436">
        <v>2017</v>
      </c>
      <c r="G436" t="s">
        <v>29</v>
      </c>
      <c r="H436" t="s">
        <v>100</v>
      </c>
      <c r="I436" t="s">
        <v>211</v>
      </c>
      <c r="J436">
        <v>288428.1984874382</v>
      </c>
      <c r="K436" t="s">
        <v>248</v>
      </c>
      <c r="M436">
        <v>1</v>
      </c>
      <c r="N436">
        <v>1</v>
      </c>
    </row>
    <row r="437" spans="1:14" hidden="1" x14ac:dyDescent="0.25">
      <c r="A437" t="s">
        <v>41</v>
      </c>
      <c r="B437" t="s">
        <v>104</v>
      </c>
      <c r="D437" t="s">
        <v>13</v>
      </c>
      <c r="E437" t="s">
        <v>265</v>
      </c>
      <c r="F437">
        <v>2017</v>
      </c>
      <c r="G437" t="s">
        <v>29</v>
      </c>
      <c r="H437" t="s">
        <v>100</v>
      </c>
      <c r="I437" t="s">
        <v>211</v>
      </c>
      <c r="J437">
        <v>288068.37161875138</v>
      </c>
      <c r="K437" t="s">
        <v>248</v>
      </c>
      <c r="L437">
        <v>1</v>
      </c>
      <c r="M437">
        <v>1</v>
      </c>
      <c r="N437">
        <v>1</v>
      </c>
    </row>
    <row r="438" spans="1:14" hidden="1" x14ac:dyDescent="0.25">
      <c r="A438" t="s">
        <v>41</v>
      </c>
      <c r="B438" t="s">
        <v>104</v>
      </c>
      <c r="D438" t="s">
        <v>13</v>
      </c>
      <c r="E438" t="s">
        <v>265</v>
      </c>
      <c r="F438">
        <v>2017</v>
      </c>
      <c r="G438" t="s">
        <v>29</v>
      </c>
      <c r="H438" t="s">
        <v>100</v>
      </c>
      <c r="I438" t="s">
        <v>211</v>
      </c>
      <c r="J438">
        <v>393122.95747733722</v>
      </c>
      <c r="K438" t="s">
        <v>250</v>
      </c>
      <c r="L438">
        <v>2</v>
      </c>
      <c r="M438">
        <v>1</v>
      </c>
      <c r="N438">
        <v>1</v>
      </c>
    </row>
    <row r="439" spans="1:14" hidden="1" x14ac:dyDescent="0.25">
      <c r="A439" t="s">
        <v>41</v>
      </c>
      <c r="B439" t="s">
        <v>104</v>
      </c>
      <c r="D439" t="s">
        <v>13</v>
      </c>
      <c r="E439" t="s">
        <v>265</v>
      </c>
      <c r="F439">
        <v>2017</v>
      </c>
      <c r="G439" t="s">
        <v>29</v>
      </c>
      <c r="H439" t="s">
        <v>100</v>
      </c>
      <c r="I439" t="s">
        <v>211</v>
      </c>
      <c r="J439">
        <v>314832.91241129214</v>
      </c>
      <c r="K439" t="s">
        <v>249</v>
      </c>
      <c r="L439">
        <v>1</v>
      </c>
      <c r="M439">
        <v>1</v>
      </c>
      <c r="N439">
        <v>1</v>
      </c>
    </row>
    <row r="440" spans="1:14" hidden="1" x14ac:dyDescent="0.25">
      <c r="A440" t="s">
        <v>41</v>
      </c>
      <c r="B440" t="s">
        <v>104</v>
      </c>
      <c r="D440" t="s">
        <v>13</v>
      </c>
      <c r="E440" t="s">
        <v>265</v>
      </c>
      <c r="F440">
        <v>2017</v>
      </c>
      <c r="G440" t="s">
        <v>29</v>
      </c>
      <c r="H440" t="s">
        <v>100</v>
      </c>
      <c r="I440" t="s">
        <v>211</v>
      </c>
      <c r="J440">
        <v>314862.69640507613</v>
      </c>
      <c r="K440" t="s">
        <v>249</v>
      </c>
      <c r="L440">
        <v>1</v>
      </c>
      <c r="M440">
        <v>1</v>
      </c>
      <c r="N440">
        <v>1</v>
      </c>
    </row>
    <row r="441" spans="1:14" hidden="1" x14ac:dyDescent="0.25">
      <c r="A441" t="s">
        <v>41</v>
      </c>
      <c r="B441" t="s">
        <v>104</v>
      </c>
      <c r="D441" t="s">
        <v>13</v>
      </c>
      <c r="E441" t="s">
        <v>265</v>
      </c>
      <c r="F441">
        <v>2017</v>
      </c>
      <c r="G441" t="s">
        <v>29</v>
      </c>
      <c r="H441" t="s">
        <v>100</v>
      </c>
      <c r="I441" t="s">
        <v>211</v>
      </c>
      <c r="J441">
        <v>275298.28304066276</v>
      </c>
      <c r="K441" t="s">
        <v>248</v>
      </c>
      <c r="L441">
        <v>1</v>
      </c>
      <c r="M441">
        <v>1</v>
      </c>
      <c r="N441">
        <v>1</v>
      </c>
    </row>
    <row r="442" spans="1:14" hidden="1" x14ac:dyDescent="0.25">
      <c r="A442" t="s">
        <v>12</v>
      </c>
      <c r="B442" t="s">
        <v>103</v>
      </c>
      <c r="D442" t="s">
        <v>13</v>
      </c>
      <c r="E442" t="s">
        <v>265</v>
      </c>
      <c r="F442">
        <v>2017</v>
      </c>
      <c r="G442" t="s">
        <v>29</v>
      </c>
      <c r="H442" t="s">
        <v>100</v>
      </c>
      <c r="I442" t="s">
        <v>211</v>
      </c>
      <c r="J442">
        <v>273089.83344211342</v>
      </c>
      <c r="K442" t="s">
        <v>248</v>
      </c>
      <c r="L442">
        <v>1</v>
      </c>
      <c r="M442">
        <v>1</v>
      </c>
      <c r="N442">
        <v>1</v>
      </c>
    </row>
    <row r="443" spans="1:14" hidden="1" x14ac:dyDescent="0.25">
      <c r="A443" t="s">
        <v>12</v>
      </c>
      <c r="B443" t="s">
        <v>103</v>
      </c>
      <c r="D443" t="s">
        <v>13</v>
      </c>
      <c r="E443" t="s">
        <v>265</v>
      </c>
      <c r="F443">
        <v>2017</v>
      </c>
      <c r="G443" t="s">
        <v>29</v>
      </c>
      <c r="H443" t="s">
        <v>100</v>
      </c>
      <c r="I443" t="s">
        <v>211</v>
      </c>
      <c r="J443">
        <v>273054.72052836051</v>
      </c>
      <c r="K443" t="s">
        <v>248</v>
      </c>
      <c r="M443">
        <v>1</v>
      </c>
      <c r="N443">
        <v>1</v>
      </c>
    </row>
    <row r="444" spans="1:14" hidden="1" x14ac:dyDescent="0.25">
      <c r="A444" t="s">
        <v>12</v>
      </c>
      <c r="B444" t="s">
        <v>103</v>
      </c>
      <c r="D444" t="s">
        <v>13</v>
      </c>
      <c r="E444" t="s">
        <v>265</v>
      </c>
      <c r="F444">
        <v>2017</v>
      </c>
      <c r="G444" t="s">
        <v>29</v>
      </c>
      <c r="H444" t="s">
        <v>100</v>
      </c>
      <c r="I444" t="s">
        <v>211</v>
      </c>
      <c r="J444">
        <v>273198.61746697745</v>
      </c>
      <c r="K444" t="s">
        <v>248</v>
      </c>
      <c r="M444">
        <v>1</v>
      </c>
      <c r="N444">
        <v>1</v>
      </c>
    </row>
    <row r="445" spans="1:14" hidden="1" x14ac:dyDescent="0.25">
      <c r="A445" t="s">
        <v>12</v>
      </c>
      <c r="B445" t="s">
        <v>103</v>
      </c>
      <c r="D445" t="s">
        <v>13</v>
      </c>
      <c r="E445" t="s">
        <v>265</v>
      </c>
      <c r="F445">
        <v>2017</v>
      </c>
      <c r="G445" t="s">
        <v>29</v>
      </c>
      <c r="H445" t="s">
        <v>100</v>
      </c>
      <c r="I445" t="s">
        <v>211</v>
      </c>
      <c r="J445">
        <v>332550.0271017871</v>
      </c>
      <c r="K445" t="s">
        <v>249</v>
      </c>
      <c r="M445">
        <v>1</v>
      </c>
      <c r="N445">
        <v>1</v>
      </c>
    </row>
    <row r="446" spans="1:14" hidden="1" x14ac:dyDescent="0.25">
      <c r="A446" t="s">
        <v>20</v>
      </c>
      <c r="B446" t="s">
        <v>104</v>
      </c>
      <c r="D446" t="s">
        <v>13</v>
      </c>
      <c r="E446" t="s">
        <v>265</v>
      </c>
      <c r="F446">
        <v>2015</v>
      </c>
      <c r="G446" t="s">
        <v>29</v>
      </c>
      <c r="H446" t="s">
        <v>100</v>
      </c>
      <c r="I446" t="s">
        <v>211</v>
      </c>
      <c r="J446">
        <v>469554.66433566436</v>
      </c>
      <c r="K446" t="s">
        <v>248</v>
      </c>
      <c r="L446">
        <v>1</v>
      </c>
      <c r="M446">
        <v>1</v>
      </c>
      <c r="N446">
        <v>1</v>
      </c>
    </row>
    <row r="447" spans="1:14" hidden="1" x14ac:dyDescent="0.25">
      <c r="A447" t="s">
        <v>22</v>
      </c>
      <c r="B447" t="s">
        <v>104</v>
      </c>
      <c r="D447" t="s">
        <v>13</v>
      </c>
      <c r="E447" t="s">
        <v>265</v>
      </c>
      <c r="F447">
        <v>2017</v>
      </c>
      <c r="G447" t="s">
        <v>29</v>
      </c>
      <c r="H447" t="s">
        <v>100</v>
      </c>
      <c r="I447" t="s">
        <v>237</v>
      </c>
      <c r="J447">
        <v>366039.60049728048</v>
      </c>
      <c r="K447" t="s">
        <v>249</v>
      </c>
      <c r="L447">
        <v>1</v>
      </c>
      <c r="M447">
        <v>1</v>
      </c>
      <c r="N447">
        <v>1</v>
      </c>
    </row>
    <row r="448" spans="1:14" hidden="1" x14ac:dyDescent="0.25">
      <c r="A448" t="s">
        <v>22</v>
      </c>
      <c r="B448" t="s">
        <v>104</v>
      </c>
      <c r="D448" t="s">
        <v>13</v>
      </c>
      <c r="E448" t="s">
        <v>265</v>
      </c>
      <c r="F448">
        <v>2017</v>
      </c>
      <c r="G448" t="s">
        <v>29</v>
      </c>
      <c r="H448" t="s">
        <v>100</v>
      </c>
      <c r="I448" t="s">
        <v>237</v>
      </c>
      <c r="J448">
        <v>326205.69833721837</v>
      </c>
      <c r="K448" t="s">
        <v>248</v>
      </c>
      <c r="L448">
        <v>2</v>
      </c>
      <c r="M448">
        <v>1</v>
      </c>
      <c r="N448">
        <v>1</v>
      </c>
    </row>
    <row r="449" spans="1:14" hidden="1" x14ac:dyDescent="0.25">
      <c r="A449" t="s">
        <v>22</v>
      </c>
      <c r="B449" t="s">
        <v>104</v>
      </c>
      <c r="D449" t="s">
        <v>13</v>
      </c>
      <c r="E449" t="s">
        <v>265</v>
      </c>
      <c r="F449">
        <v>2017</v>
      </c>
      <c r="G449" t="s">
        <v>29</v>
      </c>
      <c r="H449" t="s">
        <v>100</v>
      </c>
      <c r="I449" t="s">
        <v>237</v>
      </c>
      <c r="J449">
        <v>326089.99959595961</v>
      </c>
      <c r="K449" t="s">
        <v>248</v>
      </c>
      <c r="L449">
        <v>1</v>
      </c>
      <c r="M449">
        <v>1</v>
      </c>
      <c r="N449">
        <v>1</v>
      </c>
    </row>
    <row r="450" spans="1:14" hidden="1" x14ac:dyDescent="0.25">
      <c r="A450" t="s">
        <v>22</v>
      </c>
      <c r="B450" t="s">
        <v>104</v>
      </c>
      <c r="D450" t="s">
        <v>13</v>
      </c>
      <c r="E450" t="s">
        <v>265</v>
      </c>
      <c r="F450">
        <v>2017</v>
      </c>
      <c r="G450" t="s">
        <v>29</v>
      </c>
      <c r="H450" t="s">
        <v>100</v>
      </c>
      <c r="I450" t="s">
        <v>237</v>
      </c>
      <c r="J450">
        <v>364188.807024087</v>
      </c>
      <c r="K450" t="s">
        <v>249</v>
      </c>
      <c r="L450">
        <v>2</v>
      </c>
      <c r="M450">
        <v>1</v>
      </c>
      <c r="N450">
        <v>1</v>
      </c>
    </row>
    <row r="451" spans="1:14" x14ac:dyDescent="0.25">
      <c r="A451" t="s">
        <v>30</v>
      </c>
      <c r="B451" t="s">
        <v>241</v>
      </c>
      <c r="C451" t="s">
        <v>266</v>
      </c>
      <c r="D451" t="s">
        <v>13</v>
      </c>
      <c r="E451" t="s">
        <v>265</v>
      </c>
      <c r="F451">
        <v>2016</v>
      </c>
      <c r="G451" t="s">
        <v>29</v>
      </c>
      <c r="H451" t="s">
        <v>100</v>
      </c>
      <c r="I451" t="s">
        <v>211</v>
      </c>
      <c r="J451">
        <v>678877.46386946389</v>
      </c>
      <c r="K451" t="s">
        <v>250</v>
      </c>
      <c r="L451">
        <v>2</v>
      </c>
      <c r="M451">
        <v>1</v>
      </c>
      <c r="N451">
        <v>1</v>
      </c>
    </row>
    <row r="452" spans="1:14" x14ac:dyDescent="0.25">
      <c r="A452" t="s">
        <v>30</v>
      </c>
      <c r="B452" t="s">
        <v>241</v>
      </c>
      <c r="C452" t="s">
        <v>266</v>
      </c>
      <c r="D452" t="s">
        <v>13</v>
      </c>
      <c r="E452" t="s">
        <v>265</v>
      </c>
      <c r="F452">
        <v>2016</v>
      </c>
      <c r="G452" t="s">
        <v>29</v>
      </c>
      <c r="H452" t="s">
        <v>100</v>
      </c>
      <c r="I452" t="s">
        <v>211</v>
      </c>
      <c r="J452">
        <v>857218.22533022542</v>
      </c>
      <c r="K452" t="s">
        <v>250</v>
      </c>
      <c r="L452">
        <v>2</v>
      </c>
      <c r="M452">
        <v>1</v>
      </c>
      <c r="N452">
        <v>1</v>
      </c>
    </row>
    <row r="453" spans="1:14" x14ac:dyDescent="0.25">
      <c r="A453" t="s">
        <v>30</v>
      </c>
      <c r="B453" t="s">
        <v>241</v>
      </c>
      <c r="C453" t="s">
        <v>266</v>
      </c>
      <c r="D453" t="s">
        <v>13</v>
      </c>
      <c r="E453" t="s">
        <v>266</v>
      </c>
      <c r="F453">
        <v>2016</v>
      </c>
      <c r="G453" t="s">
        <v>29</v>
      </c>
      <c r="H453" t="s">
        <v>100</v>
      </c>
      <c r="I453" t="s">
        <v>211</v>
      </c>
      <c r="J453">
        <v>444910.11033411039</v>
      </c>
      <c r="K453" t="s">
        <v>249</v>
      </c>
      <c r="L453">
        <v>1</v>
      </c>
      <c r="M453">
        <v>1</v>
      </c>
      <c r="N453">
        <v>1</v>
      </c>
    </row>
    <row r="454" spans="1:14" x14ac:dyDescent="0.25">
      <c r="A454" t="s">
        <v>30</v>
      </c>
      <c r="B454" t="s">
        <v>241</v>
      </c>
      <c r="C454" t="s">
        <v>266</v>
      </c>
      <c r="D454" t="s">
        <v>13</v>
      </c>
      <c r="E454" t="s">
        <v>266</v>
      </c>
      <c r="F454">
        <v>2016</v>
      </c>
      <c r="G454" t="s">
        <v>29</v>
      </c>
      <c r="H454" t="s">
        <v>100</v>
      </c>
      <c r="I454" t="s">
        <v>211</v>
      </c>
      <c r="J454">
        <v>530160.3730846931</v>
      </c>
      <c r="K454" t="s">
        <v>250</v>
      </c>
      <c r="L454">
        <v>2</v>
      </c>
      <c r="M454">
        <v>1</v>
      </c>
      <c r="N454">
        <v>1</v>
      </c>
    </row>
    <row r="455" spans="1:14" x14ac:dyDescent="0.25">
      <c r="A455" t="s">
        <v>30</v>
      </c>
      <c r="B455" t="s">
        <v>241</v>
      </c>
      <c r="C455" t="s">
        <v>266</v>
      </c>
      <c r="D455" t="s">
        <v>13</v>
      </c>
      <c r="E455" t="s">
        <v>265</v>
      </c>
      <c r="F455">
        <v>2016</v>
      </c>
      <c r="G455" t="s">
        <v>29</v>
      </c>
      <c r="H455" t="s">
        <v>100</v>
      </c>
      <c r="I455" t="s">
        <v>211</v>
      </c>
      <c r="J455">
        <v>372409.78710178711</v>
      </c>
      <c r="K455" t="s">
        <v>249</v>
      </c>
      <c r="M455">
        <v>1</v>
      </c>
      <c r="N455">
        <v>1</v>
      </c>
    </row>
    <row r="456" spans="1:14" x14ac:dyDescent="0.25">
      <c r="A456" t="s">
        <v>30</v>
      </c>
      <c r="B456" t="s">
        <v>241</v>
      </c>
      <c r="C456" t="s">
        <v>266</v>
      </c>
      <c r="D456" t="s">
        <v>13</v>
      </c>
      <c r="E456" t="s">
        <v>265</v>
      </c>
      <c r="F456">
        <v>2016</v>
      </c>
      <c r="G456" t="s">
        <v>29</v>
      </c>
      <c r="H456" t="s">
        <v>100</v>
      </c>
      <c r="I456" t="s">
        <v>211</v>
      </c>
      <c r="J456">
        <v>371740.74281274283</v>
      </c>
      <c r="K456" t="s">
        <v>249</v>
      </c>
      <c r="M456">
        <v>1</v>
      </c>
      <c r="N456">
        <v>1</v>
      </c>
    </row>
    <row r="457" spans="1:14" x14ac:dyDescent="0.25">
      <c r="A457" t="s">
        <v>30</v>
      </c>
      <c r="B457" t="s">
        <v>241</v>
      </c>
      <c r="C457" t="s">
        <v>266</v>
      </c>
      <c r="D457" t="s">
        <v>13</v>
      </c>
      <c r="E457" t="s">
        <v>266</v>
      </c>
      <c r="F457">
        <v>2016</v>
      </c>
      <c r="G457" t="s">
        <v>29</v>
      </c>
      <c r="H457" t="s">
        <v>100</v>
      </c>
      <c r="I457" t="s">
        <v>211</v>
      </c>
      <c r="J457">
        <v>373081.19968919974</v>
      </c>
      <c r="K457" t="s">
        <v>249</v>
      </c>
      <c r="L457">
        <v>1</v>
      </c>
      <c r="M457">
        <v>1</v>
      </c>
      <c r="N457">
        <v>1</v>
      </c>
    </row>
    <row r="458" spans="1:14" x14ac:dyDescent="0.25">
      <c r="A458" t="s">
        <v>30</v>
      </c>
      <c r="B458" t="s">
        <v>241</v>
      </c>
      <c r="C458" t="s">
        <v>266</v>
      </c>
      <c r="D458" t="s">
        <v>13</v>
      </c>
      <c r="E458" t="s">
        <v>266</v>
      </c>
      <c r="F458">
        <v>2016</v>
      </c>
      <c r="G458" t="s">
        <v>29</v>
      </c>
      <c r="H458" t="s">
        <v>100</v>
      </c>
      <c r="I458" t="s">
        <v>211</v>
      </c>
      <c r="J458">
        <v>603717.69156177156</v>
      </c>
      <c r="K458" t="s">
        <v>247</v>
      </c>
      <c r="L458">
        <v>2</v>
      </c>
      <c r="M458">
        <v>1</v>
      </c>
      <c r="N458">
        <v>1</v>
      </c>
    </row>
    <row r="459" spans="1:14" x14ac:dyDescent="0.25">
      <c r="A459" t="s">
        <v>30</v>
      </c>
      <c r="B459" t="s">
        <v>241</v>
      </c>
      <c r="C459" t="s">
        <v>266</v>
      </c>
      <c r="D459" t="s">
        <v>13</v>
      </c>
      <c r="E459" t="s">
        <v>266</v>
      </c>
      <c r="F459">
        <v>2016</v>
      </c>
      <c r="G459" t="s">
        <v>29</v>
      </c>
      <c r="H459" t="s">
        <v>100</v>
      </c>
      <c r="I459" t="s">
        <v>211</v>
      </c>
      <c r="J459">
        <v>527881.86480186484</v>
      </c>
      <c r="K459" t="s">
        <v>250</v>
      </c>
      <c r="L459">
        <v>2</v>
      </c>
      <c r="M459">
        <v>1</v>
      </c>
      <c r="N459">
        <v>1</v>
      </c>
    </row>
    <row r="460" spans="1:14" x14ac:dyDescent="0.25">
      <c r="A460" t="s">
        <v>30</v>
      </c>
      <c r="B460" t="s">
        <v>241</v>
      </c>
      <c r="C460" t="s">
        <v>266</v>
      </c>
      <c r="D460" t="s">
        <v>13</v>
      </c>
      <c r="E460" t="s">
        <v>265</v>
      </c>
      <c r="F460">
        <v>2016</v>
      </c>
      <c r="G460" t="s">
        <v>29</v>
      </c>
      <c r="H460" t="s">
        <v>100</v>
      </c>
      <c r="I460" t="s">
        <v>211</v>
      </c>
      <c r="J460">
        <v>373505.91452991456</v>
      </c>
      <c r="K460" t="s">
        <v>249</v>
      </c>
      <c r="L460">
        <v>2</v>
      </c>
      <c r="M460">
        <v>1</v>
      </c>
      <c r="N460">
        <v>1</v>
      </c>
    </row>
    <row r="461" spans="1:14" x14ac:dyDescent="0.25">
      <c r="A461" t="s">
        <v>30</v>
      </c>
      <c r="B461" t="s">
        <v>241</v>
      </c>
      <c r="C461" t="s">
        <v>266</v>
      </c>
      <c r="D461" t="s">
        <v>13</v>
      </c>
      <c r="E461" t="s">
        <v>266</v>
      </c>
      <c r="F461">
        <v>2016</v>
      </c>
      <c r="G461" t="s">
        <v>29</v>
      </c>
      <c r="H461" t="s">
        <v>100</v>
      </c>
      <c r="I461" t="s">
        <v>211</v>
      </c>
      <c r="J461">
        <v>604388.95415695419</v>
      </c>
      <c r="K461" t="s">
        <v>247</v>
      </c>
      <c r="L461">
        <v>1</v>
      </c>
      <c r="M461">
        <v>1</v>
      </c>
      <c r="N461">
        <v>1</v>
      </c>
    </row>
    <row r="462" spans="1:14" x14ac:dyDescent="0.25">
      <c r="A462" t="s">
        <v>30</v>
      </c>
      <c r="B462" t="s">
        <v>241</v>
      </c>
      <c r="C462" t="s">
        <v>266</v>
      </c>
      <c r="D462" t="s">
        <v>13</v>
      </c>
      <c r="E462" t="s">
        <v>265</v>
      </c>
      <c r="F462">
        <v>2016</v>
      </c>
      <c r="G462" t="s">
        <v>29</v>
      </c>
      <c r="H462" t="s">
        <v>100</v>
      </c>
      <c r="I462" t="s">
        <v>211</v>
      </c>
      <c r="J462">
        <v>445068.78632478637</v>
      </c>
      <c r="K462" t="s">
        <v>250</v>
      </c>
      <c r="L462">
        <v>1</v>
      </c>
      <c r="M462">
        <v>1</v>
      </c>
      <c r="N462">
        <v>1</v>
      </c>
    </row>
    <row r="463" spans="1:14" x14ac:dyDescent="0.25">
      <c r="A463" t="s">
        <v>30</v>
      </c>
      <c r="B463" t="s">
        <v>241</v>
      </c>
      <c r="C463" t="s">
        <v>266</v>
      </c>
      <c r="D463" t="s">
        <v>13</v>
      </c>
      <c r="E463" t="s">
        <v>266</v>
      </c>
      <c r="F463">
        <v>2016</v>
      </c>
      <c r="G463" t="s">
        <v>29</v>
      </c>
      <c r="H463" t="s">
        <v>100</v>
      </c>
      <c r="I463" t="s">
        <v>211</v>
      </c>
      <c r="J463">
        <v>679543.74514374521</v>
      </c>
      <c r="K463" t="s">
        <v>250</v>
      </c>
      <c r="L463">
        <v>2</v>
      </c>
      <c r="M463">
        <v>1</v>
      </c>
      <c r="N463">
        <v>1</v>
      </c>
    </row>
    <row r="464" spans="1:14" x14ac:dyDescent="0.25">
      <c r="A464" t="s">
        <v>30</v>
      </c>
      <c r="B464" t="s">
        <v>241</v>
      </c>
      <c r="C464" t="s">
        <v>266</v>
      </c>
      <c r="D464" t="s">
        <v>13</v>
      </c>
      <c r="E464" t="s">
        <v>266</v>
      </c>
      <c r="F464">
        <v>2016</v>
      </c>
      <c r="G464" t="s">
        <v>29</v>
      </c>
      <c r="H464" t="s">
        <v>100</v>
      </c>
      <c r="I464" t="s">
        <v>211</v>
      </c>
      <c r="J464">
        <v>566771.69230769237</v>
      </c>
      <c r="K464" t="s">
        <v>249</v>
      </c>
      <c r="L464">
        <v>1</v>
      </c>
      <c r="M464">
        <v>1</v>
      </c>
      <c r="N464">
        <v>1</v>
      </c>
    </row>
    <row r="465" spans="1:14" x14ac:dyDescent="0.25">
      <c r="A465" t="s">
        <v>30</v>
      </c>
      <c r="B465" t="s">
        <v>241</v>
      </c>
      <c r="C465" t="s">
        <v>266</v>
      </c>
      <c r="D465" t="s">
        <v>13</v>
      </c>
      <c r="E465" t="s">
        <v>266</v>
      </c>
      <c r="F465">
        <v>2016</v>
      </c>
      <c r="G465" t="s">
        <v>29</v>
      </c>
      <c r="H465" t="s">
        <v>100</v>
      </c>
      <c r="I465" t="s">
        <v>237</v>
      </c>
      <c r="J465">
        <v>438656.28693084692</v>
      </c>
      <c r="K465" t="s">
        <v>249</v>
      </c>
      <c r="L465">
        <v>2</v>
      </c>
      <c r="M465">
        <v>1</v>
      </c>
      <c r="N465">
        <v>1</v>
      </c>
    </row>
    <row r="466" spans="1:14" x14ac:dyDescent="0.25">
      <c r="A466" t="s">
        <v>30</v>
      </c>
      <c r="B466" t="s">
        <v>241</v>
      </c>
      <c r="C466" t="s">
        <v>266</v>
      </c>
      <c r="D466" t="s">
        <v>13</v>
      </c>
      <c r="E466" t="s">
        <v>266</v>
      </c>
      <c r="F466">
        <v>2016</v>
      </c>
      <c r="G466" t="s">
        <v>29</v>
      </c>
      <c r="H466" t="s">
        <v>100</v>
      </c>
      <c r="I466" t="s">
        <v>237</v>
      </c>
      <c r="J466">
        <v>440086.73914529913</v>
      </c>
      <c r="K466" t="s">
        <v>249</v>
      </c>
      <c r="L466">
        <v>1</v>
      </c>
      <c r="M466">
        <v>1</v>
      </c>
      <c r="N466">
        <v>1</v>
      </c>
    </row>
    <row r="467" spans="1:14" hidden="1" x14ac:dyDescent="0.25">
      <c r="A467" t="s">
        <v>32</v>
      </c>
      <c r="B467" t="s">
        <v>105</v>
      </c>
      <c r="D467" t="s">
        <v>13</v>
      </c>
      <c r="E467" t="s">
        <v>265</v>
      </c>
      <c r="F467">
        <v>2015</v>
      </c>
      <c r="G467" t="s">
        <v>29</v>
      </c>
      <c r="H467" t="s">
        <v>100</v>
      </c>
      <c r="I467" t="s">
        <v>211</v>
      </c>
      <c r="J467">
        <v>500187.53237762232</v>
      </c>
      <c r="K467" t="s">
        <v>247</v>
      </c>
      <c r="L467">
        <v>2</v>
      </c>
      <c r="M467">
        <v>1</v>
      </c>
      <c r="N467">
        <v>1</v>
      </c>
    </row>
    <row r="468" spans="1:14" x14ac:dyDescent="0.25">
      <c r="A468" t="s">
        <v>30</v>
      </c>
      <c r="B468" t="s">
        <v>241</v>
      </c>
      <c r="C468" t="s">
        <v>266</v>
      </c>
      <c r="D468" t="s">
        <v>13</v>
      </c>
      <c r="E468" t="s">
        <v>266</v>
      </c>
      <c r="F468">
        <v>2016</v>
      </c>
      <c r="G468" t="s">
        <v>29</v>
      </c>
      <c r="H468" t="s">
        <v>100</v>
      </c>
      <c r="I468" t="s">
        <v>237</v>
      </c>
      <c r="J468">
        <v>669331.63468531473</v>
      </c>
      <c r="K468" t="s">
        <v>247</v>
      </c>
      <c r="L468">
        <v>2</v>
      </c>
      <c r="M468">
        <v>1</v>
      </c>
      <c r="N468">
        <v>1</v>
      </c>
    </row>
    <row r="469" spans="1:14" x14ac:dyDescent="0.25">
      <c r="A469" t="s">
        <v>30</v>
      </c>
      <c r="B469" t="s">
        <v>241</v>
      </c>
      <c r="C469" t="s">
        <v>266</v>
      </c>
      <c r="D469" t="s">
        <v>13</v>
      </c>
      <c r="E469" t="s">
        <v>266</v>
      </c>
      <c r="F469">
        <v>2016</v>
      </c>
      <c r="G469" t="s">
        <v>29</v>
      </c>
      <c r="H469" t="s">
        <v>100</v>
      </c>
      <c r="I469" t="s">
        <v>237</v>
      </c>
      <c r="J469">
        <v>715929.48394716403</v>
      </c>
      <c r="K469" t="s">
        <v>251</v>
      </c>
      <c r="L469">
        <v>2</v>
      </c>
      <c r="M469">
        <v>1</v>
      </c>
      <c r="N469">
        <v>1</v>
      </c>
    </row>
    <row r="470" spans="1:14" hidden="1" x14ac:dyDescent="0.25">
      <c r="A470" t="s">
        <v>42</v>
      </c>
      <c r="B470" t="s">
        <v>107</v>
      </c>
      <c r="D470" t="s">
        <v>13</v>
      </c>
      <c r="E470" t="s">
        <v>265</v>
      </c>
      <c r="F470">
        <v>2016</v>
      </c>
      <c r="G470" t="s">
        <v>29</v>
      </c>
      <c r="H470" t="s">
        <v>100</v>
      </c>
      <c r="I470" t="s">
        <v>211</v>
      </c>
      <c r="J470">
        <v>268496.35431235435</v>
      </c>
      <c r="K470" t="s">
        <v>249</v>
      </c>
      <c r="L470">
        <v>2</v>
      </c>
      <c r="M470">
        <v>1</v>
      </c>
      <c r="N470">
        <v>1</v>
      </c>
    </row>
    <row r="471" spans="1:14" hidden="1" x14ac:dyDescent="0.25">
      <c r="A471" t="s">
        <v>42</v>
      </c>
      <c r="B471" t="s">
        <v>107</v>
      </c>
      <c r="D471" t="s">
        <v>13</v>
      </c>
      <c r="E471" t="s">
        <v>265</v>
      </c>
      <c r="F471">
        <v>2016</v>
      </c>
      <c r="G471" t="s">
        <v>29</v>
      </c>
      <c r="H471" t="s">
        <v>100</v>
      </c>
      <c r="I471" t="s">
        <v>211</v>
      </c>
      <c r="J471">
        <v>254858.11344211345</v>
      </c>
      <c r="K471" t="s">
        <v>249</v>
      </c>
      <c r="L471">
        <v>1</v>
      </c>
      <c r="M471">
        <v>1</v>
      </c>
      <c r="N471">
        <v>1</v>
      </c>
    </row>
    <row r="472" spans="1:14" hidden="1" x14ac:dyDescent="0.25">
      <c r="A472" t="s">
        <v>42</v>
      </c>
      <c r="B472" t="s">
        <v>107</v>
      </c>
      <c r="D472" t="s">
        <v>13</v>
      </c>
      <c r="E472" t="s">
        <v>265</v>
      </c>
      <c r="F472">
        <v>2016</v>
      </c>
      <c r="G472" t="s">
        <v>29</v>
      </c>
      <c r="H472" t="s">
        <v>100</v>
      </c>
      <c r="I472" t="s">
        <v>211</v>
      </c>
      <c r="J472">
        <v>286886.19114219118</v>
      </c>
      <c r="K472" t="s">
        <v>250</v>
      </c>
      <c r="L472">
        <v>1</v>
      </c>
      <c r="M472">
        <v>1</v>
      </c>
      <c r="N472">
        <v>1</v>
      </c>
    </row>
    <row r="473" spans="1:14" hidden="1" x14ac:dyDescent="0.25">
      <c r="A473" t="s">
        <v>42</v>
      </c>
      <c r="B473" t="s">
        <v>107</v>
      </c>
      <c r="D473" t="s">
        <v>13</v>
      </c>
      <c r="E473" t="s">
        <v>265</v>
      </c>
      <c r="F473">
        <v>2016</v>
      </c>
      <c r="G473" t="s">
        <v>29</v>
      </c>
      <c r="H473" t="s">
        <v>100</v>
      </c>
      <c r="I473" t="s">
        <v>211</v>
      </c>
      <c r="J473">
        <v>259649.97047397049</v>
      </c>
      <c r="K473" t="s">
        <v>249</v>
      </c>
      <c r="L473">
        <v>1</v>
      </c>
      <c r="M473">
        <v>1</v>
      </c>
      <c r="N473">
        <v>1</v>
      </c>
    </row>
    <row r="474" spans="1:14" hidden="1" x14ac:dyDescent="0.25">
      <c r="A474" t="s">
        <v>42</v>
      </c>
      <c r="B474" t="s">
        <v>107</v>
      </c>
      <c r="D474" t="s">
        <v>13</v>
      </c>
      <c r="E474" t="s">
        <v>265</v>
      </c>
      <c r="F474">
        <v>2016</v>
      </c>
      <c r="G474" t="s">
        <v>29</v>
      </c>
      <c r="H474" t="s">
        <v>100</v>
      </c>
      <c r="I474" t="s">
        <v>211</v>
      </c>
      <c r="J474">
        <v>252035.89121989123</v>
      </c>
      <c r="K474" t="s">
        <v>249</v>
      </c>
      <c r="L474">
        <v>1</v>
      </c>
      <c r="M474">
        <v>1</v>
      </c>
      <c r="N474">
        <v>1</v>
      </c>
    </row>
    <row r="475" spans="1:14" x14ac:dyDescent="0.25">
      <c r="A475" t="s">
        <v>30</v>
      </c>
      <c r="B475" t="s">
        <v>241</v>
      </c>
      <c r="C475" t="s">
        <v>266</v>
      </c>
      <c r="D475" t="s">
        <v>13</v>
      </c>
      <c r="E475" t="s">
        <v>265</v>
      </c>
      <c r="F475">
        <v>2016</v>
      </c>
      <c r="G475" t="s">
        <v>29</v>
      </c>
      <c r="H475" t="s">
        <v>100</v>
      </c>
      <c r="I475" t="s">
        <v>237</v>
      </c>
      <c r="J475">
        <v>445328.50971250975</v>
      </c>
      <c r="K475" t="s">
        <v>249</v>
      </c>
      <c r="L475">
        <v>1</v>
      </c>
      <c r="M475">
        <v>1</v>
      </c>
      <c r="N475">
        <v>1</v>
      </c>
    </row>
    <row r="476" spans="1:14" x14ac:dyDescent="0.25">
      <c r="A476" t="s">
        <v>30</v>
      </c>
      <c r="B476" t="s">
        <v>241</v>
      </c>
      <c r="C476" t="s">
        <v>266</v>
      </c>
      <c r="D476" t="s">
        <v>13</v>
      </c>
      <c r="E476" t="s">
        <v>266</v>
      </c>
      <c r="F476">
        <v>2016</v>
      </c>
      <c r="G476" t="s">
        <v>29</v>
      </c>
      <c r="H476" t="s">
        <v>100</v>
      </c>
      <c r="I476" t="s">
        <v>237</v>
      </c>
      <c r="J476">
        <v>566787.48096348101</v>
      </c>
      <c r="K476" t="s">
        <v>251</v>
      </c>
      <c r="L476">
        <v>2</v>
      </c>
      <c r="M476">
        <v>1</v>
      </c>
      <c r="N476">
        <v>1</v>
      </c>
    </row>
    <row r="477" spans="1:14" x14ac:dyDescent="0.25">
      <c r="A477" t="s">
        <v>30</v>
      </c>
      <c r="B477" t="s">
        <v>241</v>
      </c>
      <c r="C477" t="s">
        <v>266</v>
      </c>
      <c r="D477" t="s">
        <v>13</v>
      </c>
      <c r="E477" t="s">
        <v>266</v>
      </c>
      <c r="F477">
        <v>2016</v>
      </c>
      <c r="G477" t="s">
        <v>29</v>
      </c>
      <c r="H477" t="s">
        <v>100</v>
      </c>
      <c r="I477" t="s">
        <v>237</v>
      </c>
      <c r="J477">
        <v>546206.96814296814</v>
      </c>
      <c r="K477" t="s">
        <v>247</v>
      </c>
      <c r="L477">
        <v>2</v>
      </c>
      <c r="M477">
        <v>1</v>
      </c>
      <c r="N477">
        <v>1</v>
      </c>
    </row>
    <row r="478" spans="1:14" x14ac:dyDescent="0.25">
      <c r="A478" t="s">
        <v>30</v>
      </c>
      <c r="B478" t="s">
        <v>241</v>
      </c>
      <c r="C478" t="s">
        <v>266</v>
      </c>
      <c r="D478" t="s">
        <v>13</v>
      </c>
      <c r="E478" t="s">
        <v>265</v>
      </c>
      <c r="F478">
        <v>2016</v>
      </c>
      <c r="G478" t="s">
        <v>29</v>
      </c>
      <c r="H478" t="s">
        <v>100</v>
      </c>
      <c r="I478" t="s">
        <v>211</v>
      </c>
      <c r="J478">
        <v>372583.42284382286</v>
      </c>
      <c r="K478" t="s">
        <v>249</v>
      </c>
      <c r="L478">
        <v>1</v>
      </c>
      <c r="M478">
        <v>1</v>
      </c>
      <c r="N478">
        <v>1</v>
      </c>
    </row>
    <row r="479" spans="1:14" x14ac:dyDescent="0.25">
      <c r="A479" t="s">
        <v>30</v>
      </c>
      <c r="B479" t="s">
        <v>241</v>
      </c>
      <c r="C479" t="s">
        <v>266</v>
      </c>
      <c r="D479" t="s">
        <v>13</v>
      </c>
      <c r="E479" t="s">
        <v>265</v>
      </c>
      <c r="F479">
        <v>2016</v>
      </c>
      <c r="G479" t="s">
        <v>29</v>
      </c>
      <c r="H479" t="s">
        <v>100</v>
      </c>
      <c r="I479" t="s">
        <v>211</v>
      </c>
      <c r="J479">
        <v>444457.76534576539</v>
      </c>
      <c r="K479" t="s">
        <v>250</v>
      </c>
      <c r="L479">
        <v>2</v>
      </c>
      <c r="M479">
        <v>1</v>
      </c>
      <c r="N479">
        <v>1</v>
      </c>
    </row>
    <row r="480" spans="1:14" x14ac:dyDescent="0.25">
      <c r="A480" t="s">
        <v>30</v>
      </c>
      <c r="B480" t="s">
        <v>241</v>
      </c>
      <c r="C480" t="s">
        <v>266</v>
      </c>
      <c r="D480" t="s">
        <v>13</v>
      </c>
      <c r="E480" t="s">
        <v>265</v>
      </c>
      <c r="F480">
        <v>2016</v>
      </c>
      <c r="G480" t="s">
        <v>29</v>
      </c>
      <c r="H480" t="s">
        <v>100</v>
      </c>
      <c r="I480" t="s">
        <v>211</v>
      </c>
      <c r="J480">
        <v>331160.91337995342</v>
      </c>
      <c r="K480" t="s">
        <v>248</v>
      </c>
      <c r="L480">
        <v>2</v>
      </c>
      <c r="M480">
        <v>1</v>
      </c>
      <c r="N480">
        <v>1</v>
      </c>
    </row>
    <row r="481" spans="1:14" hidden="1" x14ac:dyDescent="0.25">
      <c r="A481" t="s">
        <v>20</v>
      </c>
      <c r="B481" t="s">
        <v>104</v>
      </c>
      <c r="D481" t="s">
        <v>13</v>
      </c>
      <c r="E481" t="s">
        <v>265</v>
      </c>
      <c r="F481">
        <v>2015</v>
      </c>
      <c r="G481" t="s">
        <v>29</v>
      </c>
      <c r="H481" t="s">
        <v>100</v>
      </c>
      <c r="I481" t="s">
        <v>211</v>
      </c>
      <c r="J481">
        <v>535456.77622377628</v>
      </c>
      <c r="K481" t="s">
        <v>249</v>
      </c>
      <c r="L481">
        <v>1</v>
      </c>
      <c r="M481">
        <v>1</v>
      </c>
      <c r="N481">
        <v>1</v>
      </c>
    </row>
    <row r="482" spans="1:14" hidden="1" x14ac:dyDescent="0.25">
      <c r="A482" t="s">
        <v>20</v>
      </c>
      <c r="B482" t="s">
        <v>104</v>
      </c>
      <c r="D482" t="s">
        <v>13</v>
      </c>
      <c r="E482" t="s">
        <v>265</v>
      </c>
      <c r="F482">
        <v>2015</v>
      </c>
      <c r="G482" t="s">
        <v>29</v>
      </c>
      <c r="H482" t="s">
        <v>100</v>
      </c>
      <c r="I482" t="s">
        <v>211</v>
      </c>
      <c r="J482">
        <v>466533.63671328675</v>
      </c>
      <c r="K482" t="s">
        <v>248</v>
      </c>
      <c r="L482">
        <v>1</v>
      </c>
      <c r="M482">
        <v>1</v>
      </c>
      <c r="N482">
        <v>1</v>
      </c>
    </row>
    <row r="483" spans="1:14" x14ac:dyDescent="0.25">
      <c r="A483" t="s">
        <v>30</v>
      </c>
      <c r="B483" t="s">
        <v>241</v>
      </c>
      <c r="C483" t="s">
        <v>266</v>
      </c>
      <c r="D483" t="s">
        <v>13</v>
      </c>
      <c r="E483" t="s">
        <v>265</v>
      </c>
      <c r="F483">
        <v>2015</v>
      </c>
      <c r="G483" t="s">
        <v>29</v>
      </c>
      <c r="H483" t="s">
        <v>100</v>
      </c>
      <c r="I483" t="s">
        <v>211</v>
      </c>
      <c r="J483">
        <v>1161370.2076223777</v>
      </c>
      <c r="K483" t="s">
        <v>250</v>
      </c>
      <c r="L483">
        <v>1</v>
      </c>
      <c r="M483">
        <v>1</v>
      </c>
      <c r="N483">
        <v>1</v>
      </c>
    </row>
    <row r="484" spans="1:14" x14ac:dyDescent="0.25">
      <c r="A484" t="s">
        <v>30</v>
      </c>
      <c r="B484" t="s">
        <v>241</v>
      </c>
      <c r="C484" t="s">
        <v>266</v>
      </c>
      <c r="D484" t="s">
        <v>13</v>
      </c>
      <c r="E484" t="s">
        <v>266</v>
      </c>
      <c r="F484">
        <v>2016</v>
      </c>
      <c r="G484" t="s">
        <v>29</v>
      </c>
      <c r="H484" t="s">
        <v>100</v>
      </c>
      <c r="I484" t="s">
        <v>237</v>
      </c>
      <c r="J484">
        <v>572457.18725718732</v>
      </c>
      <c r="K484" t="s">
        <v>251</v>
      </c>
      <c r="L484">
        <v>2</v>
      </c>
      <c r="M484">
        <v>1</v>
      </c>
      <c r="N484">
        <v>1</v>
      </c>
    </row>
    <row r="485" spans="1:14" x14ac:dyDescent="0.25">
      <c r="A485" t="s">
        <v>30</v>
      </c>
      <c r="B485" t="s">
        <v>241</v>
      </c>
      <c r="C485" t="s">
        <v>266</v>
      </c>
      <c r="D485" t="s">
        <v>13</v>
      </c>
      <c r="E485" t="s">
        <v>265</v>
      </c>
      <c r="F485">
        <v>2016</v>
      </c>
      <c r="G485" t="s">
        <v>29</v>
      </c>
      <c r="H485" t="s">
        <v>100</v>
      </c>
      <c r="I485" t="s">
        <v>237</v>
      </c>
      <c r="J485">
        <v>475557.47008547012</v>
      </c>
      <c r="K485" t="s">
        <v>250</v>
      </c>
      <c r="L485">
        <v>2</v>
      </c>
      <c r="M485">
        <v>1</v>
      </c>
      <c r="N485">
        <v>1</v>
      </c>
    </row>
    <row r="486" spans="1:14" x14ac:dyDescent="0.25">
      <c r="A486" t="s">
        <v>30</v>
      </c>
      <c r="B486" t="s">
        <v>241</v>
      </c>
      <c r="C486" t="s">
        <v>266</v>
      </c>
      <c r="D486" t="s">
        <v>13</v>
      </c>
      <c r="E486" t="s">
        <v>265</v>
      </c>
      <c r="F486">
        <v>2016</v>
      </c>
      <c r="G486" t="s">
        <v>29</v>
      </c>
      <c r="H486" t="s">
        <v>100</v>
      </c>
      <c r="I486" t="s">
        <v>237</v>
      </c>
      <c r="J486">
        <v>475423.26651126653</v>
      </c>
      <c r="K486" t="s">
        <v>250</v>
      </c>
      <c r="L486">
        <v>2</v>
      </c>
      <c r="M486">
        <v>1</v>
      </c>
      <c r="N486">
        <v>1</v>
      </c>
    </row>
    <row r="487" spans="1:14" x14ac:dyDescent="0.25">
      <c r="A487" t="s">
        <v>30</v>
      </c>
      <c r="B487" t="s">
        <v>241</v>
      </c>
      <c r="C487" t="s">
        <v>266</v>
      </c>
      <c r="D487" t="s">
        <v>13</v>
      </c>
      <c r="E487" t="s">
        <v>266</v>
      </c>
      <c r="F487">
        <v>2016</v>
      </c>
      <c r="G487" t="s">
        <v>29</v>
      </c>
      <c r="H487" t="s">
        <v>100</v>
      </c>
      <c r="I487" t="s">
        <v>237</v>
      </c>
      <c r="J487">
        <v>544175.75757575757</v>
      </c>
      <c r="K487" t="s">
        <v>249</v>
      </c>
      <c r="L487">
        <v>2</v>
      </c>
      <c r="M487">
        <v>1</v>
      </c>
      <c r="N487">
        <v>1</v>
      </c>
    </row>
    <row r="488" spans="1:14" hidden="1" x14ac:dyDescent="0.25">
      <c r="A488" t="s">
        <v>21</v>
      </c>
      <c r="B488" t="s">
        <v>104</v>
      </c>
      <c r="D488" t="s">
        <v>13</v>
      </c>
      <c r="E488" t="s">
        <v>265</v>
      </c>
      <c r="F488">
        <v>2016</v>
      </c>
      <c r="G488" t="s">
        <v>29</v>
      </c>
      <c r="H488" t="s">
        <v>100</v>
      </c>
      <c r="I488" t="s">
        <v>211</v>
      </c>
      <c r="J488">
        <v>292726.64385392389</v>
      </c>
      <c r="K488" t="s">
        <v>248</v>
      </c>
      <c r="L488">
        <v>2</v>
      </c>
      <c r="M488">
        <v>1</v>
      </c>
      <c r="N488">
        <v>1</v>
      </c>
    </row>
    <row r="489" spans="1:14" hidden="1" x14ac:dyDescent="0.25">
      <c r="A489" t="s">
        <v>21</v>
      </c>
      <c r="B489" t="s">
        <v>104</v>
      </c>
      <c r="D489" t="s">
        <v>13</v>
      </c>
      <c r="E489" t="s">
        <v>265</v>
      </c>
      <c r="F489">
        <v>2016</v>
      </c>
      <c r="G489" t="s">
        <v>29</v>
      </c>
      <c r="H489" t="s">
        <v>100</v>
      </c>
      <c r="I489" t="s">
        <v>211</v>
      </c>
      <c r="J489">
        <v>292348.95552447555</v>
      </c>
      <c r="K489" t="s">
        <v>248</v>
      </c>
      <c r="L489">
        <v>2</v>
      </c>
      <c r="M489">
        <v>1</v>
      </c>
      <c r="N489">
        <v>1</v>
      </c>
    </row>
    <row r="490" spans="1:14" hidden="1" x14ac:dyDescent="0.25">
      <c r="A490" t="s">
        <v>21</v>
      </c>
      <c r="B490" t="s">
        <v>104</v>
      </c>
      <c r="D490" t="s">
        <v>13</v>
      </c>
      <c r="E490" t="s">
        <v>265</v>
      </c>
      <c r="F490">
        <v>2016</v>
      </c>
      <c r="G490" t="s">
        <v>29</v>
      </c>
      <c r="H490" t="s">
        <v>100</v>
      </c>
      <c r="I490" t="s">
        <v>211</v>
      </c>
      <c r="J490">
        <v>293236.62533022533</v>
      </c>
      <c r="K490" t="s">
        <v>248</v>
      </c>
      <c r="L490">
        <v>2</v>
      </c>
      <c r="M490">
        <v>1</v>
      </c>
      <c r="N490">
        <v>1</v>
      </c>
    </row>
    <row r="491" spans="1:14" hidden="1" x14ac:dyDescent="0.25">
      <c r="A491" t="s">
        <v>21</v>
      </c>
      <c r="B491" t="s">
        <v>104</v>
      </c>
      <c r="D491" t="s">
        <v>13</v>
      </c>
      <c r="E491" t="s">
        <v>265</v>
      </c>
      <c r="F491">
        <v>2016</v>
      </c>
      <c r="G491" t="s">
        <v>29</v>
      </c>
      <c r="H491" t="s">
        <v>100</v>
      </c>
      <c r="I491" t="s">
        <v>211</v>
      </c>
      <c r="J491">
        <v>293199.20621600625</v>
      </c>
      <c r="K491" t="s">
        <v>248</v>
      </c>
      <c r="L491">
        <v>1</v>
      </c>
      <c r="M491">
        <v>1</v>
      </c>
      <c r="N491">
        <v>1</v>
      </c>
    </row>
    <row r="492" spans="1:14" x14ac:dyDescent="0.25">
      <c r="A492" t="s">
        <v>30</v>
      </c>
      <c r="B492" t="s">
        <v>241</v>
      </c>
      <c r="C492" t="s">
        <v>266</v>
      </c>
      <c r="D492" t="s">
        <v>13</v>
      </c>
      <c r="E492" t="s">
        <v>265</v>
      </c>
      <c r="F492">
        <v>2016</v>
      </c>
      <c r="G492" t="s">
        <v>29</v>
      </c>
      <c r="H492" t="s">
        <v>100</v>
      </c>
      <c r="I492" t="s">
        <v>211</v>
      </c>
      <c r="J492">
        <v>439789.8492618493</v>
      </c>
      <c r="K492" t="s">
        <v>248</v>
      </c>
      <c r="M492">
        <v>1</v>
      </c>
      <c r="N492">
        <v>1</v>
      </c>
    </row>
    <row r="493" spans="1:14" x14ac:dyDescent="0.25">
      <c r="A493" t="s">
        <v>30</v>
      </c>
      <c r="B493" t="s">
        <v>241</v>
      </c>
      <c r="C493" t="s">
        <v>266</v>
      </c>
      <c r="D493" t="s">
        <v>13</v>
      </c>
      <c r="E493" t="s">
        <v>265</v>
      </c>
      <c r="F493">
        <v>2016</v>
      </c>
      <c r="G493" t="s">
        <v>29</v>
      </c>
      <c r="H493" t="s">
        <v>100</v>
      </c>
      <c r="I493" t="s">
        <v>211</v>
      </c>
      <c r="J493">
        <v>487123.44988344994</v>
      </c>
      <c r="K493" t="s">
        <v>248</v>
      </c>
      <c r="L493">
        <v>1</v>
      </c>
      <c r="M493">
        <v>1</v>
      </c>
      <c r="N493">
        <v>1</v>
      </c>
    </row>
    <row r="494" spans="1:14" x14ac:dyDescent="0.25">
      <c r="A494" t="s">
        <v>30</v>
      </c>
      <c r="B494" t="s">
        <v>241</v>
      </c>
      <c r="C494" t="s">
        <v>266</v>
      </c>
      <c r="D494" t="s">
        <v>13</v>
      </c>
      <c r="E494" t="s">
        <v>265</v>
      </c>
      <c r="F494">
        <v>2015</v>
      </c>
      <c r="G494" t="s">
        <v>29</v>
      </c>
      <c r="H494" t="s">
        <v>100</v>
      </c>
      <c r="I494" t="s">
        <v>211</v>
      </c>
      <c r="J494">
        <v>973330.08363636362</v>
      </c>
      <c r="K494" t="s">
        <v>250</v>
      </c>
      <c r="L494">
        <v>2</v>
      </c>
      <c r="M494">
        <v>1</v>
      </c>
      <c r="N494">
        <v>1</v>
      </c>
    </row>
    <row r="495" spans="1:14" hidden="1" x14ac:dyDescent="0.25">
      <c r="A495" t="s">
        <v>20</v>
      </c>
      <c r="B495" t="s">
        <v>104</v>
      </c>
      <c r="D495" t="s">
        <v>13</v>
      </c>
      <c r="E495" t="s">
        <v>265</v>
      </c>
      <c r="F495">
        <v>2015</v>
      </c>
      <c r="G495" t="s">
        <v>29</v>
      </c>
      <c r="H495" t="s">
        <v>100</v>
      </c>
      <c r="I495" t="s">
        <v>211</v>
      </c>
      <c r="J495">
        <v>525904.27272727271</v>
      </c>
      <c r="K495" t="s">
        <v>249</v>
      </c>
      <c r="L495">
        <v>2</v>
      </c>
      <c r="M495">
        <v>1</v>
      </c>
      <c r="N495">
        <v>1</v>
      </c>
    </row>
    <row r="496" spans="1:14" hidden="1" x14ac:dyDescent="0.25">
      <c r="A496" t="s">
        <v>20</v>
      </c>
      <c r="B496" t="s">
        <v>104</v>
      </c>
      <c r="D496" t="s">
        <v>13</v>
      </c>
      <c r="E496" t="s">
        <v>265</v>
      </c>
      <c r="F496">
        <v>2015</v>
      </c>
      <c r="G496" t="s">
        <v>29</v>
      </c>
      <c r="H496" t="s">
        <v>100</v>
      </c>
      <c r="I496" t="s">
        <v>211</v>
      </c>
      <c r="J496">
        <v>527151.56643356639</v>
      </c>
      <c r="K496" t="s">
        <v>249</v>
      </c>
      <c r="L496">
        <v>1</v>
      </c>
      <c r="M496">
        <v>1</v>
      </c>
      <c r="N496">
        <v>1</v>
      </c>
    </row>
    <row r="497" spans="1:14" hidden="1" x14ac:dyDescent="0.25">
      <c r="A497" t="s">
        <v>27</v>
      </c>
      <c r="B497" t="s">
        <v>104</v>
      </c>
      <c r="D497" t="s">
        <v>13</v>
      </c>
      <c r="E497" t="s">
        <v>265</v>
      </c>
      <c r="F497">
        <v>2016</v>
      </c>
      <c r="G497" t="s">
        <v>29</v>
      </c>
      <c r="H497" t="s">
        <v>100</v>
      </c>
      <c r="I497" t="s">
        <v>211</v>
      </c>
      <c r="J497">
        <v>239657.44298368299</v>
      </c>
      <c r="K497" t="s">
        <v>248</v>
      </c>
      <c r="L497">
        <v>1</v>
      </c>
      <c r="M497">
        <v>1</v>
      </c>
      <c r="N497">
        <v>1</v>
      </c>
    </row>
    <row r="498" spans="1:14" hidden="1" x14ac:dyDescent="0.25">
      <c r="A498" t="s">
        <v>27</v>
      </c>
      <c r="B498" t="s">
        <v>104</v>
      </c>
      <c r="D498" t="s">
        <v>13</v>
      </c>
      <c r="E498" t="s">
        <v>265</v>
      </c>
      <c r="F498">
        <v>2016</v>
      </c>
      <c r="G498" t="s">
        <v>29</v>
      </c>
      <c r="H498" t="s">
        <v>100</v>
      </c>
      <c r="I498" t="s">
        <v>211</v>
      </c>
      <c r="J498">
        <v>268055.24295260303</v>
      </c>
      <c r="K498" t="s">
        <v>249</v>
      </c>
      <c r="L498">
        <v>1</v>
      </c>
      <c r="M498">
        <v>1</v>
      </c>
      <c r="N498">
        <v>1</v>
      </c>
    </row>
    <row r="499" spans="1:14" hidden="1" x14ac:dyDescent="0.25">
      <c r="A499" t="s">
        <v>27</v>
      </c>
      <c r="B499" t="s">
        <v>104</v>
      </c>
      <c r="D499" t="s">
        <v>13</v>
      </c>
      <c r="E499" t="s">
        <v>265</v>
      </c>
      <c r="F499">
        <v>2016</v>
      </c>
      <c r="G499" t="s">
        <v>29</v>
      </c>
      <c r="H499" t="s">
        <v>100</v>
      </c>
      <c r="I499" t="s">
        <v>211</v>
      </c>
      <c r="J499">
        <v>236378.47863247865</v>
      </c>
      <c r="K499" t="s">
        <v>248</v>
      </c>
      <c r="L499">
        <v>1</v>
      </c>
      <c r="M499">
        <v>1</v>
      </c>
      <c r="N499">
        <v>1</v>
      </c>
    </row>
    <row r="500" spans="1:14" hidden="1" x14ac:dyDescent="0.25">
      <c r="A500" t="s">
        <v>20</v>
      </c>
      <c r="B500" t="s">
        <v>104</v>
      </c>
      <c r="D500" t="s">
        <v>13</v>
      </c>
      <c r="E500" t="s">
        <v>265</v>
      </c>
      <c r="F500">
        <v>2015</v>
      </c>
      <c r="G500" t="s">
        <v>29</v>
      </c>
      <c r="H500" t="s">
        <v>100</v>
      </c>
      <c r="I500" t="s">
        <v>211</v>
      </c>
      <c r="J500">
        <v>473389.69930069929</v>
      </c>
      <c r="K500" t="s">
        <v>248</v>
      </c>
      <c r="L500">
        <v>1</v>
      </c>
      <c r="M500">
        <v>1</v>
      </c>
      <c r="N500">
        <v>1</v>
      </c>
    </row>
    <row r="501" spans="1:14" hidden="1" x14ac:dyDescent="0.25">
      <c r="A501" t="s">
        <v>20</v>
      </c>
      <c r="B501" t="s">
        <v>104</v>
      </c>
      <c r="D501" t="s">
        <v>13</v>
      </c>
      <c r="E501" t="s">
        <v>265</v>
      </c>
      <c r="F501">
        <v>2015</v>
      </c>
      <c r="G501" t="s">
        <v>29</v>
      </c>
      <c r="H501" t="s">
        <v>100</v>
      </c>
      <c r="I501" t="s">
        <v>211</v>
      </c>
      <c r="J501">
        <v>472431.54545454547</v>
      </c>
      <c r="K501" t="s">
        <v>248</v>
      </c>
      <c r="L501">
        <v>1</v>
      </c>
      <c r="M501">
        <v>1</v>
      </c>
      <c r="N501">
        <v>1</v>
      </c>
    </row>
    <row r="502" spans="1:14" x14ac:dyDescent="0.25">
      <c r="A502" t="s">
        <v>30</v>
      </c>
      <c r="B502" t="s">
        <v>241</v>
      </c>
      <c r="C502" t="s">
        <v>266</v>
      </c>
      <c r="D502" t="s">
        <v>13</v>
      </c>
      <c r="E502" t="s">
        <v>266</v>
      </c>
      <c r="F502">
        <v>2016</v>
      </c>
      <c r="G502" t="s">
        <v>29</v>
      </c>
      <c r="H502" t="s">
        <v>100</v>
      </c>
      <c r="I502" t="s">
        <v>237</v>
      </c>
      <c r="J502">
        <v>551639.99459207465</v>
      </c>
      <c r="K502" t="s">
        <v>250</v>
      </c>
      <c r="L502">
        <v>1</v>
      </c>
      <c r="M502">
        <v>1</v>
      </c>
      <c r="N502">
        <v>1</v>
      </c>
    </row>
    <row r="503" spans="1:14" x14ac:dyDescent="0.25">
      <c r="A503" t="s">
        <v>30</v>
      </c>
      <c r="B503" t="s">
        <v>241</v>
      </c>
      <c r="C503" t="s">
        <v>266</v>
      </c>
      <c r="D503" t="s">
        <v>13</v>
      </c>
      <c r="E503" t="s">
        <v>266</v>
      </c>
      <c r="F503">
        <v>2016</v>
      </c>
      <c r="G503" t="s">
        <v>29</v>
      </c>
      <c r="H503" t="s">
        <v>100</v>
      </c>
      <c r="I503" t="s">
        <v>237</v>
      </c>
      <c r="J503">
        <v>649673.51092463091</v>
      </c>
      <c r="K503" t="s">
        <v>251</v>
      </c>
      <c r="L503">
        <v>2</v>
      </c>
      <c r="M503">
        <v>1</v>
      </c>
      <c r="N503">
        <v>1</v>
      </c>
    </row>
    <row r="504" spans="1:14" x14ac:dyDescent="0.25">
      <c r="A504" t="s">
        <v>30</v>
      </c>
      <c r="B504" t="s">
        <v>241</v>
      </c>
      <c r="C504" t="s">
        <v>266</v>
      </c>
      <c r="D504" t="s">
        <v>13</v>
      </c>
      <c r="E504" t="s">
        <v>266</v>
      </c>
      <c r="F504">
        <v>2016</v>
      </c>
      <c r="G504" t="s">
        <v>29</v>
      </c>
      <c r="H504" t="s">
        <v>100</v>
      </c>
      <c r="I504" t="s">
        <v>211</v>
      </c>
      <c r="J504">
        <v>477981.0287490288</v>
      </c>
      <c r="K504" t="s">
        <v>249</v>
      </c>
      <c r="L504">
        <v>2</v>
      </c>
      <c r="M504">
        <v>1</v>
      </c>
      <c r="N504">
        <v>1</v>
      </c>
    </row>
    <row r="505" spans="1:14" x14ac:dyDescent="0.25">
      <c r="A505" t="s">
        <v>30</v>
      </c>
      <c r="B505" t="s">
        <v>241</v>
      </c>
      <c r="C505" t="s">
        <v>266</v>
      </c>
      <c r="D505" t="s">
        <v>13</v>
      </c>
      <c r="E505" t="s">
        <v>266</v>
      </c>
      <c r="F505">
        <v>2015</v>
      </c>
      <c r="G505" t="s">
        <v>29</v>
      </c>
      <c r="H505" t="s">
        <v>100</v>
      </c>
      <c r="I505" t="s">
        <v>211</v>
      </c>
      <c r="J505">
        <v>916565.65027972031</v>
      </c>
      <c r="K505" t="s">
        <v>250</v>
      </c>
      <c r="L505">
        <v>2</v>
      </c>
      <c r="M505">
        <v>1</v>
      </c>
      <c r="N505">
        <v>1</v>
      </c>
    </row>
    <row r="506" spans="1:14" x14ac:dyDescent="0.25">
      <c r="A506" t="s">
        <v>30</v>
      </c>
      <c r="B506" t="s">
        <v>241</v>
      </c>
      <c r="C506" t="s">
        <v>266</v>
      </c>
      <c r="D506" t="s">
        <v>13</v>
      </c>
      <c r="E506" t="s">
        <v>266</v>
      </c>
      <c r="F506">
        <v>2015</v>
      </c>
      <c r="G506" t="s">
        <v>29</v>
      </c>
      <c r="H506" t="s">
        <v>100</v>
      </c>
      <c r="I506" t="s">
        <v>211</v>
      </c>
      <c r="J506">
        <v>792607.87174825161</v>
      </c>
      <c r="K506" t="s">
        <v>249</v>
      </c>
      <c r="L506">
        <v>1</v>
      </c>
      <c r="M506">
        <v>1</v>
      </c>
      <c r="N506">
        <v>1</v>
      </c>
    </row>
    <row r="507" spans="1:14" hidden="1" x14ac:dyDescent="0.25">
      <c r="A507" t="s">
        <v>41</v>
      </c>
      <c r="B507" t="s">
        <v>104</v>
      </c>
      <c r="D507" t="s">
        <v>13</v>
      </c>
      <c r="E507" t="s">
        <v>265</v>
      </c>
      <c r="F507">
        <v>2016</v>
      </c>
      <c r="G507" t="s">
        <v>29</v>
      </c>
      <c r="H507" t="s">
        <v>100</v>
      </c>
      <c r="I507" t="s">
        <v>211</v>
      </c>
      <c r="J507">
        <v>235792.65634809635</v>
      </c>
      <c r="K507" t="s">
        <v>248</v>
      </c>
      <c r="L507">
        <v>1</v>
      </c>
      <c r="M507">
        <v>1</v>
      </c>
      <c r="N507">
        <v>1</v>
      </c>
    </row>
    <row r="508" spans="1:14" hidden="1" x14ac:dyDescent="0.25">
      <c r="A508" t="s">
        <v>41</v>
      </c>
      <c r="B508" t="s">
        <v>104</v>
      </c>
      <c r="D508" t="s">
        <v>13</v>
      </c>
      <c r="E508" t="s">
        <v>265</v>
      </c>
      <c r="F508">
        <v>2016</v>
      </c>
      <c r="G508" t="s">
        <v>29</v>
      </c>
      <c r="H508" t="s">
        <v>100</v>
      </c>
      <c r="I508" t="s">
        <v>211</v>
      </c>
      <c r="J508">
        <v>237671.39586635586</v>
      </c>
      <c r="K508" t="s">
        <v>248</v>
      </c>
      <c r="L508">
        <v>1</v>
      </c>
      <c r="M508">
        <v>1</v>
      </c>
      <c r="N508">
        <v>1</v>
      </c>
    </row>
    <row r="509" spans="1:14" hidden="1" x14ac:dyDescent="0.25">
      <c r="A509" t="s">
        <v>41</v>
      </c>
      <c r="B509" t="s">
        <v>104</v>
      </c>
      <c r="D509" t="s">
        <v>13</v>
      </c>
      <c r="E509" t="s">
        <v>265</v>
      </c>
      <c r="F509">
        <v>2016</v>
      </c>
      <c r="G509" t="s">
        <v>29</v>
      </c>
      <c r="H509" t="s">
        <v>100</v>
      </c>
      <c r="I509" t="s">
        <v>211</v>
      </c>
      <c r="J509">
        <v>237679.45597513599</v>
      </c>
      <c r="K509" t="s">
        <v>248</v>
      </c>
      <c r="L509">
        <v>1</v>
      </c>
      <c r="M509">
        <v>1</v>
      </c>
      <c r="N509">
        <v>1</v>
      </c>
    </row>
    <row r="510" spans="1:14" hidden="1" x14ac:dyDescent="0.25">
      <c r="A510" t="s">
        <v>41</v>
      </c>
      <c r="B510" t="s">
        <v>104</v>
      </c>
      <c r="D510" t="s">
        <v>13</v>
      </c>
      <c r="E510" t="s">
        <v>265</v>
      </c>
      <c r="F510">
        <v>2016</v>
      </c>
      <c r="G510" t="s">
        <v>29</v>
      </c>
      <c r="H510" t="s">
        <v>100</v>
      </c>
      <c r="I510" t="s">
        <v>211</v>
      </c>
      <c r="J510">
        <v>236858.84059052059</v>
      </c>
      <c r="K510" t="s">
        <v>248</v>
      </c>
      <c r="L510">
        <v>1</v>
      </c>
      <c r="M510">
        <v>1</v>
      </c>
      <c r="N510">
        <v>1</v>
      </c>
    </row>
    <row r="511" spans="1:14" hidden="1" x14ac:dyDescent="0.25">
      <c r="A511" t="s">
        <v>27</v>
      </c>
      <c r="B511" t="s">
        <v>104</v>
      </c>
      <c r="D511" t="s">
        <v>13</v>
      </c>
      <c r="E511" t="s">
        <v>265</v>
      </c>
      <c r="F511">
        <v>2016</v>
      </c>
      <c r="G511" t="s">
        <v>29</v>
      </c>
      <c r="H511" t="s">
        <v>100</v>
      </c>
      <c r="I511" t="s">
        <v>211</v>
      </c>
      <c r="J511">
        <v>238552.52916860918</v>
      </c>
      <c r="K511" t="s">
        <v>248</v>
      </c>
      <c r="L511">
        <v>1</v>
      </c>
      <c r="M511">
        <v>1</v>
      </c>
      <c r="N511">
        <v>1</v>
      </c>
    </row>
    <row r="512" spans="1:14" hidden="1" x14ac:dyDescent="0.25">
      <c r="A512" t="s">
        <v>42</v>
      </c>
      <c r="B512" t="s">
        <v>107</v>
      </c>
      <c r="D512" t="s">
        <v>13</v>
      </c>
      <c r="E512" t="s">
        <v>265</v>
      </c>
      <c r="F512">
        <v>2016</v>
      </c>
      <c r="G512" t="s">
        <v>29</v>
      </c>
      <c r="H512" t="s">
        <v>100</v>
      </c>
      <c r="I512" t="s">
        <v>211</v>
      </c>
      <c r="J512">
        <v>293410.85314685316</v>
      </c>
      <c r="K512" t="s">
        <v>250</v>
      </c>
      <c r="L512">
        <v>2</v>
      </c>
      <c r="M512">
        <v>1</v>
      </c>
      <c r="N512">
        <v>1</v>
      </c>
    </row>
    <row r="513" spans="1:14" hidden="1" x14ac:dyDescent="0.25">
      <c r="A513" t="s">
        <v>42</v>
      </c>
      <c r="B513" t="s">
        <v>107</v>
      </c>
      <c r="D513" t="s">
        <v>13</v>
      </c>
      <c r="E513" t="s">
        <v>265</v>
      </c>
      <c r="F513">
        <v>2016</v>
      </c>
      <c r="G513" t="s">
        <v>29</v>
      </c>
      <c r="H513" t="s">
        <v>100</v>
      </c>
      <c r="I513" t="s">
        <v>211</v>
      </c>
      <c r="J513">
        <v>265094.68842268846</v>
      </c>
      <c r="K513" t="s">
        <v>249</v>
      </c>
      <c r="L513">
        <v>2</v>
      </c>
      <c r="M513">
        <v>1</v>
      </c>
      <c r="N513">
        <v>1</v>
      </c>
    </row>
    <row r="514" spans="1:14" hidden="1" x14ac:dyDescent="0.25">
      <c r="A514" t="s">
        <v>42</v>
      </c>
      <c r="B514" t="s">
        <v>107</v>
      </c>
      <c r="D514" t="s">
        <v>13</v>
      </c>
      <c r="E514" t="s">
        <v>265</v>
      </c>
      <c r="F514">
        <v>2016</v>
      </c>
      <c r="G514" t="s">
        <v>29</v>
      </c>
      <c r="H514" t="s">
        <v>100</v>
      </c>
      <c r="I514" t="s">
        <v>211</v>
      </c>
      <c r="J514">
        <v>334048.48484848486</v>
      </c>
      <c r="K514" t="s">
        <v>247</v>
      </c>
      <c r="L514">
        <v>2</v>
      </c>
      <c r="M514">
        <v>1</v>
      </c>
      <c r="N514">
        <v>1</v>
      </c>
    </row>
    <row r="515" spans="1:14" hidden="1" x14ac:dyDescent="0.25">
      <c r="A515" t="s">
        <v>42</v>
      </c>
      <c r="B515" t="s">
        <v>107</v>
      </c>
      <c r="D515" t="s">
        <v>13</v>
      </c>
      <c r="E515" t="s">
        <v>265</v>
      </c>
      <c r="F515">
        <v>2016</v>
      </c>
      <c r="G515" t="s">
        <v>29</v>
      </c>
      <c r="H515" t="s">
        <v>100</v>
      </c>
      <c r="I515" t="s">
        <v>211</v>
      </c>
      <c r="J515">
        <v>348037.23387723393</v>
      </c>
      <c r="K515" t="s">
        <v>247</v>
      </c>
      <c r="L515">
        <v>1</v>
      </c>
      <c r="M515">
        <v>1</v>
      </c>
      <c r="N515">
        <v>1</v>
      </c>
    </row>
    <row r="516" spans="1:14" hidden="1" x14ac:dyDescent="0.25">
      <c r="A516" t="s">
        <v>42</v>
      </c>
      <c r="B516" t="s">
        <v>107</v>
      </c>
      <c r="D516" t="s">
        <v>13</v>
      </c>
      <c r="E516" t="s">
        <v>265</v>
      </c>
      <c r="F516">
        <v>2016</v>
      </c>
      <c r="G516" t="s">
        <v>29</v>
      </c>
      <c r="H516" t="s">
        <v>100</v>
      </c>
      <c r="I516" t="s">
        <v>211</v>
      </c>
      <c r="J516">
        <v>269376.57187257189</v>
      </c>
      <c r="K516" t="s">
        <v>249</v>
      </c>
      <c r="L516">
        <v>1</v>
      </c>
      <c r="M516">
        <v>1</v>
      </c>
      <c r="N516">
        <v>1</v>
      </c>
    </row>
    <row r="517" spans="1:14" x14ac:dyDescent="0.25">
      <c r="A517" t="s">
        <v>30</v>
      </c>
      <c r="B517" t="s">
        <v>241</v>
      </c>
      <c r="C517" t="s">
        <v>266</v>
      </c>
      <c r="D517" t="s">
        <v>13</v>
      </c>
      <c r="E517" t="s">
        <v>265</v>
      </c>
      <c r="F517">
        <v>2016</v>
      </c>
      <c r="G517" t="s">
        <v>29</v>
      </c>
      <c r="H517" t="s">
        <v>100</v>
      </c>
      <c r="I517" t="s">
        <v>237</v>
      </c>
      <c r="J517">
        <v>434516.43822843826</v>
      </c>
      <c r="K517" t="s">
        <v>249</v>
      </c>
      <c r="L517">
        <v>1</v>
      </c>
      <c r="M517">
        <v>1</v>
      </c>
      <c r="N517">
        <v>1</v>
      </c>
    </row>
    <row r="518" spans="1:14" x14ac:dyDescent="0.25">
      <c r="A518" t="s">
        <v>30</v>
      </c>
      <c r="B518" t="s">
        <v>241</v>
      </c>
      <c r="C518" t="s">
        <v>266</v>
      </c>
      <c r="D518" t="s">
        <v>13</v>
      </c>
      <c r="E518" t="s">
        <v>265</v>
      </c>
      <c r="F518">
        <v>2016</v>
      </c>
      <c r="G518" t="s">
        <v>29</v>
      </c>
      <c r="H518" t="s">
        <v>100</v>
      </c>
      <c r="I518" t="s">
        <v>237</v>
      </c>
      <c r="J518">
        <v>431561.59129759134</v>
      </c>
      <c r="K518" t="s">
        <v>249</v>
      </c>
      <c r="L518">
        <v>1</v>
      </c>
      <c r="M518">
        <v>1</v>
      </c>
      <c r="N518">
        <v>1</v>
      </c>
    </row>
    <row r="519" spans="1:14" x14ac:dyDescent="0.25">
      <c r="A519" t="s">
        <v>30</v>
      </c>
      <c r="B519" t="s">
        <v>241</v>
      </c>
      <c r="C519" t="s">
        <v>266</v>
      </c>
      <c r="D519" t="s">
        <v>13</v>
      </c>
      <c r="E519" t="s">
        <v>265</v>
      </c>
      <c r="F519">
        <v>2016</v>
      </c>
      <c r="G519" t="s">
        <v>29</v>
      </c>
      <c r="H519" t="s">
        <v>100</v>
      </c>
      <c r="I519" t="s">
        <v>237</v>
      </c>
      <c r="J519">
        <v>425479.01165501168</v>
      </c>
      <c r="K519" t="s">
        <v>248</v>
      </c>
      <c r="L519">
        <v>1</v>
      </c>
      <c r="M519">
        <v>1</v>
      </c>
      <c r="N519">
        <v>1</v>
      </c>
    </row>
    <row r="520" spans="1:14" x14ac:dyDescent="0.25">
      <c r="A520" t="s">
        <v>30</v>
      </c>
      <c r="B520" t="s">
        <v>241</v>
      </c>
      <c r="C520" t="s">
        <v>266</v>
      </c>
      <c r="D520" t="s">
        <v>13</v>
      </c>
      <c r="E520" t="s">
        <v>266</v>
      </c>
      <c r="F520">
        <v>2016</v>
      </c>
      <c r="G520" t="s">
        <v>29</v>
      </c>
      <c r="H520" t="s">
        <v>100</v>
      </c>
      <c r="I520" t="s">
        <v>237</v>
      </c>
      <c r="J520">
        <v>518096.84537684539</v>
      </c>
      <c r="K520" t="s">
        <v>250</v>
      </c>
      <c r="L520">
        <v>2</v>
      </c>
      <c r="M520">
        <v>1</v>
      </c>
      <c r="N520">
        <v>1</v>
      </c>
    </row>
    <row r="521" spans="1:14" x14ac:dyDescent="0.25">
      <c r="A521" t="s">
        <v>30</v>
      </c>
      <c r="B521" t="s">
        <v>241</v>
      </c>
      <c r="C521" t="s">
        <v>266</v>
      </c>
      <c r="D521" t="s">
        <v>13</v>
      </c>
      <c r="E521" t="s">
        <v>266</v>
      </c>
      <c r="F521">
        <v>2016</v>
      </c>
      <c r="G521" t="s">
        <v>29</v>
      </c>
      <c r="H521" t="s">
        <v>100</v>
      </c>
      <c r="I521" t="s">
        <v>237</v>
      </c>
      <c r="J521">
        <v>826361.66557389288</v>
      </c>
      <c r="K521" t="s">
        <v>248</v>
      </c>
      <c r="M521">
        <v>1</v>
      </c>
      <c r="N521">
        <v>1</v>
      </c>
    </row>
    <row r="522" spans="1:14" x14ac:dyDescent="0.25">
      <c r="A522" t="s">
        <v>30</v>
      </c>
      <c r="B522" t="s">
        <v>241</v>
      </c>
      <c r="C522" t="s">
        <v>266</v>
      </c>
      <c r="D522" t="s">
        <v>13</v>
      </c>
      <c r="E522" t="s">
        <v>266</v>
      </c>
      <c r="F522">
        <v>2016</v>
      </c>
      <c r="G522" t="s">
        <v>29</v>
      </c>
      <c r="H522" t="s">
        <v>100</v>
      </c>
      <c r="I522" t="s">
        <v>237</v>
      </c>
      <c r="J522">
        <v>712850.97994840727</v>
      </c>
      <c r="K522" t="s">
        <v>251</v>
      </c>
      <c r="L522">
        <v>2</v>
      </c>
      <c r="M522">
        <v>1</v>
      </c>
      <c r="N522">
        <v>1</v>
      </c>
    </row>
    <row r="523" spans="1:14" x14ac:dyDescent="0.25">
      <c r="A523" t="s">
        <v>30</v>
      </c>
      <c r="B523" t="s">
        <v>241</v>
      </c>
      <c r="C523" t="s">
        <v>266</v>
      </c>
      <c r="D523" t="s">
        <v>13</v>
      </c>
      <c r="E523" t="s">
        <v>266</v>
      </c>
      <c r="F523">
        <v>2016</v>
      </c>
      <c r="G523" t="s">
        <v>29</v>
      </c>
      <c r="H523" t="s">
        <v>100</v>
      </c>
      <c r="I523" t="s">
        <v>237</v>
      </c>
      <c r="J523">
        <v>455787.15971530689</v>
      </c>
      <c r="K523" t="s">
        <v>249</v>
      </c>
      <c r="L523">
        <v>1</v>
      </c>
      <c r="M523">
        <v>1</v>
      </c>
      <c r="N523">
        <v>1</v>
      </c>
    </row>
    <row r="524" spans="1:14" x14ac:dyDescent="0.25">
      <c r="A524" t="s">
        <v>30</v>
      </c>
      <c r="B524" t="s">
        <v>241</v>
      </c>
      <c r="C524" t="s">
        <v>266</v>
      </c>
      <c r="D524" t="s">
        <v>13</v>
      </c>
      <c r="E524" t="s">
        <v>266</v>
      </c>
      <c r="F524">
        <v>2016</v>
      </c>
      <c r="G524" t="s">
        <v>29</v>
      </c>
      <c r="H524" t="s">
        <v>100</v>
      </c>
      <c r="I524" t="s">
        <v>237</v>
      </c>
      <c r="J524">
        <v>516449.61460264184</v>
      </c>
      <c r="K524" t="s">
        <v>250</v>
      </c>
      <c r="L524">
        <v>2</v>
      </c>
      <c r="M524">
        <v>1</v>
      </c>
      <c r="N524">
        <v>1</v>
      </c>
    </row>
    <row r="525" spans="1:14" x14ac:dyDescent="0.25">
      <c r="A525" t="s">
        <v>30</v>
      </c>
      <c r="B525" t="s">
        <v>241</v>
      </c>
      <c r="C525" t="s">
        <v>266</v>
      </c>
      <c r="D525" t="s">
        <v>13</v>
      </c>
      <c r="E525" t="s">
        <v>266</v>
      </c>
      <c r="F525">
        <v>2016</v>
      </c>
      <c r="G525" t="s">
        <v>29</v>
      </c>
      <c r="H525" t="s">
        <v>100</v>
      </c>
      <c r="I525" t="s">
        <v>237</v>
      </c>
      <c r="J525">
        <v>670411.5863198135</v>
      </c>
      <c r="K525" t="s">
        <v>247</v>
      </c>
      <c r="L525">
        <v>2</v>
      </c>
      <c r="M525">
        <v>1</v>
      </c>
      <c r="N525">
        <v>1</v>
      </c>
    </row>
    <row r="526" spans="1:14" x14ac:dyDescent="0.25">
      <c r="A526" t="s">
        <v>31</v>
      </c>
      <c r="B526" t="s">
        <v>241</v>
      </c>
      <c r="C526" t="s">
        <v>266</v>
      </c>
      <c r="D526" t="s">
        <v>13</v>
      </c>
      <c r="E526" t="s">
        <v>265</v>
      </c>
      <c r="F526">
        <v>2016</v>
      </c>
      <c r="G526" t="s">
        <v>29</v>
      </c>
      <c r="H526" t="s">
        <v>100</v>
      </c>
      <c r="I526" t="s">
        <v>237</v>
      </c>
      <c r="J526">
        <v>452656.19853923854</v>
      </c>
      <c r="K526" t="s">
        <v>250</v>
      </c>
      <c r="L526">
        <v>2</v>
      </c>
      <c r="M526">
        <v>1</v>
      </c>
      <c r="N526">
        <v>1</v>
      </c>
    </row>
    <row r="527" spans="1:14" hidden="1" x14ac:dyDescent="0.25">
      <c r="A527" t="s">
        <v>20</v>
      </c>
      <c r="B527" t="s">
        <v>104</v>
      </c>
      <c r="D527" t="s">
        <v>13</v>
      </c>
      <c r="E527" t="s">
        <v>265</v>
      </c>
      <c r="F527">
        <v>2015</v>
      </c>
      <c r="G527" t="s">
        <v>29</v>
      </c>
      <c r="H527" t="s">
        <v>100</v>
      </c>
      <c r="I527" t="s">
        <v>237</v>
      </c>
      <c r="J527">
        <v>550627.64223776222</v>
      </c>
      <c r="K527" t="s">
        <v>250</v>
      </c>
      <c r="L527">
        <v>2</v>
      </c>
      <c r="M527">
        <v>1</v>
      </c>
      <c r="N527">
        <v>1</v>
      </c>
    </row>
    <row r="528" spans="1:14" hidden="1" x14ac:dyDescent="0.25">
      <c r="A528" t="s">
        <v>20</v>
      </c>
      <c r="B528" t="s">
        <v>104</v>
      </c>
      <c r="D528" t="s">
        <v>13</v>
      </c>
      <c r="E528" t="s">
        <v>265</v>
      </c>
      <c r="F528">
        <v>2015</v>
      </c>
      <c r="G528" t="s">
        <v>29</v>
      </c>
      <c r="H528" t="s">
        <v>100</v>
      </c>
      <c r="I528" t="s">
        <v>237</v>
      </c>
      <c r="J528">
        <v>497295.91601398605</v>
      </c>
      <c r="K528" t="s">
        <v>249</v>
      </c>
      <c r="L528">
        <v>2</v>
      </c>
      <c r="M528">
        <v>1</v>
      </c>
      <c r="N528">
        <v>1</v>
      </c>
    </row>
    <row r="529" spans="1:14" x14ac:dyDescent="0.25">
      <c r="A529" t="s">
        <v>31</v>
      </c>
      <c r="B529" t="s">
        <v>241</v>
      </c>
      <c r="C529" t="s">
        <v>266</v>
      </c>
      <c r="D529" t="s">
        <v>13</v>
      </c>
      <c r="E529" t="s">
        <v>265</v>
      </c>
      <c r="F529">
        <v>2015</v>
      </c>
      <c r="G529" t="s">
        <v>29</v>
      </c>
      <c r="H529" t="s">
        <v>100</v>
      </c>
      <c r="I529" t="s">
        <v>237</v>
      </c>
      <c r="J529">
        <v>606950.17552447552</v>
      </c>
      <c r="K529" t="s">
        <v>249</v>
      </c>
      <c r="M529">
        <v>1</v>
      </c>
      <c r="N529">
        <v>1</v>
      </c>
    </row>
    <row r="530" spans="1:14" x14ac:dyDescent="0.25">
      <c r="A530" t="s">
        <v>31</v>
      </c>
      <c r="B530" t="s">
        <v>241</v>
      </c>
      <c r="C530" t="s">
        <v>266</v>
      </c>
      <c r="D530" t="s">
        <v>13</v>
      </c>
      <c r="E530" t="s">
        <v>265</v>
      </c>
      <c r="F530">
        <v>2015</v>
      </c>
      <c r="G530" t="s">
        <v>29</v>
      </c>
      <c r="H530" t="s">
        <v>100</v>
      </c>
      <c r="I530" t="s">
        <v>237</v>
      </c>
      <c r="J530">
        <v>607957.56783216784</v>
      </c>
      <c r="K530" t="s">
        <v>249</v>
      </c>
      <c r="M530">
        <v>1</v>
      </c>
      <c r="N530">
        <v>1</v>
      </c>
    </row>
    <row r="531" spans="1:14" hidden="1" x14ac:dyDescent="0.25">
      <c r="A531" t="s">
        <v>32</v>
      </c>
      <c r="B531" t="s">
        <v>105</v>
      </c>
      <c r="D531" t="s">
        <v>13</v>
      </c>
      <c r="E531" t="s">
        <v>265</v>
      </c>
      <c r="F531">
        <v>2015</v>
      </c>
      <c r="G531" t="s">
        <v>29</v>
      </c>
      <c r="H531" t="s">
        <v>100</v>
      </c>
      <c r="I531" t="s">
        <v>211</v>
      </c>
      <c r="J531">
        <v>471449.19580419583</v>
      </c>
      <c r="K531" t="s">
        <v>250</v>
      </c>
      <c r="L531">
        <v>2</v>
      </c>
      <c r="M531">
        <v>1</v>
      </c>
      <c r="N531">
        <v>1</v>
      </c>
    </row>
    <row r="532" spans="1:14" hidden="1" x14ac:dyDescent="0.25">
      <c r="A532" t="s">
        <v>32</v>
      </c>
      <c r="B532" t="s">
        <v>105</v>
      </c>
      <c r="D532" t="s">
        <v>13</v>
      </c>
      <c r="E532" t="s">
        <v>265</v>
      </c>
      <c r="F532">
        <v>2015</v>
      </c>
      <c r="G532" t="s">
        <v>29</v>
      </c>
      <c r="H532" t="s">
        <v>100</v>
      </c>
      <c r="I532" t="s">
        <v>211</v>
      </c>
      <c r="J532">
        <v>501201.56643356645</v>
      </c>
      <c r="K532" t="s">
        <v>250</v>
      </c>
      <c r="L532">
        <v>1</v>
      </c>
      <c r="M532">
        <v>1</v>
      </c>
      <c r="N532">
        <v>1</v>
      </c>
    </row>
    <row r="533" spans="1:14" hidden="1" x14ac:dyDescent="0.25">
      <c r="A533" t="s">
        <v>32</v>
      </c>
      <c r="B533" t="s">
        <v>105</v>
      </c>
      <c r="D533" t="s">
        <v>13</v>
      </c>
      <c r="E533" t="s">
        <v>265</v>
      </c>
      <c r="F533">
        <v>2015</v>
      </c>
      <c r="G533" t="s">
        <v>29</v>
      </c>
      <c r="H533" t="s">
        <v>100</v>
      </c>
      <c r="I533" t="s">
        <v>211</v>
      </c>
      <c r="J533">
        <v>384022.49650349648</v>
      </c>
      <c r="K533" t="s">
        <v>249</v>
      </c>
      <c r="L533">
        <v>1</v>
      </c>
      <c r="M533">
        <v>1</v>
      </c>
      <c r="N533">
        <v>1</v>
      </c>
    </row>
    <row r="534" spans="1:14" hidden="1" x14ac:dyDescent="0.25">
      <c r="A534" t="s">
        <v>32</v>
      </c>
      <c r="B534" t="s">
        <v>105</v>
      </c>
      <c r="D534" t="s">
        <v>13</v>
      </c>
      <c r="E534" t="s">
        <v>265</v>
      </c>
      <c r="F534">
        <v>2015</v>
      </c>
      <c r="G534" t="s">
        <v>29</v>
      </c>
      <c r="H534" t="s">
        <v>100</v>
      </c>
      <c r="I534" t="s">
        <v>211</v>
      </c>
      <c r="J534">
        <v>380267.52545454551</v>
      </c>
      <c r="K534" t="s">
        <v>249</v>
      </c>
      <c r="L534">
        <v>1</v>
      </c>
      <c r="M534">
        <v>1</v>
      </c>
      <c r="N534">
        <v>1</v>
      </c>
    </row>
    <row r="535" spans="1:14" x14ac:dyDescent="0.25">
      <c r="A535" t="s">
        <v>30</v>
      </c>
      <c r="B535" t="s">
        <v>241</v>
      </c>
      <c r="C535" t="s">
        <v>266</v>
      </c>
      <c r="D535" t="s">
        <v>13</v>
      </c>
      <c r="E535" t="s">
        <v>266</v>
      </c>
      <c r="F535">
        <v>2015</v>
      </c>
      <c r="G535" t="s">
        <v>29</v>
      </c>
      <c r="H535" t="s">
        <v>100</v>
      </c>
      <c r="I535" t="s">
        <v>237</v>
      </c>
      <c r="J535">
        <v>747950.06307692302</v>
      </c>
      <c r="K535" t="s">
        <v>250</v>
      </c>
      <c r="L535">
        <v>2</v>
      </c>
      <c r="M535">
        <v>1</v>
      </c>
      <c r="N535">
        <v>1</v>
      </c>
    </row>
    <row r="536" spans="1:14" hidden="1" x14ac:dyDescent="0.25">
      <c r="A536" t="s">
        <v>20</v>
      </c>
      <c r="B536" t="s">
        <v>104</v>
      </c>
      <c r="D536" t="s">
        <v>13</v>
      </c>
      <c r="E536" t="s">
        <v>265</v>
      </c>
      <c r="F536">
        <v>2015</v>
      </c>
      <c r="G536" t="s">
        <v>29</v>
      </c>
      <c r="H536" t="s">
        <v>100</v>
      </c>
      <c r="I536" t="s">
        <v>211</v>
      </c>
      <c r="J536">
        <v>444983.82517482515</v>
      </c>
      <c r="K536" t="s">
        <v>248</v>
      </c>
      <c r="L536">
        <v>1</v>
      </c>
      <c r="M536">
        <v>1</v>
      </c>
      <c r="N536">
        <v>1</v>
      </c>
    </row>
    <row r="537" spans="1:14" hidden="1" x14ac:dyDescent="0.25">
      <c r="A537" t="s">
        <v>20</v>
      </c>
      <c r="B537" t="s">
        <v>104</v>
      </c>
      <c r="D537" t="s">
        <v>13</v>
      </c>
      <c r="E537" t="s">
        <v>265</v>
      </c>
      <c r="F537">
        <v>2015</v>
      </c>
      <c r="G537" t="s">
        <v>29</v>
      </c>
      <c r="H537" t="s">
        <v>100</v>
      </c>
      <c r="I537" t="s">
        <v>211</v>
      </c>
      <c r="J537">
        <v>533446.10489510489</v>
      </c>
      <c r="K537" t="s">
        <v>249</v>
      </c>
      <c r="L537">
        <v>1</v>
      </c>
      <c r="M537">
        <v>1</v>
      </c>
      <c r="N537">
        <v>1</v>
      </c>
    </row>
    <row r="538" spans="1:14" x14ac:dyDescent="0.25">
      <c r="A538" t="s">
        <v>31</v>
      </c>
      <c r="B538" t="s">
        <v>241</v>
      </c>
      <c r="C538" t="s">
        <v>266</v>
      </c>
      <c r="D538" t="s">
        <v>13</v>
      </c>
      <c r="E538" t="s">
        <v>265</v>
      </c>
      <c r="F538">
        <v>2015</v>
      </c>
      <c r="G538" t="s">
        <v>29</v>
      </c>
      <c r="H538" t="s">
        <v>100</v>
      </c>
      <c r="I538" t="s">
        <v>237</v>
      </c>
      <c r="J538">
        <v>484650.37818181812</v>
      </c>
      <c r="K538" t="s">
        <v>248</v>
      </c>
      <c r="M538">
        <v>1</v>
      </c>
      <c r="N538">
        <v>1</v>
      </c>
    </row>
    <row r="539" spans="1:14" x14ac:dyDescent="0.25">
      <c r="A539" t="s">
        <v>31</v>
      </c>
      <c r="B539" t="s">
        <v>241</v>
      </c>
      <c r="C539" t="s">
        <v>266</v>
      </c>
      <c r="D539" t="s">
        <v>13</v>
      </c>
      <c r="E539" t="s">
        <v>265</v>
      </c>
      <c r="F539">
        <v>2015</v>
      </c>
      <c r="G539" t="s">
        <v>29</v>
      </c>
      <c r="H539" t="s">
        <v>100</v>
      </c>
      <c r="I539" t="s">
        <v>237</v>
      </c>
      <c r="J539">
        <v>473772.82776223775</v>
      </c>
      <c r="K539" t="s">
        <v>248</v>
      </c>
      <c r="M539">
        <v>1</v>
      </c>
      <c r="N539">
        <v>1</v>
      </c>
    </row>
    <row r="540" spans="1:14" x14ac:dyDescent="0.25">
      <c r="A540" t="s">
        <v>24</v>
      </c>
      <c r="B540" t="s">
        <v>241</v>
      </c>
      <c r="C540" t="s">
        <v>266</v>
      </c>
      <c r="D540" t="s">
        <v>13</v>
      </c>
      <c r="E540" t="s">
        <v>265</v>
      </c>
      <c r="F540">
        <v>2015</v>
      </c>
      <c r="G540" t="s">
        <v>29</v>
      </c>
      <c r="H540" t="s">
        <v>100</v>
      </c>
      <c r="I540" t="s">
        <v>211</v>
      </c>
      <c r="J540">
        <v>622104.46741258737</v>
      </c>
      <c r="K540" t="s">
        <v>250</v>
      </c>
      <c r="L540">
        <v>2</v>
      </c>
      <c r="M540">
        <v>1</v>
      </c>
      <c r="N540">
        <v>1</v>
      </c>
    </row>
    <row r="541" spans="1:14" hidden="1" x14ac:dyDescent="0.25">
      <c r="A541" t="s">
        <v>20</v>
      </c>
      <c r="B541" t="s">
        <v>104</v>
      </c>
      <c r="D541" t="s">
        <v>13</v>
      </c>
      <c r="E541" t="s">
        <v>265</v>
      </c>
      <c r="F541">
        <v>2015</v>
      </c>
      <c r="G541" t="s">
        <v>29</v>
      </c>
      <c r="H541" t="s">
        <v>100</v>
      </c>
      <c r="I541" t="s">
        <v>211</v>
      </c>
      <c r="J541">
        <v>523352.82517482515</v>
      </c>
      <c r="K541" t="s">
        <v>249</v>
      </c>
      <c r="L541">
        <v>2</v>
      </c>
      <c r="M541">
        <v>1</v>
      </c>
      <c r="N541">
        <v>1</v>
      </c>
    </row>
    <row r="542" spans="1:14" hidden="1" x14ac:dyDescent="0.25">
      <c r="A542" t="s">
        <v>20</v>
      </c>
      <c r="B542" t="s">
        <v>104</v>
      </c>
      <c r="D542" t="s">
        <v>13</v>
      </c>
      <c r="E542" t="s">
        <v>265</v>
      </c>
      <c r="F542">
        <v>2015</v>
      </c>
      <c r="G542" t="s">
        <v>29</v>
      </c>
      <c r="H542" t="s">
        <v>100</v>
      </c>
      <c r="I542" t="s">
        <v>211</v>
      </c>
      <c r="J542">
        <v>523091.51048951049</v>
      </c>
      <c r="K542" t="s">
        <v>249</v>
      </c>
      <c r="L542">
        <v>2</v>
      </c>
      <c r="M542">
        <v>1</v>
      </c>
      <c r="N542">
        <v>1</v>
      </c>
    </row>
    <row r="543" spans="1:14" x14ac:dyDescent="0.25">
      <c r="A543" t="s">
        <v>24</v>
      </c>
      <c r="B543" t="s">
        <v>241</v>
      </c>
      <c r="C543" t="s">
        <v>266</v>
      </c>
      <c r="D543" t="s">
        <v>13</v>
      </c>
      <c r="E543" t="s">
        <v>265</v>
      </c>
      <c r="F543">
        <v>2016</v>
      </c>
      <c r="G543" t="s">
        <v>29</v>
      </c>
      <c r="H543" t="s">
        <v>100</v>
      </c>
      <c r="I543" t="s">
        <v>211</v>
      </c>
      <c r="J543">
        <v>354929.82682206685</v>
      </c>
      <c r="K543" t="s">
        <v>249</v>
      </c>
      <c r="L543">
        <v>2</v>
      </c>
      <c r="M543">
        <v>1</v>
      </c>
      <c r="N543">
        <v>1</v>
      </c>
    </row>
    <row r="544" spans="1:14" x14ac:dyDescent="0.25">
      <c r="A544" t="s">
        <v>31</v>
      </c>
      <c r="B544" t="s">
        <v>241</v>
      </c>
      <c r="C544" t="s">
        <v>266</v>
      </c>
      <c r="D544" t="s">
        <v>13</v>
      </c>
      <c r="E544" t="s">
        <v>265</v>
      </c>
      <c r="F544">
        <v>2015</v>
      </c>
      <c r="G544" t="s">
        <v>29</v>
      </c>
      <c r="H544" t="s">
        <v>100</v>
      </c>
      <c r="I544" t="s">
        <v>237</v>
      </c>
      <c r="J544">
        <v>627039.56461538468</v>
      </c>
      <c r="K544" t="s">
        <v>249</v>
      </c>
      <c r="M544">
        <v>1</v>
      </c>
      <c r="N544">
        <v>1</v>
      </c>
    </row>
    <row r="545" spans="1:14" x14ac:dyDescent="0.25">
      <c r="A545" t="s">
        <v>31</v>
      </c>
      <c r="B545" t="s">
        <v>241</v>
      </c>
      <c r="C545" t="s">
        <v>266</v>
      </c>
      <c r="D545" t="s">
        <v>13</v>
      </c>
      <c r="E545" t="s">
        <v>265</v>
      </c>
      <c r="F545">
        <v>2015</v>
      </c>
      <c r="G545" t="s">
        <v>29</v>
      </c>
      <c r="H545" t="s">
        <v>100</v>
      </c>
      <c r="I545" t="s">
        <v>237</v>
      </c>
      <c r="J545">
        <v>481371.53216783219</v>
      </c>
      <c r="K545" t="s">
        <v>248</v>
      </c>
      <c r="L545">
        <v>2</v>
      </c>
      <c r="M545">
        <v>1</v>
      </c>
      <c r="N545">
        <v>1</v>
      </c>
    </row>
    <row r="546" spans="1:14" x14ac:dyDescent="0.25">
      <c r="A546" t="s">
        <v>31</v>
      </c>
      <c r="B546" t="s">
        <v>241</v>
      </c>
      <c r="C546" t="s">
        <v>266</v>
      </c>
      <c r="D546" t="s">
        <v>13</v>
      </c>
      <c r="E546" t="s">
        <v>265</v>
      </c>
      <c r="F546">
        <v>2015</v>
      </c>
      <c r="G546" t="s">
        <v>29</v>
      </c>
      <c r="H546" t="s">
        <v>100</v>
      </c>
      <c r="I546" t="s">
        <v>237</v>
      </c>
      <c r="J546">
        <v>482069.46013986011</v>
      </c>
      <c r="K546" t="s">
        <v>248</v>
      </c>
      <c r="L546">
        <v>1</v>
      </c>
      <c r="M546">
        <v>1</v>
      </c>
      <c r="N546">
        <v>1</v>
      </c>
    </row>
    <row r="547" spans="1:14" hidden="1" x14ac:dyDescent="0.25">
      <c r="A547" t="s">
        <v>22</v>
      </c>
      <c r="B547" t="s">
        <v>104</v>
      </c>
      <c r="D547" t="s">
        <v>13</v>
      </c>
      <c r="E547" t="s">
        <v>265</v>
      </c>
      <c r="F547">
        <v>2016</v>
      </c>
      <c r="G547" t="s">
        <v>29</v>
      </c>
      <c r="H547" t="s">
        <v>100</v>
      </c>
      <c r="I547" t="s">
        <v>237</v>
      </c>
      <c r="J547">
        <v>343994.84854700859</v>
      </c>
      <c r="K547" t="s">
        <v>249</v>
      </c>
      <c r="L547">
        <v>1</v>
      </c>
      <c r="M547">
        <v>1</v>
      </c>
      <c r="N547">
        <v>1</v>
      </c>
    </row>
    <row r="548" spans="1:14" hidden="1" x14ac:dyDescent="0.25">
      <c r="A548" t="s">
        <v>22</v>
      </c>
      <c r="B548" t="s">
        <v>104</v>
      </c>
      <c r="D548" t="s">
        <v>13</v>
      </c>
      <c r="E548" t="s">
        <v>265</v>
      </c>
      <c r="F548">
        <v>2016</v>
      </c>
      <c r="G548" t="s">
        <v>29</v>
      </c>
      <c r="H548" t="s">
        <v>100</v>
      </c>
      <c r="I548" t="s">
        <v>237</v>
      </c>
      <c r="J548">
        <v>324447.63377777784</v>
      </c>
      <c r="K548" t="s">
        <v>249</v>
      </c>
      <c r="L548">
        <v>1</v>
      </c>
      <c r="M548">
        <v>1</v>
      </c>
      <c r="N548">
        <v>1</v>
      </c>
    </row>
    <row r="549" spans="1:14" hidden="1" x14ac:dyDescent="0.25">
      <c r="A549" t="s">
        <v>22</v>
      </c>
      <c r="B549" t="s">
        <v>104</v>
      </c>
      <c r="D549" t="s">
        <v>13</v>
      </c>
      <c r="E549" t="s">
        <v>265</v>
      </c>
      <c r="F549">
        <v>2016</v>
      </c>
      <c r="G549" t="s">
        <v>29</v>
      </c>
      <c r="H549" t="s">
        <v>100</v>
      </c>
      <c r="I549" t="s">
        <v>237</v>
      </c>
      <c r="J549">
        <v>421555.39806682203</v>
      </c>
      <c r="K549" t="s">
        <v>250</v>
      </c>
      <c r="L549">
        <v>1</v>
      </c>
      <c r="M549">
        <v>1</v>
      </c>
      <c r="N549">
        <v>1</v>
      </c>
    </row>
    <row r="550" spans="1:14" hidden="1" x14ac:dyDescent="0.25">
      <c r="A550" t="s">
        <v>22</v>
      </c>
      <c r="B550" t="s">
        <v>104</v>
      </c>
      <c r="D550" t="s">
        <v>13</v>
      </c>
      <c r="E550" t="s">
        <v>265</v>
      </c>
      <c r="F550">
        <v>2016</v>
      </c>
      <c r="G550" t="s">
        <v>29</v>
      </c>
      <c r="H550" t="s">
        <v>100</v>
      </c>
      <c r="I550" t="s">
        <v>237</v>
      </c>
      <c r="J550">
        <v>355780.57643512049</v>
      </c>
      <c r="K550" t="s">
        <v>249</v>
      </c>
      <c r="L550">
        <v>1</v>
      </c>
      <c r="M550">
        <v>1</v>
      </c>
      <c r="N550">
        <v>1</v>
      </c>
    </row>
    <row r="551" spans="1:14" hidden="1" x14ac:dyDescent="0.25">
      <c r="A551" t="s">
        <v>41</v>
      </c>
      <c r="B551" t="s">
        <v>104</v>
      </c>
      <c r="D551" t="s">
        <v>13</v>
      </c>
      <c r="E551" t="s">
        <v>265</v>
      </c>
      <c r="F551">
        <v>2016</v>
      </c>
      <c r="G551" t="s">
        <v>29</v>
      </c>
      <c r="H551" t="s">
        <v>100</v>
      </c>
      <c r="I551" t="s">
        <v>211</v>
      </c>
      <c r="J551">
        <v>265905.90955710958</v>
      </c>
      <c r="K551" t="s">
        <v>249</v>
      </c>
      <c r="L551">
        <v>1</v>
      </c>
      <c r="M551">
        <v>1</v>
      </c>
      <c r="N551">
        <v>1</v>
      </c>
    </row>
    <row r="552" spans="1:14" hidden="1" x14ac:dyDescent="0.25">
      <c r="A552" t="s">
        <v>41</v>
      </c>
      <c r="B552" t="s">
        <v>104</v>
      </c>
      <c r="D552" t="s">
        <v>13</v>
      </c>
      <c r="E552" t="s">
        <v>265</v>
      </c>
      <c r="F552">
        <v>2016</v>
      </c>
      <c r="G552" t="s">
        <v>29</v>
      </c>
      <c r="H552" t="s">
        <v>100</v>
      </c>
      <c r="I552" t="s">
        <v>211</v>
      </c>
      <c r="J552">
        <v>265644.1573271174</v>
      </c>
      <c r="K552" t="s">
        <v>249</v>
      </c>
      <c r="M552">
        <v>1</v>
      </c>
      <c r="N552">
        <v>1</v>
      </c>
    </row>
    <row r="553" spans="1:14" x14ac:dyDescent="0.25">
      <c r="A553" t="s">
        <v>31</v>
      </c>
      <c r="B553" t="s">
        <v>241</v>
      </c>
      <c r="C553" t="s">
        <v>266</v>
      </c>
      <c r="D553" t="s">
        <v>13</v>
      </c>
      <c r="E553" t="s">
        <v>265</v>
      </c>
      <c r="F553">
        <v>2015</v>
      </c>
      <c r="G553" t="s">
        <v>29</v>
      </c>
      <c r="H553" t="s">
        <v>100</v>
      </c>
      <c r="I553" t="s">
        <v>237</v>
      </c>
      <c r="J553">
        <v>474849.20230769226</v>
      </c>
      <c r="K553" t="s">
        <v>248</v>
      </c>
      <c r="L553">
        <v>2</v>
      </c>
      <c r="M553">
        <v>1</v>
      </c>
      <c r="N553">
        <v>1</v>
      </c>
    </row>
    <row r="554" spans="1:14" x14ac:dyDescent="0.25">
      <c r="A554" t="s">
        <v>31</v>
      </c>
      <c r="B554" t="s">
        <v>241</v>
      </c>
      <c r="C554" t="s">
        <v>266</v>
      </c>
      <c r="D554" t="s">
        <v>13</v>
      </c>
      <c r="E554" t="s">
        <v>265</v>
      </c>
      <c r="F554">
        <v>2015</v>
      </c>
      <c r="G554" t="s">
        <v>29</v>
      </c>
      <c r="H554" t="s">
        <v>100</v>
      </c>
      <c r="I554" t="s">
        <v>237</v>
      </c>
      <c r="J554">
        <v>474242.66188811185</v>
      </c>
      <c r="K554" t="s">
        <v>248</v>
      </c>
      <c r="L554">
        <v>1</v>
      </c>
      <c r="M554">
        <v>1</v>
      </c>
      <c r="N554">
        <v>1</v>
      </c>
    </row>
    <row r="555" spans="1:14" x14ac:dyDescent="0.25">
      <c r="A555" t="s">
        <v>31</v>
      </c>
      <c r="B555" t="s">
        <v>241</v>
      </c>
      <c r="C555" t="s">
        <v>266</v>
      </c>
      <c r="D555" t="s">
        <v>13</v>
      </c>
      <c r="E555" t="s">
        <v>265</v>
      </c>
      <c r="F555">
        <v>2015</v>
      </c>
      <c r="G555" t="s">
        <v>29</v>
      </c>
      <c r="H555" t="s">
        <v>100</v>
      </c>
      <c r="I555" t="s">
        <v>237</v>
      </c>
      <c r="J555">
        <v>671422.8597902098</v>
      </c>
      <c r="K555" t="s">
        <v>250</v>
      </c>
      <c r="L555">
        <v>2</v>
      </c>
      <c r="M555">
        <v>1</v>
      </c>
      <c r="N555">
        <v>1</v>
      </c>
    </row>
    <row r="556" spans="1:14" x14ac:dyDescent="0.25">
      <c r="A556" t="s">
        <v>31</v>
      </c>
      <c r="B556" t="s">
        <v>241</v>
      </c>
      <c r="C556" t="s">
        <v>266</v>
      </c>
      <c r="D556" t="s">
        <v>13</v>
      </c>
      <c r="E556" t="s">
        <v>265</v>
      </c>
      <c r="F556">
        <v>2015</v>
      </c>
      <c r="G556" t="s">
        <v>29</v>
      </c>
      <c r="H556" t="s">
        <v>100</v>
      </c>
      <c r="I556" t="s">
        <v>237</v>
      </c>
      <c r="J556">
        <v>470795.70342657343</v>
      </c>
      <c r="K556" t="s">
        <v>248</v>
      </c>
      <c r="L556">
        <v>2</v>
      </c>
      <c r="M556">
        <v>1</v>
      </c>
      <c r="N556">
        <v>1</v>
      </c>
    </row>
    <row r="557" spans="1:14" hidden="1" x14ac:dyDescent="0.25">
      <c r="A557" t="s">
        <v>20</v>
      </c>
      <c r="B557" t="s">
        <v>104</v>
      </c>
      <c r="D557" t="s">
        <v>13</v>
      </c>
      <c r="E557" t="s">
        <v>265</v>
      </c>
      <c r="F557">
        <v>2015</v>
      </c>
      <c r="G557" t="s">
        <v>29</v>
      </c>
      <c r="H557" t="s">
        <v>100</v>
      </c>
      <c r="I557" t="s">
        <v>211</v>
      </c>
      <c r="J557">
        <v>544801.19580419583</v>
      </c>
      <c r="K557" t="s">
        <v>249</v>
      </c>
      <c r="L557">
        <v>1</v>
      </c>
      <c r="M557">
        <v>1</v>
      </c>
      <c r="N557">
        <v>1</v>
      </c>
    </row>
    <row r="558" spans="1:14" hidden="1" x14ac:dyDescent="0.25">
      <c r="A558" t="s">
        <v>20</v>
      </c>
      <c r="B558" t="s">
        <v>104</v>
      </c>
      <c r="D558" t="s">
        <v>13</v>
      </c>
      <c r="E558" t="s">
        <v>265</v>
      </c>
      <c r="F558">
        <v>2015</v>
      </c>
      <c r="G558" t="s">
        <v>29</v>
      </c>
      <c r="H558" t="s">
        <v>100</v>
      </c>
      <c r="I558" t="s">
        <v>211</v>
      </c>
      <c r="J558">
        <v>539965.66433566436</v>
      </c>
      <c r="K558" t="s">
        <v>249</v>
      </c>
      <c r="L558">
        <v>1</v>
      </c>
      <c r="M558">
        <v>1</v>
      </c>
      <c r="N558">
        <v>1</v>
      </c>
    </row>
    <row r="559" spans="1:14" hidden="1" x14ac:dyDescent="0.25">
      <c r="A559" t="s">
        <v>20</v>
      </c>
      <c r="B559" t="s">
        <v>104</v>
      </c>
      <c r="D559" t="s">
        <v>13</v>
      </c>
      <c r="E559" t="s">
        <v>265</v>
      </c>
      <c r="F559">
        <v>2015</v>
      </c>
      <c r="G559" t="s">
        <v>29</v>
      </c>
      <c r="H559" t="s">
        <v>100</v>
      </c>
      <c r="I559" t="s">
        <v>211</v>
      </c>
      <c r="J559">
        <v>509215.21678321681</v>
      </c>
      <c r="K559" t="s">
        <v>249</v>
      </c>
      <c r="L559">
        <v>1</v>
      </c>
      <c r="M559">
        <v>1</v>
      </c>
      <c r="N559">
        <v>1</v>
      </c>
    </row>
    <row r="560" spans="1:14" hidden="1" x14ac:dyDescent="0.25">
      <c r="A560" t="s">
        <v>20</v>
      </c>
      <c r="B560" t="s">
        <v>104</v>
      </c>
      <c r="D560" t="s">
        <v>13</v>
      </c>
      <c r="E560" t="s">
        <v>265</v>
      </c>
      <c r="F560">
        <v>2015</v>
      </c>
      <c r="G560" t="s">
        <v>29</v>
      </c>
      <c r="H560" t="s">
        <v>100</v>
      </c>
      <c r="I560" t="s">
        <v>211</v>
      </c>
      <c r="J560">
        <v>448660.37762237765</v>
      </c>
      <c r="K560" t="s">
        <v>248</v>
      </c>
      <c r="L560">
        <v>1</v>
      </c>
      <c r="M560">
        <v>1</v>
      </c>
      <c r="N560">
        <v>1</v>
      </c>
    </row>
    <row r="561" spans="1:14" hidden="1" x14ac:dyDescent="0.25">
      <c r="A561" t="s">
        <v>33</v>
      </c>
      <c r="B561" t="s">
        <v>104</v>
      </c>
      <c r="D561" t="s">
        <v>13</v>
      </c>
      <c r="E561" t="s">
        <v>265</v>
      </c>
      <c r="F561">
        <v>2015</v>
      </c>
      <c r="G561" t="s">
        <v>29</v>
      </c>
      <c r="H561" t="s">
        <v>100</v>
      </c>
      <c r="I561" t="s">
        <v>211</v>
      </c>
      <c r="J561">
        <v>456266.52223776228</v>
      </c>
      <c r="K561" t="s">
        <v>248</v>
      </c>
      <c r="L561">
        <v>1</v>
      </c>
      <c r="M561">
        <v>1</v>
      </c>
      <c r="N561">
        <v>1</v>
      </c>
    </row>
    <row r="562" spans="1:14" hidden="1" x14ac:dyDescent="0.25">
      <c r="A562" t="s">
        <v>33</v>
      </c>
      <c r="B562" t="s">
        <v>104</v>
      </c>
      <c r="D562" t="s">
        <v>13</v>
      </c>
      <c r="E562" t="s">
        <v>265</v>
      </c>
      <c r="F562">
        <v>2015</v>
      </c>
      <c r="G562" t="s">
        <v>29</v>
      </c>
      <c r="H562" t="s">
        <v>100</v>
      </c>
      <c r="I562" t="s">
        <v>211</v>
      </c>
      <c r="J562">
        <v>456564.90489510493</v>
      </c>
      <c r="K562" t="s">
        <v>248</v>
      </c>
      <c r="L562">
        <v>1</v>
      </c>
      <c r="M562">
        <v>1</v>
      </c>
      <c r="N562">
        <v>1</v>
      </c>
    </row>
    <row r="563" spans="1:14" hidden="1" x14ac:dyDescent="0.25">
      <c r="A563" t="s">
        <v>33</v>
      </c>
      <c r="B563" t="s">
        <v>104</v>
      </c>
      <c r="D563" t="s">
        <v>13</v>
      </c>
      <c r="E563" t="s">
        <v>265</v>
      </c>
      <c r="F563">
        <v>2015</v>
      </c>
      <c r="G563" t="s">
        <v>29</v>
      </c>
      <c r="H563" t="s">
        <v>100</v>
      </c>
      <c r="I563" t="s">
        <v>211</v>
      </c>
      <c r="J563">
        <v>454037.60475524474</v>
      </c>
      <c r="K563" t="s">
        <v>248</v>
      </c>
      <c r="L563">
        <v>1</v>
      </c>
      <c r="M563">
        <v>1</v>
      </c>
      <c r="N563">
        <v>1</v>
      </c>
    </row>
    <row r="564" spans="1:14" hidden="1" x14ac:dyDescent="0.25">
      <c r="A564" t="s">
        <v>33</v>
      </c>
      <c r="B564" t="s">
        <v>104</v>
      </c>
      <c r="D564" t="s">
        <v>13</v>
      </c>
      <c r="E564" t="s">
        <v>265</v>
      </c>
      <c r="F564">
        <v>2015</v>
      </c>
      <c r="G564" t="s">
        <v>29</v>
      </c>
      <c r="H564" t="s">
        <v>100</v>
      </c>
      <c r="I564" t="s">
        <v>211</v>
      </c>
      <c r="J564">
        <v>456715.77783216786</v>
      </c>
      <c r="K564" t="s">
        <v>248</v>
      </c>
      <c r="L564">
        <v>1</v>
      </c>
      <c r="M564">
        <v>1</v>
      </c>
      <c r="N564">
        <v>1</v>
      </c>
    </row>
    <row r="565" spans="1:14" hidden="1" x14ac:dyDescent="0.25">
      <c r="A565" t="s">
        <v>33</v>
      </c>
      <c r="B565" t="s">
        <v>104</v>
      </c>
      <c r="D565" t="s">
        <v>13</v>
      </c>
      <c r="E565" t="s">
        <v>265</v>
      </c>
      <c r="F565">
        <v>2015</v>
      </c>
      <c r="G565" t="s">
        <v>29</v>
      </c>
      <c r="H565" t="s">
        <v>100</v>
      </c>
      <c r="I565" t="s">
        <v>211</v>
      </c>
      <c r="J565">
        <v>460031.49825174827</v>
      </c>
      <c r="K565" t="s">
        <v>248</v>
      </c>
      <c r="L565">
        <v>1</v>
      </c>
      <c r="M565">
        <v>1</v>
      </c>
      <c r="N565">
        <v>1</v>
      </c>
    </row>
    <row r="566" spans="1:14" hidden="1" x14ac:dyDescent="0.25">
      <c r="A566" t="s">
        <v>21</v>
      </c>
      <c r="B566" t="s">
        <v>104</v>
      </c>
      <c r="D566" t="s">
        <v>13</v>
      </c>
      <c r="E566" t="s">
        <v>265</v>
      </c>
      <c r="F566">
        <v>2015</v>
      </c>
      <c r="G566" t="s">
        <v>29</v>
      </c>
      <c r="H566" t="s">
        <v>100</v>
      </c>
      <c r="I566" t="s">
        <v>211</v>
      </c>
      <c r="J566">
        <v>513912.56601398595</v>
      </c>
      <c r="K566" t="s">
        <v>249</v>
      </c>
      <c r="L566">
        <v>1</v>
      </c>
      <c r="M566">
        <v>1</v>
      </c>
      <c r="N566">
        <v>1</v>
      </c>
    </row>
    <row r="567" spans="1:14" hidden="1" x14ac:dyDescent="0.25">
      <c r="A567" t="s">
        <v>21</v>
      </c>
      <c r="B567" t="s">
        <v>104</v>
      </c>
      <c r="D567" t="s">
        <v>13</v>
      </c>
      <c r="E567" t="s">
        <v>265</v>
      </c>
      <c r="F567">
        <v>2015</v>
      </c>
      <c r="G567" t="s">
        <v>29</v>
      </c>
      <c r="H567" t="s">
        <v>100</v>
      </c>
      <c r="I567" t="s">
        <v>211</v>
      </c>
      <c r="J567">
        <v>451045.34594405594</v>
      </c>
      <c r="K567" t="s">
        <v>248</v>
      </c>
      <c r="L567">
        <v>2</v>
      </c>
      <c r="M567">
        <v>1</v>
      </c>
      <c r="N567">
        <v>1</v>
      </c>
    </row>
    <row r="568" spans="1:14" hidden="1" x14ac:dyDescent="0.25">
      <c r="A568" t="s">
        <v>21</v>
      </c>
      <c r="B568" t="s">
        <v>104</v>
      </c>
      <c r="D568" t="s">
        <v>13</v>
      </c>
      <c r="E568" t="s">
        <v>265</v>
      </c>
      <c r="F568">
        <v>2015</v>
      </c>
      <c r="G568" t="s">
        <v>29</v>
      </c>
      <c r="H568" t="s">
        <v>100</v>
      </c>
      <c r="I568" t="s">
        <v>211</v>
      </c>
      <c r="J568">
        <v>450004.99895104894</v>
      </c>
      <c r="K568" t="s">
        <v>248</v>
      </c>
      <c r="L568">
        <v>1</v>
      </c>
      <c r="M568">
        <v>1</v>
      </c>
      <c r="N568">
        <v>1</v>
      </c>
    </row>
    <row r="569" spans="1:14" hidden="1" x14ac:dyDescent="0.25">
      <c r="A569" t="s">
        <v>21</v>
      </c>
      <c r="B569" t="s">
        <v>104</v>
      </c>
      <c r="D569" t="s">
        <v>13</v>
      </c>
      <c r="E569" t="s">
        <v>265</v>
      </c>
      <c r="F569">
        <v>2015</v>
      </c>
      <c r="G569" t="s">
        <v>29</v>
      </c>
      <c r="H569" t="s">
        <v>100</v>
      </c>
      <c r="I569" t="s">
        <v>211</v>
      </c>
      <c r="J569">
        <v>521683.34694638697</v>
      </c>
      <c r="K569" t="s">
        <v>248</v>
      </c>
      <c r="L569">
        <v>2</v>
      </c>
      <c r="M569">
        <v>1</v>
      </c>
      <c r="N569">
        <v>1</v>
      </c>
    </row>
    <row r="570" spans="1:14" hidden="1" x14ac:dyDescent="0.25">
      <c r="A570" t="s">
        <v>21</v>
      </c>
      <c r="B570" t="s">
        <v>104</v>
      </c>
      <c r="D570" t="s">
        <v>13</v>
      </c>
      <c r="E570" t="s">
        <v>265</v>
      </c>
      <c r="F570">
        <v>2015</v>
      </c>
      <c r="G570" t="s">
        <v>29</v>
      </c>
      <c r="H570" t="s">
        <v>100</v>
      </c>
      <c r="I570" t="s">
        <v>211</v>
      </c>
      <c r="J570">
        <v>511146.04195804195</v>
      </c>
      <c r="K570" t="s">
        <v>249</v>
      </c>
      <c r="L570">
        <v>2</v>
      </c>
      <c r="M570">
        <v>1</v>
      </c>
      <c r="N570">
        <v>1</v>
      </c>
    </row>
    <row r="571" spans="1:14" hidden="1" x14ac:dyDescent="0.25">
      <c r="A571" t="s">
        <v>21</v>
      </c>
      <c r="B571" t="s">
        <v>104</v>
      </c>
      <c r="D571" t="s">
        <v>13</v>
      </c>
      <c r="E571" t="s">
        <v>265</v>
      </c>
      <c r="F571">
        <v>2015</v>
      </c>
      <c r="G571" t="s">
        <v>29</v>
      </c>
      <c r="H571" t="s">
        <v>100</v>
      </c>
      <c r="I571" t="s">
        <v>211</v>
      </c>
      <c r="J571">
        <v>448238.16083916085</v>
      </c>
      <c r="K571" t="s">
        <v>248</v>
      </c>
      <c r="L571">
        <v>1</v>
      </c>
      <c r="M571">
        <v>1</v>
      </c>
      <c r="N571">
        <v>1</v>
      </c>
    </row>
    <row r="572" spans="1:14" x14ac:dyDescent="0.25">
      <c r="A572" t="s">
        <v>24</v>
      </c>
      <c r="B572" t="s">
        <v>241</v>
      </c>
      <c r="C572" t="s">
        <v>266</v>
      </c>
      <c r="D572" t="s">
        <v>13</v>
      </c>
      <c r="E572" t="s">
        <v>265</v>
      </c>
      <c r="F572">
        <v>2015</v>
      </c>
      <c r="G572" t="s">
        <v>29</v>
      </c>
      <c r="H572" t="s">
        <v>100</v>
      </c>
      <c r="I572" t="s">
        <v>211</v>
      </c>
      <c r="J572">
        <v>544400.70685314678</v>
      </c>
      <c r="K572" t="s">
        <v>249</v>
      </c>
      <c r="L572">
        <v>1</v>
      </c>
      <c r="M572">
        <v>1</v>
      </c>
      <c r="N572">
        <v>1</v>
      </c>
    </row>
    <row r="573" spans="1:14" x14ac:dyDescent="0.25">
      <c r="A573" t="s">
        <v>24</v>
      </c>
      <c r="B573" t="s">
        <v>241</v>
      </c>
      <c r="C573" t="s">
        <v>266</v>
      </c>
      <c r="D573" t="s">
        <v>13</v>
      </c>
      <c r="E573" t="s">
        <v>265</v>
      </c>
      <c r="F573">
        <v>2015</v>
      </c>
      <c r="G573" t="s">
        <v>29</v>
      </c>
      <c r="H573" t="s">
        <v>100</v>
      </c>
      <c r="I573" t="s">
        <v>211</v>
      </c>
      <c r="J573">
        <v>625563.20923076919</v>
      </c>
      <c r="K573" t="s">
        <v>250</v>
      </c>
      <c r="L573">
        <v>2</v>
      </c>
      <c r="M573">
        <v>1</v>
      </c>
      <c r="N573">
        <v>1</v>
      </c>
    </row>
    <row r="574" spans="1:14" x14ac:dyDescent="0.25">
      <c r="A574" t="s">
        <v>24</v>
      </c>
      <c r="B574" t="s">
        <v>241</v>
      </c>
      <c r="C574" t="s">
        <v>266</v>
      </c>
      <c r="D574" t="s">
        <v>13</v>
      </c>
      <c r="E574" t="s">
        <v>265</v>
      </c>
      <c r="F574">
        <v>2015</v>
      </c>
      <c r="G574" t="s">
        <v>29</v>
      </c>
      <c r="H574" t="s">
        <v>100</v>
      </c>
      <c r="I574" t="s">
        <v>211</v>
      </c>
      <c r="J574">
        <v>545257.9158041958</v>
      </c>
      <c r="K574" t="s">
        <v>249</v>
      </c>
      <c r="L574">
        <v>1</v>
      </c>
      <c r="M574">
        <v>1</v>
      </c>
      <c r="N574">
        <v>1</v>
      </c>
    </row>
    <row r="575" spans="1:14" hidden="1" x14ac:dyDescent="0.25">
      <c r="A575" t="s">
        <v>17</v>
      </c>
      <c r="B575" t="s">
        <v>104</v>
      </c>
      <c r="D575" t="s">
        <v>13</v>
      </c>
      <c r="E575" t="s">
        <v>265</v>
      </c>
      <c r="F575">
        <v>2015</v>
      </c>
      <c r="G575" t="s">
        <v>29</v>
      </c>
      <c r="H575" t="s">
        <v>100</v>
      </c>
      <c r="I575" t="s">
        <v>211</v>
      </c>
      <c r="J575">
        <v>498010.38181818184</v>
      </c>
      <c r="K575" t="s">
        <v>248</v>
      </c>
      <c r="L575">
        <v>2</v>
      </c>
      <c r="M575">
        <v>1</v>
      </c>
      <c r="N575">
        <v>1</v>
      </c>
    </row>
    <row r="576" spans="1:14" hidden="1" x14ac:dyDescent="0.25">
      <c r="A576" t="s">
        <v>17</v>
      </c>
      <c r="B576" t="s">
        <v>104</v>
      </c>
      <c r="D576" t="s">
        <v>13</v>
      </c>
      <c r="E576" t="s">
        <v>265</v>
      </c>
      <c r="F576">
        <v>2015</v>
      </c>
      <c r="G576" t="s">
        <v>29</v>
      </c>
      <c r="H576" t="s">
        <v>100</v>
      </c>
      <c r="I576" t="s">
        <v>211</v>
      </c>
      <c r="J576">
        <v>497224.26013986015</v>
      </c>
      <c r="K576" t="s">
        <v>248</v>
      </c>
      <c r="L576">
        <v>2</v>
      </c>
      <c r="M576">
        <v>1</v>
      </c>
      <c r="N576">
        <v>1</v>
      </c>
    </row>
    <row r="577" spans="1:14" hidden="1" x14ac:dyDescent="0.25">
      <c r="A577" t="s">
        <v>12</v>
      </c>
      <c r="B577" t="s">
        <v>103</v>
      </c>
      <c r="D577" t="s">
        <v>13</v>
      </c>
      <c r="E577" t="s">
        <v>265</v>
      </c>
      <c r="F577">
        <v>2015</v>
      </c>
      <c r="G577" t="s">
        <v>29</v>
      </c>
      <c r="H577" t="s">
        <v>100</v>
      </c>
      <c r="I577" t="s">
        <v>211</v>
      </c>
      <c r="J577">
        <v>494004.81482517481</v>
      </c>
      <c r="K577" t="s">
        <v>249</v>
      </c>
      <c r="L577">
        <v>1</v>
      </c>
      <c r="M577">
        <v>1</v>
      </c>
      <c r="N577">
        <v>1</v>
      </c>
    </row>
    <row r="578" spans="1:14" hidden="1" x14ac:dyDescent="0.25">
      <c r="A578" t="s">
        <v>12</v>
      </c>
      <c r="B578" t="s">
        <v>103</v>
      </c>
      <c r="D578" t="s">
        <v>13</v>
      </c>
      <c r="E578" t="s">
        <v>265</v>
      </c>
      <c r="F578">
        <v>2015</v>
      </c>
      <c r="G578" t="s">
        <v>29</v>
      </c>
      <c r="H578" t="s">
        <v>100</v>
      </c>
      <c r="I578" t="s">
        <v>211</v>
      </c>
      <c r="J578">
        <v>597917.01076923078</v>
      </c>
      <c r="K578" t="s">
        <v>250</v>
      </c>
      <c r="L578">
        <v>2</v>
      </c>
      <c r="M578">
        <v>1</v>
      </c>
      <c r="N578">
        <v>1</v>
      </c>
    </row>
    <row r="579" spans="1:14" hidden="1" x14ac:dyDescent="0.25">
      <c r="A579" t="s">
        <v>42</v>
      </c>
      <c r="B579" t="s">
        <v>107</v>
      </c>
      <c r="D579" t="s">
        <v>13</v>
      </c>
      <c r="E579" t="s">
        <v>265</v>
      </c>
      <c r="F579">
        <v>2015</v>
      </c>
      <c r="G579" t="s">
        <v>29</v>
      </c>
      <c r="H579" t="s">
        <v>100</v>
      </c>
      <c r="I579" t="s">
        <v>211</v>
      </c>
      <c r="J579">
        <v>370063.86447552446</v>
      </c>
      <c r="K579" t="s">
        <v>248</v>
      </c>
      <c r="L579">
        <v>1</v>
      </c>
      <c r="M579">
        <v>1</v>
      </c>
      <c r="N579">
        <v>1</v>
      </c>
    </row>
    <row r="580" spans="1:14" hidden="1" x14ac:dyDescent="0.25">
      <c r="A580" t="s">
        <v>42</v>
      </c>
      <c r="B580" t="s">
        <v>107</v>
      </c>
      <c r="D580" t="s">
        <v>13</v>
      </c>
      <c r="E580" t="s">
        <v>265</v>
      </c>
      <c r="F580">
        <v>2015</v>
      </c>
      <c r="G580" t="s">
        <v>29</v>
      </c>
      <c r="H580" t="s">
        <v>100</v>
      </c>
      <c r="I580" t="s">
        <v>211</v>
      </c>
      <c r="J580">
        <v>366237.85454545455</v>
      </c>
      <c r="K580" t="s">
        <v>248</v>
      </c>
      <c r="L580">
        <v>1</v>
      </c>
      <c r="M580">
        <v>1</v>
      </c>
      <c r="N580">
        <v>1</v>
      </c>
    </row>
    <row r="581" spans="1:14" hidden="1" x14ac:dyDescent="0.25">
      <c r="A581" t="s">
        <v>42</v>
      </c>
      <c r="B581" t="s">
        <v>107</v>
      </c>
      <c r="D581" t="s">
        <v>13</v>
      </c>
      <c r="E581" t="s">
        <v>265</v>
      </c>
      <c r="F581">
        <v>2015</v>
      </c>
      <c r="G581" t="s">
        <v>29</v>
      </c>
      <c r="H581" t="s">
        <v>100</v>
      </c>
      <c r="I581" t="s">
        <v>211</v>
      </c>
      <c r="J581">
        <v>388051.58181818185</v>
      </c>
      <c r="K581" t="s">
        <v>248</v>
      </c>
      <c r="L581">
        <v>1</v>
      </c>
      <c r="M581">
        <v>1</v>
      </c>
      <c r="N581">
        <v>1</v>
      </c>
    </row>
    <row r="582" spans="1:14" hidden="1" x14ac:dyDescent="0.25">
      <c r="A582" t="s">
        <v>42</v>
      </c>
      <c r="B582" t="s">
        <v>107</v>
      </c>
      <c r="D582" t="s">
        <v>13</v>
      </c>
      <c r="E582" t="s">
        <v>265</v>
      </c>
      <c r="F582">
        <v>2015</v>
      </c>
      <c r="G582" t="s">
        <v>29</v>
      </c>
      <c r="H582" t="s">
        <v>100</v>
      </c>
      <c r="I582" t="s">
        <v>211</v>
      </c>
      <c r="J582">
        <v>379391.90349650354</v>
      </c>
      <c r="K582" t="s">
        <v>250</v>
      </c>
      <c r="L582">
        <v>1</v>
      </c>
      <c r="M582">
        <v>1</v>
      </c>
      <c r="N582">
        <v>1</v>
      </c>
    </row>
    <row r="583" spans="1:14" hidden="1" x14ac:dyDescent="0.25">
      <c r="A583" t="s">
        <v>42</v>
      </c>
      <c r="B583" t="s">
        <v>107</v>
      </c>
      <c r="D583" t="s">
        <v>13</v>
      </c>
      <c r="E583" t="s">
        <v>265</v>
      </c>
      <c r="F583">
        <v>2015</v>
      </c>
      <c r="G583" t="s">
        <v>29</v>
      </c>
      <c r="H583" t="s">
        <v>100</v>
      </c>
      <c r="I583" t="s">
        <v>211</v>
      </c>
      <c r="J583">
        <v>420844.15524475527</v>
      </c>
      <c r="K583" t="s">
        <v>249</v>
      </c>
      <c r="L583">
        <v>1</v>
      </c>
      <c r="M583">
        <v>1</v>
      </c>
      <c r="N583">
        <v>1</v>
      </c>
    </row>
    <row r="584" spans="1:14" x14ac:dyDescent="0.25">
      <c r="A584" t="s">
        <v>24</v>
      </c>
      <c r="B584" t="s">
        <v>241</v>
      </c>
      <c r="C584" t="s">
        <v>266</v>
      </c>
      <c r="D584" t="s">
        <v>13</v>
      </c>
      <c r="E584" t="s">
        <v>265</v>
      </c>
      <c r="F584">
        <v>2015</v>
      </c>
      <c r="G584" t="s">
        <v>29</v>
      </c>
      <c r="H584" t="s">
        <v>100</v>
      </c>
      <c r="I584" t="s">
        <v>211</v>
      </c>
      <c r="J584">
        <v>624565.28958041954</v>
      </c>
      <c r="K584" t="s">
        <v>250</v>
      </c>
      <c r="L584">
        <v>2</v>
      </c>
      <c r="M584">
        <v>1</v>
      </c>
      <c r="N584">
        <v>1</v>
      </c>
    </row>
    <row r="585" spans="1:14" x14ac:dyDescent="0.25">
      <c r="A585" t="s">
        <v>24</v>
      </c>
      <c r="B585" t="s">
        <v>241</v>
      </c>
      <c r="C585" t="s">
        <v>266</v>
      </c>
      <c r="D585" t="s">
        <v>13</v>
      </c>
      <c r="E585" t="s">
        <v>265</v>
      </c>
      <c r="F585">
        <v>2015</v>
      </c>
      <c r="G585" t="s">
        <v>29</v>
      </c>
      <c r="H585" t="s">
        <v>100</v>
      </c>
      <c r="I585" t="s">
        <v>211</v>
      </c>
      <c r="J585">
        <v>545350.3316783217</v>
      </c>
      <c r="K585" t="s">
        <v>249</v>
      </c>
      <c r="L585">
        <v>1</v>
      </c>
      <c r="M585">
        <v>1</v>
      </c>
      <c r="N585">
        <v>1</v>
      </c>
    </row>
    <row r="586" spans="1:14" x14ac:dyDescent="0.25">
      <c r="A586" t="s">
        <v>24</v>
      </c>
      <c r="B586" t="s">
        <v>241</v>
      </c>
      <c r="C586" t="s">
        <v>266</v>
      </c>
      <c r="D586" t="s">
        <v>13</v>
      </c>
      <c r="E586" t="s">
        <v>265</v>
      </c>
      <c r="F586">
        <v>2015</v>
      </c>
      <c r="G586" t="s">
        <v>29</v>
      </c>
      <c r="H586" t="s">
        <v>100</v>
      </c>
      <c r="I586" t="s">
        <v>211</v>
      </c>
      <c r="J586">
        <v>545303.14986013982</v>
      </c>
      <c r="K586" t="s">
        <v>249</v>
      </c>
      <c r="L586">
        <v>1</v>
      </c>
      <c r="M586">
        <v>1</v>
      </c>
      <c r="N586">
        <v>1</v>
      </c>
    </row>
    <row r="587" spans="1:14" x14ac:dyDescent="0.25">
      <c r="A587" t="s">
        <v>24</v>
      </c>
      <c r="B587" t="s">
        <v>241</v>
      </c>
      <c r="C587" t="s">
        <v>266</v>
      </c>
      <c r="D587" t="s">
        <v>13</v>
      </c>
      <c r="E587" t="s">
        <v>265</v>
      </c>
      <c r="F587">
        <v>2015</v>
      </c>
      <c r="G587" t="s">
        <v>29</v>
      </c>
      <c r="H587" t="s">
        <v>100</v>
      </c>
      <c r="I587" t="s">
        <v>211</v>
      </c>
      <c r="J587">
        <v>479216.44818181812</v>
      </c>
      <c r="K587" t="s">
        <v>248</v>
      </c>
      <c r="L587">
        <v>1</v>
      </c>
      <c r="M587">
        <v>1</v>
      </c>
      <c r="N587">
        <v>1</v>
      </c>
    </row>
    <row r="588" spans="1:14" x14ac:dyDescent="0.25">
      <c r="A588" t="s">
        <v>24</v>
      </c>
      <c r="B588" t="s">
        <v>241</v>
      </c>
      <c r="C588" t="s">
        <v>266</v>
      </c>
      <c r="D588" t="s">
        <v>13</v>
      </c>
      <c r="E588" t="s">
        <v>265</v>
      </c>
      <c r="F588">
        <v>2015</v>
      </c>
      <c r="G588" t="s">
        <v>29</v>
      </c>
      <c r="H588" t="s">
        <v>100</v>
      </c>
      <c r="I588" t="s">
        <v>211</v>
      </c>
      <c r="J588">
        <v>544256.35468531458</v>
      </c>
      <c r="K588" t="s">
        <v>249</v>
      </c>
      <c r="L588">
        <v>1</v>
      </c>
      <c r="M588">
        <v>1</v>
      </c>
      <c r="N588">
        <v>1</v>
      </c>
    </row>
    <row r="589" spans="1:14" hidden="1" x14ac:dyDescent="0.25">
      <c r="A589" t="s">
        <v>41</v>
      </c>
      <c r="B589" t="s">
        <v>104</v>
      </c>
      <c r="D589" t="s">
        <v>13</v>
      </c>
      <c r="E589" t="s">
        <v>265</v>
      </c>
      <c r="F589">
        <v>2016</v>
      </c>
      <c r="G589" t="s">
        <v>29</v>
      </c>
      <c r="H589" t="s">
        <v>100</v>
      </c>
      <c r="I589" t="s">
        <v>211</v>
      </c>
      <c r="J589">
        <v>335776.13482517481</v>
      </c>
      <c r="K589" t="s">
        <v>250</v>
      </c>
      <c r="L589">
        <v>2</v>
      </c>
      <c r="M589">
        <v>1</v>
      </c>
      <c r="N589">
        <v>1</v>
      </c>
    </row>
    <row r="590" spans="1:14" hidden="1" x14ac:dyDescent="0.25">
      <c r="A590" t="s">
        <v>22</v>
      </c>
      <c r="B590" t="s">
        <v>104</v>
      </c>
      <c r="D590" t="s">
        <v>13</v>
      </c>
      <c r="E590" t="s">
        <v>265</v>
      </c>
      <c r="F590">
        <v>2015</v>
      </c>
      <c r="G590" t="s">
        <v>29</v>
      </c>
      <c r="H590" t="s">
        <v>100</v>
      </c>
      <c r="I590" t="s">
        <v>237</v>
      </c>
      <c r="J590">
        <v>614774.25174825173</v>
      </c>
      <c r="K590" t="s">
        <v>250</v>
      </c>
      <c r="L590">
        <v>2</v>
      </c>
      <c r="M590">
        <v>1</v>
      </c>
      <c r="N590">
        <v>1</v>
      </c>
    </row>
    <row r="591" spans="1:14" hidden="1" x14ac:dyDescent="0.25">
      <c r="A591" t="s">
        <v>22</v>
      </c>
      <c r="B591" t="s">
        <v>104</v>
      </c>
      <c r="D591" t="s">
        <v>13</v>
      </c>
      <c r="E591" t="s">
        <v>265</v>
      </c>
      <c r="F591">
        <v>2015</v>
      </c>
      <c r="G591" t="s">
        <v>29</v>
      </c>
      <c r="H591" t="s">
        <v>100</v>
      </c>
      <c r="I591" t="s">
        <v>237</v>
      </c>
      <c r="J591">
        <v>461278.24755244754</v>
      </c>
      <c r="K591" t="s">
        <v>248</v>
      </c>
      <c r="M591">
        <v>1</v>
      </c>
      <c r="N591">
        <v>1</v>
      </c>
    </row>
    <row r="592" spans="1:14" hidden="1" x14ac:dyDescent="0.25">
      <c r="A592" t="s">
        <v>22</v>
      </c>
      <c r="B592" t="s">
        <v>104</v>
      </c>
      <c r="D592" t="s">
        <v>13</v>
      </c>
      <c r="E592" t="s">
        <v>265</v>
      </c>
      <c r="F592">
        <v>2015</v>
      </c>
      <c r="G592" t="s">
        <v>29</v>
      </c>
      <c r="H592" t="s">
        <v>100</v>
      </c>
      <c r="I592" t="s">
        <v>237</v>
      </c>
      <c r="J592">
        <v>497421.29867132864</v>
      </c>
      <c r="K592" t="s">
        <v>249</v>
      </c>
      <c r="L592">
        <v>1</v>
      </c>
      <c r="M592">
        <v>1</v>
      </c>
      <c r="N592">
        <v>1</v>
      </c>
    </row>
    <row r="593" spans="1:14" hidden="1" x14ac:dyDescent="0.25">
      <c r="A593" t="s">
        <v>22</v>
      </c>
      <c r="B593" t="s">
        <v>104</v>
      </c>
      <c r="D593" t="s">
        <v>13</v>
      </c>
      <c r="E593" t="s">
        <v>265</v>
      </c>
      <c r="F593">
        <v>2015</v>
      </c>
      <c r="G593" t="s">
        <v>29</v>
      </c>
      <c r="H593" t="s">
        <v>100</v>
      </c>
      <c r="I593" t="s">
        <v>237</v>
      </c>
      <c r="J593">
        <v>460846.73958041955</v>
      </c>
      <c r="K593" t="s">
        <v>248</v>
      </c>
      <c r="L593">
        <v>1</v>
      </c>
      <c r="M593">
        <v>1</v>
      </c>
      <c r="N593">
        <v>1</v>
      </c>
    </row>
    <row r="594" spans="1:14" hidden="1" x14ac:dyDescent="0.25">
      <c r="A594" t="s">
        <v>22</v>
      </c>
      <c r="B594" t="s">
        <v>104</v>
      </c>
      <c r="D594" t="s">
        <v>13</v>
      </c>
      <c r="E594" t="s">
        <v>265</v>
      </c>
      <c r="F594">
        <v>2015</v>
      </c>
      <c r="G594" t="s">
        <v>29</v>
      </c>
      <c r="H594" t="s">
        <v>100</v>
      </c>
      <c r="I594" t="s">
        <v>237</v>
      </c>
      <c r="J594">
        <v>497332.52426573419</v>
      </c>
      <c r="K594" t="s">
        <v>249</v>
      </c>
      <c r="L594">
        <v>1</v>
      </c>
      <c r="M594">
        <v>1</v>
      </c>
      <c r="N594">
        <v>1</v>
      </c>
    </row>
    <row r="595" spans="1:14" hidden="1" x14ac:dyDescent="0.25">
      <c r="A595" t="s">
        <v>22</v>
      </c>
      <c r="B595" t="s">
        <v>104</v>
      </c>
      <c r="D595" t="s">
        <v>13</v>
      </c>
      <c r="E595" t="s">
        <v>265</v>
      </c>
      <c r="F595">
        <v>2015</v>
      </c>
      <c r="G595" t="s">
        <v>29</v>
      </c>
      <c r="H595" t="s">
        <v>100</v>
      </c>
      <c r="I595" t="s">
        <v>237</v>
      </c>
      <c r="J595">
        <v>444386.95097902097</v>
      </c>
      <c r="K595" t="s">
        <v>248</v>
      </c>
      <c r="L595">
        <v>1</v>
      </c>
      <c r="M595">
        <v>1</v>
      </c>
      <c r="N595">
        <v>1</v>
      </c>
    </row>
    <row r="596" spans="1:14" hidden="1" x14ac:dyDescent="0.25">
      <c r="A596" t="s">
        <v>20</v>
      </c>
      <c r="B596" t="s">
        <v>104</v>
      </c>
      <c r="D596" t="s">
        <v>13</v>
      </c>
      <c r="E596" t="s">
        <v>265</v>
      </c>
      <c r="F596">
        <v>2015</v>
      </c>
      <c r="G596" t="s">
        <v>29</v>
      </c>
      <c r="H596" t="s">
        <v>100</v>
      </c>
      <c r="I596" t="s">
        <v>237</v>
      </c>
      <c r="J596">
        <v>470295.3341958042</v>
      </c>
      <c r="K596" t="s">
        <v>249</v>
      </c>
      <c r="L596">
        <v>1</v>
      </c>
      <c r="M596">
        <v>1</v>
      </c>
      <c r="N596">
        <v>1</v>
      </c>
    </row>
    <row r="597" spans="1:14" hidden="1" x14ac:dyDescent="0.25">
      <c r="A597" t="s">
        <v>20</v>
      </c>
      <c r="B597" t="s">
        <v>104</v>
      </c>
      <c r="D597" t="s">
        <v>13</v>
      </c>
      <c r="E597" t="s">
        <v>265</v>
      </c>
      <c r="F597">
        <v>2015</v>
      </c>
      <c r="G597" t="s">
        <v>29</v>
      </c>
      <c r="H597" t="s">
        <v>100</v>
      </c>
      <c r="I597" t="s">
        <v>237</v>
      </c>
      <c r="J597">
        <v>439214.11790209793</v>
      </c>
      <c r="K597" t="s">
        <v>248</v>
      </c>
      <c r="L597">
        <v>1</v>
      </c>
      <c r="M597">
        <v>1</v>
      </c>
      <c r="N597">
        <v>1</v>
      </c>
    </row>
    <row r="598" spans="1:14" hidden="1" x14ac:dyDescent="0.25">
      <c r="A598" t="s">
        <v>22</v>
      </c>
      <c r="B598" t="s">
        <v>104</v>
      </c>
      <c r="D598" t="s">
        <v>13</v>
      </c>
      <c r="E598" t="s">
        <v>265</v>
      </c>
      <c r="F598">
        <v>2015</v>
      </c>
      <c r="G598" t="s">
        <v>29</v>
      </c>
      <c r="H598" t="s">
        <v>100</v>
      </c>
      <c r="I598" t="s">
        <v>237</v>
      </c>
      <c r="J598">
        <v>500409.05706293706</v>
      </c>
      <c r="K598" t="s">
        <v>249</v>
      </c>
      <c r="L598">
        <v>1</v>
      </c>
      <c r="M598">
        <v>1</v>
      </c>
      <c r="N598">
        <v>1</v>
      </c>
    </row>
    <row r="599" spans="1:14" hidden="1" x14ac:dyDescent="0.25">
      <c r="A599" t="s">
        <v>22</v>
      </c>
      <c r="B599" t="s">
        <v>104</v>
      </c>
      <c r="D599" t="s">
        <v>13</v>
      </c>
      <c r="E599" t="s">
        <v>265</v>
      </c>
      <c r="F599">
        <v>2015</v>
      </c>
      <c r="G599" t="s">
        <v>29</v>
      </c>
      <c r="H599" t="s">
        <v>100</v>
      </c>
      <c r="I599" t="s">
        <v>237</v>
      </c>
      <c r="J599">
        <v>468244.4131468531</v>
      </c>
      <c r="K599" t="s">
        <v>248</v>
      </c>
      <c r="L599">
        <v>2</v>
      </c>
      <c r="M599">
        <v>1</v>
      </c>
      <c r="N599">
        <v>1</v>
      </c>
    </row>
    <row r="600" spans="1:14" hidden="1" x14ac:dyDescent="0.25">
      <c r="A600" t="s">
        <v>22</v>
      </c>
      <c r="B600" t="s">
        <v>104</v>
      </c>
      <c r="D600" t="s">
        <v>13</v>
      </c>
      <c r="E600" t="s">
        <v>265</v>
      </c>
      <c r="F600">
        <v>2015</v>
      </c>
      <c r="G600" t="s">
        <v>29</v>
      </c>
      <c r="H600" t="s">
        <v>100</v>
      </c>
      <c r="I600" t="s">
        <v>237</v>
      </c>
      <c r="J600">
        <v>606569.91426573438</v>
      </c>
      <c r="K600" t="s">
        <v>250</v>
      </c>
      <c r="L600">
        <v>2</v>
      </c>
      <c r="M600">
        <v>1</v>
      </c>
      <c r="N600">
        <v>1</v>
      </c>
    </row>
    <row r="601" spans="1:14" hidden="1" x14ac:dyDescent="0.25">
      <c r="A601" t="s">
        <v>22</v>
      </c>
      <c r="B601" t="s">
        <v>104</v>
      </c>
      <c r="D601" t="s">
        <v>13</v>
      </c>
      <c r="E601" t="s">
        <v>265</v>
      </c>
      <c r="F601">
        <v>2015</v>
      </c>
      <c r="G601" t="s">
        <v>29</v>
      </c>
      <c r="H601" t="s">
        <v>100</v>
      </c>
      <c r="I601" t="s">
        <v>237</v>
      </c>
      <c r="J601">
        <v>460994.61223776219</v>
      </c>
      <c r="K601" t="s">
        <v>248</v>
      </c>
      <c r="L601">
        <v>1</v>
      </c>
      <c r="M601">
        <v>1</v>
      </c>
      <c r="N601">
        <v>1</v>
      </c>
    </row>
    <row r="602" spans="1:14" hidden="1" x14ac:dyDescent="0.25">
      <c r="A602" t="s">
        <v>20</v>
      </c>
      <c r="B602" t="s">
        <v>104</v>
      </c>
      <c r="D602" t="s">
        <v>13</v>
      </c>
      <c r="E602" t="s">
        <v>265</v>
      </c>
      <c r="F602">
        <v>2015</v>
      </c>
      <c r="G602" t="s">
        <v>29</v>
      </c>
      <c r="H602" t="s">
        <v>100</v>
      </c>
      <c r="I602" t="s">
        <v>237</v>
      </c>
      <c r="J602">
        <v>475256.76853146852</v>
      </c>
      <c r="K602" t="s">
        <v>249</v>
      </c>
      <c r="L602">
        <v>1</v>
      </c>
      <c r="M602">
        <v>1</v>
      </c>
      <c r="N602">
        <v>1</v>
      </c>
    </row>
    <row r="603" spans="1:14" hidden="1" x14ac:dyDescent="0.25">
      <c r="A603" t="s">
        <v>17</v>
      </c>
      <c r="B603" t="s">
        <v>104</v>
      </c>
      <c r="D603" t="s">
        <v>13</v>
      </c>
      <c r="E603" t="s">
        <v>265</v>
      </c>
      <c r="F603">
        <v>2015</v>
      </c>
      <c r="G603" t="s">
        <v>29</v>
      </c>
      <c r="H603" t="s">
        <v>100</v>
      </c>
      <c r="I603" t="s">
        <v>211</v>
      </c>
      <c r="J603">
        <v>567126.74902097904</v>
      </c>
      <c r="K603" t="s">
        <v>249</v>
      </c>
      <c r="L603">
        <v>2</v>
      </c>
      <c r="M603">
        <v>1</v>
      </c>
      <c r="N603">
        <v>1</v>
      </c>
    </row>
    <row r="604" spans="1:14" hidden="1" x14ac:dyDescent="0.25">
      <c r="A604" t="s">
        <v>17</v>
      </c>
      <c r="B604" t="s">
        <v>104</v>
      </c>
      <c r="D604" t="s">
        <v>13</v>
      </c>
      <c r="E604" t="s">
        <v>265</v>
      </c>
      <c r="F604">
        <v>2015</v>
      </c>
      <c r="G604" t="s">
        <v>29</v>
      </c>
      <c r="H604" t="s">
        <v>100</v>
      </c>
      <c r="I604" t="s">
        <v>211</v>
      </c>
      <c r="J604">
        <v>498579.70909090916</v>
      </c>
      <c r="K604" t="s">
        <v>248</v>
      </c>
      <c r="L604">
        <v>1</v>
      </c>
      <c r="M604">
        <v>1</v>
      </c>
      <c r="N604">
        <v>1</v>
      </c>
    </row>
    <row r="605" spans="1:14" hidden="1" x14ac:dyDescent="0.25">
      <c r="A605" t="s">
        <v>17</v>
      </c>
      <c r="B605" t="s">
        <v>104</v>
      </c>
      <c r="D605" t="s">
        <v>13</v>
      </c>
      <c r="E605" t="s">
        <v>265</v>
      </c>
      <c r="F605">
        <v>2015</v>
      </c>
      <c r="G605" t="s">
        <v>29</v>
      </c>
      <c r="H605" t="s">
        <v>100</v>
      </c>
      <c r="I605" t="s">
        <v>211</v>
      </c>
      <c r="J605">
        <v>498585.56447552447</v>
      </c>
      <c r="K605" t="s">
        <v>248</v>
      </c>
      <c r="L605">
        <v>1</v>
      </c>
      <c r="M605">
        <v>1</v>
      </c>
      <c r="N605">
        <v>1</v>
      </c>
    </row>
    <row r="606" spans="1:14" hidden="1" x14ac:dyDescent="0.25">
      <c r="A606" t="s">
        <v>19</v>
      </c>
      <c r="B606" t="s">
        <v>105</v>
      </c>
      <c r="D606" t="s">
        <v>13</v>
      </c>
      <c r="E606" t="s">
        <v>265</v>
      </c>
      <c r="F606">
        <v>2015</v>
      </c>
      <c r="G606" t="s">
        <v>29</v>
      </c>
      <c r="H606" t="s">
        <v>100</v>
      </c>
      <c r="I606" t="s">
        <v>211</v>
      </c>
      <c r="J606">
        <v>506247.8433566434</v>
      </c>
      <c r="K606" t="s">
        <v>249</v>
      </c>
      <c r="L606">
        <v>1</v>
      </c>
      <c r="M606">
        <v>1</v>
      </c>
      <c r="N606">
        <v>1</v>
      </c>
    </row>
    <row r="607" spans="1:14" hidden="1" x14ac:dyDescent="0.25">
      <c r="A607" t="s">
        <v>19</v>
      </c>
      <c r="B607" t="s">
        <v>105</v>
      </c>
      <c r="D607" t="s">
        <v>13</v>
      </c>
      <c r="E607" t="s">
        <v>265</v>
      </c>
      <c r="F607">
        <v>2015</v>
      </c>
      <c r="G607" t="s">
        <v>29</v>
      </c>
      <c r="H607" t="s">
        <v>100</v>
      </c>
      <c r="I607" t="s">
        <v>211</v>
      </c>
      <c r="J607">
        <v>439015.96636363637</v>
      </c>
      <c r="K607" t="s">
        <v>248</v>
      </c>
      <c r="L607">
        <v>1</v>
      </c>
      <c r="M607">
        <v>1</v>
      </c>
      <c r="N607">
        <v>1</v>
      </c>
    </row>
    <row r="608" spans="1:14" hidden="1" x14ac:dyDescent="0.25">
      <c r="A608" t="s">
        <v>19</v>
      </c>
      <c r="B608" t="s">
        <v>105</v>
      </c>
      <c r="D608" t="s">
        <v>13</v>
      </c>
      <c r="E608" t="s">
        <v>265</v>
      </c>
      <c r="F608">
        <v>2015</v>
      </c>
      <c r="G608" t="s">
        <v>29</v>
      </c>
      <c r="H608" t="s">
        <v>100</v>
      </c>
      <c r="I608" t="s">
        <v>211</v>
      </c>
      <c r="J608">
        <v>579743.4696503497</v>
      </c>
      <c r="K608" t="s">
        <v>250</v>
      </c>
      <c r="L608">
        <v>2</v>
      </c>
      <c r="M608">
        <v>1</v>
      </c>
      <c r="N608">
        <v>1</v>
      </c>
    </row>
    <row r="609" spans="1:14" hidden="1" x14ac:dyDescent="0.25">
      <c r="A609" t="s">
        <v>19</v>
      </c>
      <c r="B609" t="s">
        <v>105</v>
      </c>
      <c r="D609" t="s">
        <v>13</v>
      </c>
      <c r="E609" t="s">
        <v>265</v>
      </c>
      <c r="F609">
        <v>2015</v>
      </c>
      <c r="G609" t="s">
        <v>29</v>
      </c>
      <c r="H609" t="s">
        <v>100</v>
      </c>
      <c r="I609" t="s">
        <v>211</v>
      </c>
      <c r="J609">
        <v>441219.26048951049</v>
      </c>
      <c r="K609" t="s">
        <v>248</v>
      </c>
      <c r="L609">
        <v>2</v>
      </c>
      <c r="M609">
        <v>1</v>
      </c>
      <c r="N609">
        <v>1</v>
      </c>
    </row>
    <row r="610" spans="1:14" hidden="1" x14ac:dyDescent="0.25">
      <c r="A610" t="s">
        <v>19</v>
      </c>
      <c r="B610" t="s">
        <v>105</v>
      </c>
      <c r="D610" t="s">
        <v>13</v>
      </c>
      <c r="E610" t="s">
        <v>265</v>
      </c>
      <c r="F610">
        <v>2015</v>
      </c>
      <c r="G610" t="s">
        <v>29</v>
      </c>
      <c r="H610" t="s">
        <v>100</v>
      </c>
      <c r="I610" t="s">
        <v>211</v>
      </c>
      <c r="J610">
        <v>441132.49433566438</v>
      </c>
      <c r="K610" t="s">
        <v>248</v>
      </c>
      <c r="L610">
        <v>1</v>
      </c>
      <c r="M610">
        <v>1</v>
      </c>
      <c r="N610">
        <v>1</v>
      </c>
    </row>
    <row r="611" spans="1:14" hidden="1" x14ac:dyDescent="0.25">
      <c r="A611" t="s">
        <v>33</v>
      </c>
      <c r="B611" t="s">
        <v>104</v>
      </c>
      <c r="D611" t="s">
        <v>13</v>
      </c>
      <c r="E611" t="s">
        <v>265</v>
      </c>
      <c r="F611">
        <v>2015</v>
      </c>
      <c r="G611" t="s">
        <v>29</v>
      </c>
      <c r="H611" t="s">
        <v>100</v>
      </c>
      <c r="I611" t="s">
        <v>211</v>
      </c>
      <c r="J611">
        <v>498661.23685314687</v>
      </c>
      <c r="K611" t="s">
        <v>249</v>
      </c>
      <c r="L611">
        <v>1</v>
      </c>
      <c r="M611">
        <v>1</v>
      </c>
      <c r="N611">
        <v>1</v>
      </c>
    </row>
    <row r="612" spans="1:14" hidden="1" x14ac:dyDescent="0.25">
      <c r="A612" t="s">
        <v>33</v>
      </c>
      <c r="B612" t="s">
        <v>104</v>
      </c>
      <c r="D612" t="s">
        <v>13</v>
      </c>
      <c r="E612" t="s">
        <v>265</v>
      </c>
      <c r="F612">
        <v>2015</v>
      </c>
      <c r="G612" t="s">
        <v>29</v>
      </c>
      <c r="H612" t="s">
        <v>100</v>
      </c>
      <c r="I612" t="s">
        <v>211</v>
      </c>
      <c r="J612">
        <v>497081.42020979023</v>
      </c>
      <c r="K612" t="s">
        <v>249</v>
      </c>
      <c r="L612">
        <v>1</v>
      </c>
      <c r="M612">
        <v>1</v>
      </c>
      <c r="N612">
        <v>1</v>
      </c>
    </row>
    <row r="613" spans="1:14" hidden="1" x14ac:dyDescent="0.25">
      <c r="A613" t="s">
        <v>33</v>
      </c>
      <c r="B613" t="s">
        <v>104</v>
      </c>
      <c r="D613" t="s">
        <v>13</v>
      </c>
      <c r="E613" t="s">
        <v>265</v>
      </c>
      <c r="F613">
        <v>2015</v>
      </c>
      <c r="G613" t="s">
        <v>29</v>
      </c>
      <c r="H613" t="s">
        <v>100</v>
      </c>
      <c r="I613" t="s">
        <v>211</v>
      </c>
      <c r="J613">
        <v>567757.81188811187</v>
      </c>
      <c r="K613" t="s">
        <v>250</v>
      </c>
      <c r="L613">
        <v>1</v>
      </c>
      <c r="M613">
        <v>1</v>
      </c>
      <c r="N613">
        <v>1</v>
      </c>
    </row>
    <row r="614" spans="1:14" hidden="1" x14ac:dyDescent="0.25">
      <c r="A614" t="s">
        <v>33</v>
      </c>
      <c r="B614" t="s">
        <v>104</v>
      </c>
      <c r="D614" t="s">
        <v>13</v>
      </c>
      <c r="E614" t="s">
        <v>265</v>
      </c>
      <c r="F614">
        <v>2015</v>
      </c>
      <c r="G614" t="s">
        <v>29</v>
      </c>
      <c r="H614" t="s">
        <v>100</v>
      </c>
      <c r="I614" t="s">
        <v>211</v>
      </c>
      <c r="J614">
        <v>566548.14265734272</v>
      </c>
      <c r="K614" t="s">
        <v>250</v>
      </c>
      <c r="L614">
        <v>1</v>
      </c>
      <c r="M614">
        <v>1</v>
      </c>
      <c r="N614">
        <v>1</v>
      </c>
    </row>
    <row r="615" spans="1:14" hidden="1" x14ac:dyDescent="0.25">
      <c r="A615" t="s">
        <v>33</v>
      </c>
      <c r="B615" t="s">
        <v>104</v>
      </c>
      <c r="D615" t="s">
        <v>13</v>
      </c>
      <c r="E615" t="s">
        <v>265</v>
      </c>
      <c r="F615">
        <v>2015</v>
      </c>
      <c r="G615" t="s">
        <v>29</v>
      </c>
      <c r="H615" t="s">
        <v>100</v>
      </c>
      <c r="I615" t="s">
        <v>211</v>
      </c>
      <c r="J615">
        <v>565030.01321678329</v>
      </c>
      <c r="K615" t="s">
        <v>250</v>
      </c>
      <c r="L615">
        <v>2</v>
      </c>
      <c r="M615">
        <v>1</v>
      </c>
      <c r="N615">
        <v>1</v>
      </c>
    </row>
    <row r="616" spans="1:14" hidden="1" x14ac:dyDescent="0.25">
      <c r="A616" t="s">
        <v>22</v>
      </c>
      <c r="B616" t="s">
        <v>104</v>
      </c>
      <c r="D616" t="s">
        <v>13</v>
      </c>
      <c r="E616" t="s">
        <v>265</v>
      </c>
      <c r="F616">
        <v>2015</v>
      </c>
      <c r="G616" t="s">
        <v>29</v>
      </c>
      <c r="H616" t="s">
        <v>100</v>
      </c>
      <c r="I616" t="s">
        <v>237</v>
      </c>
      <c r="J616">
        <v>444134.90328671323</v>
      </c>
      <c r="K616" t="s">
        <v>248</v>
      </c>
      <c r="L616">
        <v>1</v>
      </c>
      <c r="M616">
        <v>1</v>
      </c>
      <c r="N616">
        <v>1</v>
      </c>
    </row>
    <row r="617" spans="1:14" hidden="1" x14ac:dyDescent="0.25">
      <c r="A617" t="s">
        <v>22</v>
      </c>
      <c r="B617" t="s">
        <v>104</v>
      </c>
      <c r="D617" t="s">
        <v>13</v>
      </c>
      <c r="E617" t="s">
        <v>265</v>
      </c>
      <c r="F617">
        <v>2015</v>
      </c>
      <c r="G617" t="s">
        <v>29</v>
      </c>
      <c r="H617" t="s">
        <v>100</v>
      </c>
      <c r="I617" t="s">
        <v>237</v>
      </c>
      <c r="J617">
        <v>460416.27202797204</v>
      </c>
      <c r="K617" t="s">
        <v>248</v>
      </c>
      <c r="L617">
        <v>1</v>
      </c>
      <c r="M617">
        <v>1</v>
      </c>
      <c r="N617">
        <v>1</v>
      </c>
    </row>
    <row r="618" spans="1:14" hidden="1" x14ac:dyDescent="0.25">
      <c r="A618" t="s">
        <v>22</v>
      </c>
      <c r="B618" t="s">
        <v>104</v>
      </c>
      <c r="D618" t="s">
        <v>13</v>
      </c>
      <c r="E618" t="s">
        <v>265</v>
      </c>
      <c r="F618">
        <v>2015</v>
      </c>
      <c r="G618" t="s">
        <v>29</v>
      </c>
      <c r="H618" t="s">
        <v>100</v>
      </c>
      <c r="I618" t="s">
        <v>237</v>
      </c>
      <c r="J618">
        <v>461460.3330769231</v>
      </c>
      <c r="K618" t="s">
        <v>248</v>
      </c>
      <c r="L618">
        <v>1</v>
      </c>
      <c r="M618">
        <v>1</v>
      </c>
      <c r="N618">
        <v>1</v>
      </c>
    </row>
    <row r="619" spans="1:14" hidden="1" x14ac:dyDescent="0.25">
      <c r="A619" t="s">
        <v>22</v>
      </c>
      <c r="B619" t="s">
        <v>104</v>
      </c>
      <c r="D619" t="s">
        <v>13</v>
      </c>
      <c r="E619" t="s">
        <v>265</v>
      </c>
      <c r="F619">
        <v>2015</v>
      </c>
      <c r="G619" t="s">
        <v>29</v>
      </c>
      <c r="H619" t="s">
        <v>100</v>
      </c>
      <c r="I619" t="s">
        <v>237</v>
      </c>
      <c r="J619">
        <v>444659.16587412584</v>
      </c>
      <c r="K619" t="s">
        <v>248</v>
      </c>
      <c r="L619">
        <v>1</v>
      </c>
      <c r="M619">
        <v>1</v>
      </c>
      <c r="N619">
        <v>1</v>
      </c>
    </row>
    <row r="620" spans="1:14" hidden="1" x14ac:dyDescent="0.25">
      <c r="A620" t="s">
        <v>22</v>
      </c>
      <c r="B620" t="s">
        <v>104</v>
      </c>
      <c r="D620" t="s">
        <v>13</v>
      </c>
      <c r="E620" t="s">
        <v>265</v>
      </c>
      <c r="F620">
        <v>2015</v>
      </c>
      <c r="G620" t="s">
        <v>29</v>
      </c>
      <c r="H620" t="s">
        <v>100</v>
      </c>
      <c r="I620" t="s">
        <v>237</v>
      </c>
      <c r="J620">
        <v>614338.29900699307</v>
      </c>
      <c r="K620" t="s">
        <v>250</v>
      </c>
      <c r="L620">
        <v>2</v>
      </c>
      <c r="M620">
        <v>1</v>
      </c>
      <c r="N620">
        <v>1</v>
      </c>
    </row>
    <row r="621" spans="1:14" hidden="1" x14ac:dyDescent="0.25">
      <c r="A621" t="s">
        <v>22</v>
      </c>
      <c r="B621" t="s">
        <v>104</v>
      </c>
      <c r="D621" t="s">
        <v>13</v>
      </c>
      <c r="E621" t="s">
        <v>265</v>
      </c>
      <c r="F621">
        <v>2015</v>
      </c>
      <c r="G621" t="s">
        <v>29</v>
      </c>
      <c r="H621" t="s">
        <v>100</v>
      </c>
      <c r="I621" t="s">
        <v>237</v>
      </c>
      <c r="J621">
        <v>562043.34847552446</v>
      </c>
      <c r="K621" t="s">
        <v>249</v>
      </c>
      <c r="L621">
        <v>2</v>
      </c>
      <c r="M621">
        <v>1</v>
      </c>
      <c r="N621">
        <v>1</v>
      </c>
    </row>
    <row r="622" spans="1:14" hidden="1" x14ac:dyDescent="0.25">
      <c r="A622" t="s">
        <v>22</v>
      </c>
      <c r="B622" t="s">
        <v>104</v>
      </c>
      <c r="D622" t="s">
        <v>13</v>
      </c>
      <c r="E622" t="s">
        <v>265</v>
      </c>
      <c r="F622">
        <v>2015</v>
      </c>
      <c r="G622" t="s">
        <v>29</v>
      </c>
      <c r="H622" t="s">
        <v>100</v>
      </c>
      <c r="I622" t="s">
        <v>237</v>
      </c>
      <c r="J622">
        <v>580811.64665734267</v>
      </c>
      <c r="K622" t="s">
        <v>249</v>
      </c>
      <c r="L622">
        <v>1</v>
      </c>
      <c r="M622">
        <v>1</v>
      </c>
      <c r="N622">
        <v>1</v>
      </c>
    </row>
    <row r="623" spans="1:14" hidden="1" x14ac:dyDescent="0.25">
      <c r="A623" t="s">
        <v>22</v>
      </c>
      <c r="B623" t="s">
        <v>104</v>
      </c>
      <c r="D623" t="s">
        <v>13</v>
      </c>
      <c r="E623" t="s">
        <v>265</v>
      </c>
      <c r="F623">
        <v>2015</v>
      </c>
      <c r="G623" t="s">
        <v>29</v>
      </c>
      <c r="H623" t="s">
        <v>100</v>
      </c>
      <c r="I623" t="s">
        <v>237</v>
      </c>
      <c r="J623">
        <v>584653.92463636363</v>
      </c>
      <c r="K623" t="s">
        <v>250</v>
      </c>
      <c r="L623">
        <v>2</v>
      </c>
      <c r="M623">
        <v>1</v>
      </c>
      <c r="N623">
        <v>1</v>
      </c>
    </row>
    <row r="624" spans="1:14" hidden="1" x14ac:dyDescent="0.25">
      <c r="A624" t="s">
        <v>22</v>
      </c>
      <c r="B624" t="s">
        <v>104</v>
      </c>
      <c r="D624" t="s">
        <v>13</v>
      </c>
      <c r="E624" t="s">
        <v>265</v>
      </c>
      <c r="F624">
        <v>2015</v>
      </c>
      <c r="G624" t="s">
        <v>29</v>
      </c>
      <c r="H624" t="s">
        <v>100</v>
      </c>
      <c r="I624" t="s">
        <v>237</v>
      </c>
      <c r="J624">
        <v>486660.3103286713</v>
      </c>
      <c r="K624" t="s">
        <v>249</v>
      </c>
      <c r="L624">
        <v>1</v>
      </c>
      <c r="M624">
        <v>1</v>
      </c>
      <c r="N624">
        <v>1</v>
      </c>
    </row>
    <row r="625" spans="1:14" x14ac:dyDescent="0.25">
      <c r="A625" t="s">
        <v>30</v>
      </c>
      <c r="B625" t="s">
        <v>241</v>
      </c>
      <c r="C625" t="s">
        <v>266</v>
      </c>
      <c r="D625" t="s">
        <v>13</v>
      </c>
      <c r="E625" t="s">
        <v>266</v>
      </c>
      <c r="F625">
        <v>2015</v>
      </c>
      <c r="G625" t="s">
        <v>29</v>
      </c>
      <c r="H625" t="s">
        <v>100</v>
      </c>
      <c r="I625" t="s">
        <v>211</v>
      </c>
      <c r="J625">
        <v>1108495.2739860138</v>
      </c>
      <c r="K625" t="s">
        <v>251</v>
      </c>
      <c r="L625">
        <v>2</v>
      </c>
      <c r="M625">
        <v>1</v>
      </c>
      <c r="N625">
        <v>1</v>
      </c>
    </row>
    <row r="626" spans="1:14" x14ac:dyDescent="0.25">
      <c r="A626" t="s">
        <v>30</v>
      </c>
      <c r="B626" t="s">
        <v>241</v>
      </c>
      <c r="C626" t="s">
        <v>266</v>
      </c>
      <c r="D626" t="s">
        <v>13</v>
      </c>
      <c r="E626" t="s">
        <v>266</v>
      </c>
      <c r="F626">
        <v>2015</v>
      </c>
      <c r="G626" t="s">
        <v>29</v>
      </c>
      <c r="H626" t="s">
        <v>100</v>
      </c>
      <c r="I626" t="s">
        <v>211</v>
      </c>
      <c r="J626">
        <v>1099691.9693706294</v>
      </c>
      <c r="K626" t="s">
        <v>251</v>
      </c>
      <c r="L626">
        <v>2</v>
      </c>
      <c r="M626">
        <v>1</v>
      </c>
      <c r="N626">
        <v>1</v>
      </c>
    </row>
    <row r="627" spans="1:14" x14ac:dyDescent="0.25">
      <c r="A627" t="s">
        <v>30</v>
      </c>
      <c r="B627" t="s">
        <v>241</v>
      </c>
      <c r="C627" t="s">
        <v>266</v>
      </c>
      <c r="D627" t="s">
        <v>13</v>
      </c>
      <c r="E627" t="s">
        <v>266</v>
      </c>
      <c r="F627">
        <v>2015</v>
      </c>
      <c r="G627" t="s">
        <v>29</v>
      </c>
      <c r="H627" t="s">
        <v>100</v>
      </c>
      <c r="I627" t="s">
        <v>211</v>
      </c>
      <c r="J627">
        <v>1026867.5951748252</v>
      </c>
      <c r="K627" t="s">
        <v>247</v>
      </c>
      <c r="L627">
        <v>2</v>
      </c>
      <c r="M627">
        <v>1</v>
      </c>
      <c r="N627">
        <v>1</v>
      </c>
    </row>
    <row r="628" spans="1:14" x14ac:dyDescent="0.25">
      <c r="A628" t="s">
        <v>30</v>
      </c>
      <c r="B628" t="s">
        <v>241</v>
      </c>
      <c r="C628" t="s">
        <v>266</v>
      </c>
      <c r="D628" t="s">
        <v>13</v>
      </c>
      <c r="E628" t="s">
        <v>266</v>
      </c>
      <c r="F628">
        <v>2015</v>
      </c>
      <c r="G628" t="s">
        <v>29</v>
      </c>
      <c r="H628" t="s">
        <v>100</v>
      </c>
      <c r="I628" t="s">
        <v>211</v>
      </c>
      <c r="J628">
        <v>1020067.691048951</v>
      </c>
      <c r="K628" t="s">
        <v>247</v>
      </c>
      <c r="L628">
        <v>2</v>
      </c>
      <c r="M628">
        <v>1</v>
      </c>
      <c r="N628">
        <v>1</v>
      </c>
    </row>
    <row r="629" spans="1:14" x14ac:dyDescent="0.25">
      <c r="A629" t="s">
        <v>30</v>
      </c>
      <c r="B629" t="s">
        <v>241</v>
      </c>
      <c r="C629" t="s">
        <v>266</v>
      </c>
      <c r="D629" t="s">
        <v>13</v>
      </c>
      <c r="E629" t="s">
        <v>266</v>
      </c>
      <c r="F629">
        <v>2015</v>
      </c>
      <c r="G629" t="s">
        <v>29</v>
      </c>
      <c r="H629" t="s">
        <v>100</v>
      </c>
      <c r="I629" t="s">
        <v>211</v>
      </c>
      <c r="J629">
        <v>1101265.4225174827</v>
      </c>
      <c r="K629" t="s">
        <v>251</v>
      </c>
      <c r="L629">
        <v>2</v>
      </c>
      <c r="M629">
        <v>1</v>
      </c>
      <c r="N629">
        <v>1</v>
      </c>
    </row>
    <row r="630" spans="1:14" hidden="1" x14ac:dyDescent="0.25">
      <c r="A630" t="s">
        <v>12</v>
      </c>
      <c r="B630" t="s">
        <v>103</v>
      </c>
      <c r="D630" t="s">
        <v>13</v>
      </c>
      <c r="E630" t="s">
        <v>265</v>
      </c>
      <c r="F630">
        <v>2015</v>
      </c>
      <c r="G630" t="s">
        <v>29</v>
      </c>
      <c r="H630" t="s">
        <v>100</v>
      </c>
      <c r="I630" t="s">
        <v>211</v>
      </c>
      <c r="J630">
        <v>495590.55944055942</v>
      </c>
      <c r="K630" t="s">
        <v>249</v>
      </c>
      <c r="L630">
        <v>2</v>
      </c>
      <c r="M630">
        <v>1</v>
      </c>
      <c r="N630">
        <v>1</v>
      </c>
    </row>
    <row r="631" spans="1:14" hidden="1" x14ac:dyDescent="0.25">
      <c r="A631" t="s">
        <v>12</v>
      </c>
      <c r="B631" t="s">
        <v>103</v>
      </c>
      <c r="D631" t="s">
        <v>13</v>
      </c>
      <c r="E631" t="s">
        <v>265</v>
      </c>
      <c r="F631">
        <v>2015</v>
      </c>
      <c r="G631" t="s">
        <v>29</v>
      </c>
      <c r="H631" t="s">
        <v>100</v>
      </c>
      <c r="I631" t="s">
        <v>211</v>
      </c>
      <c r="J631">
        <v>403561.95125874126</v>
      </c>
      <c r="K631" t="s">
        <v>248</v>
      </c>
      <c r="L631">
        <v>1</v>
      </c>
      <c r="M631">
        <v>1</v>
      </c>
      <c r="N631">
        <v>1</v>
      </c>
    </row>
    <row r="632" spans="1:14" x14ac:dyDescent="0.25">
      <c r="A632" t="s">
        <v>24</v>
      </c>
      <c r="B632" t="s">
        <v>241</v>
      </c>
      <c r="C632" t="s">
        <v>266</v>
      </c>
      <c r="D632" t="s">
        <v>13</v>
      </c>
      <c r="E632" t="s">
        <v>265</v>
      </c>
      <c r="F632">
        <v>2015</v>
      </c>
      <c r="G632" t="s">
        <v>29</v>
      </c>
      <c r="H632" t="s">
        <v>100</v>
      </c>
      <c r="I632" t="s">
        <v>237</v>
      </c>
      <c r="J632">
        <v>581902.38867132878</v>
      </c>
      <c r="K632" t="s">
        <v>249</v>
      </c>
      <c r="L632">
        <v>1</v>
      </c>
      <c r="M632">
        <v>1</v>
      </c>
      <c r="N632">
        <v>1</v>
      </c>
    </row>
    <row r="633" spans="1:14" x14ac:dyDescent="0.25">
      <c r="A633" t="s">
        <v>24</v>
      </c>
      <c r="B633" t="s">
        <v>241</v>
      </c>
      <c r="C633" t="s">
        <v>266</v>
      </c>
      <c r="D633" t="s">
        <v>13</v>
      </c>
      <c r="E633" t="s">
        <v>265</v>
      </c>
      <c r="F633">
        <v>2015</v>
      </c>
      <c r="G633" t="s">
        <v>29</v>
      </c>
      <c r="H633" t="s">
        <v>100</v>
      </c>
      <c r="I633" t="s">
        <v>237</v>
      </c>
      <c r="J633">
        <v>629890.06020979013</v>
      </c>
      <c r="K633" t="s">
        <v>250</v>
      </c>
      <c r="L633">
        <v>2</v>
      </c>
      <c r="M633">
        <v>1</v>
      </c>
      <c r="N633">
        <v>1</v>
      </c>
    </row>
    <row r="634" spans="1:14" x14ac:dyDescent="0.25">
      <c r="A634" t="s">
        <v>24</v>
      </c>
      <c r="B634" t="s">
        <v>241</v>
      </c>
      <c r="C634" t="s">
        <v>266</v>
      </c>
      <c r="D634" t="s">
        <v>13</v>
      </c>
      <c r="E634" t="s">
        <v>265</v>
      </c>
      <c r="F634">
        <v>2015</v>
      </c>
      <c r="G634" t="s">
        <v>29</v>
      </c>
      <c r="H634" t="s">
        <v>100</v>
      </c>
      <c r="I634" t="s">
        <v>237</v>
      </c>
      <c r="J634">
        <v>599095.37062937068</v>
      </c>
      <c r="K634" t="s">
        <v>249</v>
      </c>
      <c r="L634">
        <v>1</v>
      </c>
      <c r="M634">
        <v>1</v>
      </c>
      <c r="N634">
        <v>1</v>
      </c>
    </row>
    <row r="635" spans="1:14" x14ac:dyDescent="0.25">
      <c r="A635" t="s">
        <v>24</v>
      </c>
      <c r="B635" t="s">
        <v>241</v>
      </c>
      <c r="C635" t="s">
        <v>266</v>
      </c>
      <c r="D635" t="s">
        <v>13</v>
      </c>
      <c r="E635" t="s">
        <v>265</v>
      </c>
      <c r="F635">
        <v>2015</v>
      </c>
      <c r="G635" t="s">
        <v>29</v>
      </c>
      <c r="H635" t="s">
        <v>100</v>
      </c>
      <c r="I635" t="s">
        <v>237</v>
      </c>
      <c r="J635">
        <v>600434.13657342654</v>
      </c>
      <c r="K635" t="s">
        <v>249</v>
      </c>
      <c r="L635">
        <v>1</v>
      </c>
      <c r="M635">
        <v>1</v>
      </c>
      <c r="N635">
        <v>1</v>
      </c>
    </row>
    <row r="636" spans="1:14" x14ac:dyDescent="0.25">
      <c r="A636" t="s">
        <v>24</v>
      </c>
      <c r="B636" t="s">
        <v>241</v>
      </c>
      <c r="C636" t="s">
        <v>266</v>
      </c>
      <c r="D636" t="s">
        <v>13</v>
      </c>
      <c r="E636" t="s">
        <v>265</v>
      </c>
      <c r="F636">
        <v>2015</v>
      </c>
      <c r="G636" t="s">
        <v>29</v>
      </c>
      <c r="H636" t="s">
        <v>100</v>
      </c>
      <c r="I636" t="s">
        <v>237</v>
      </c>
      <c r="J636">
        <v>567424.84132867132</v>
      </c>
      <c r="K636" t="s">
        <v>249</v>
      </c>
      <c r="L636">
        <v>1</v>
      </c>
      <c r="M636">
        <v>1</v>
      </c>
      <c r="N636">
        <v>1</v>
      </c>
    </row>
    <row r="637" spans="1:14" x14ac:dyDescent="0.25">
      <c r="A637" t="s">
        <v>24</v>
      </c>
      <c r="B637" t="s">
        <v>241</v>
      </c>
      <c r="C637" t="s">
        <v>266</v>
      </c>
      <c r="D637" t="s">
        <v>13</v>
      </c>
      <c r="E637" t="s">
        <v>265</v>
      </c>
      <c r="F637">
        <v>2015</v>
      </c>
      <c r="G637" t="s">
        <v>29</v>
      </c>
      <c r="H637" t="s">
        <v>100</v>
      </c>
      <c r="I637" t="s">
        <v>237</v>
      </c>
      <c r="J637">
        <v>632524.26951048954</v>
      </c>
      <c r="K637" t="s">
        <v>250</v>
      </c>
      <c r="L637">
        <v>2</v>
      </c>
      <c r="M637">
        <v>1</v>
      </c>
      <c r="N637">
        <v>1</v>
      </c>
    </row>
    <row r="638" spans="1:14" x14ac:dyDescent="0.25">
      <c r="A638" t="s">
        <v>24</v>
      </c>
      <c r="B638" t="s">
        <v>241</v>
      </c>
      <c r="C638" t="s">
        <v>266</v>
      </c>
      <c r="D638" t="s">
        <v>13</v>
      </c>
      <c r="E638" t="s">
        <v>265</v>
      </c>
      <c r="F638">
        <v>2015</v>
      </c>
      <c r="G638" t="s">
        <v>29</v>
      </c>
      <c r="H638" t="s">
        <v>100</v>
      </c>
      <c r="I638" t="s">
        <v>237</v>
      </c>
      <c r="J638">
        <v>570427.97615384613</v>
      </c>
      <c r="K638" t="s">
        <v>249</v>
      </c>
      <c r="L638">
        <v>1</v>
      </c>
      <c r="M638">
        <v>1</v>
      </c>
      <c r="N638">
        <v>1</v>
      </c>
    </row>
    <row r="639" spans="1:14" x14ac:dyDescent="0.25">
      <c r="A639" t="s">
        <v>24</v>
      </c>
      <c r="B639" t="s">
        <v>241</v>
      </c>
      <c r="C639" t="s">
        <v>266</v>
      </c>
      <c r="D639" t="s">
        <v>13</v>
      </c>
      <c r="E639" t="s">
        <v>265</v>
      </c>
      <c r="F639">
        <v>2015</v>
      </c>
      <c r="G639" t="s">
        <v>29</v>
      </c>
      <c r="H639" t="s">
        <v>100</v>
      </c>
      <c r="I639" t="s">
        <v>237</v>
      </c>
      <c r="J639">
        <v>549107.43195804197</v>
      </c>
      <c r="K639" t="s">
        <v>249</v>
      </c>
      <c r="L639">
        <v>1</v>
      </c>
      <c r="M639">
        <v>1</v>
      </c>
      <c r="N639">
        <v>1</v>
      </c>
    </row>
    <row r="640" spans="1:14" x14ac:dyDescent="0.25">
      <c r="A640" t="s">
        <v>24</v>
      </c>
      <c r="B640" t="s">
        <v>241</v>
      </c>
      <c r="C640" t="s">
        <v>266</v>
      </c>
      <c r="D640" t="s">
        <v>13</v>
      </c>
      <c r="E640" t="s">
        <v>265</v>
      </c>
      <c r="F640">
        <v>2015</v>
      </c>
      <c r="G640" t="s">
        <v>29</v>
      </c>
      <c r="H640" t="s">
        <v>100</v>
      </c>
      <c r="I640" t="s">
        <v>237</v>
      </c>
      <c r="J640">
        <v>570405.49825174815</v>
      </c>
      <c r="K640" t="s">
        <v>249</v>
      </c>
      <c r="L640">
        <v>1</v>
      </c>
      <c r="M640">
        <v>1</v>
      </c>
      <c r="N640">
        <v>1</v>
      </c>
    </row>
    <row r="641" spans="1:14" x14ac:dyDescent="0.25">
      <c r="A641" t="s">
        <v>24</v>
      </c>
      <c r="B641" t="s">
        <v>241</v>
      </c>
      <c r="C641" t="s">
        <v>266</v>
      </c>
      <c r="D641" t="s">
        <v>13</v>
      </c>
      <c r="E641" t="s">
        <v>265</v>
      </c>
      <c r="F641">
        <v>2015</v>
      </c>
      <c r="G641" t="s">
        <v>29</v>
      </c>
      <c r="H641" t="s">
        <v>100</v>
      </c>
      <c r="I641" t="s">
        <v>237</v>
      </c>
      <c r="J641">
        <v>544981.61181818182</v>
      </c>
      <c r="K641" t="s">
        <v>249</v>
      </c>
      <c r="L641">
        <v>1</v>
      </c>
      <c r="M641">
        <v>1</v>
      </c>
      <c r="N641">
        <v>1</v>
      </c>
    </row>
    <row r="642" spans="1:14" x14ac:dyDescent="0.25">
      <c r="A642" t="s">
        <v>24</v>
      </c>
      <c r="B642" t="s">
        <v>241</v>
      </c>
      <c r="C642" t="s">
        <v>266</v>
      </c>
      <c r="D642" t="s">
        <v>13</v>
      </c>
      <c r="E642" t="s">
        <v>265</v>
      </c>
      <c r="F642">
        <v>2015</v>
      </c>
      <c r="G642" t="s">
        <v>29</v>
      </c>
      <c r="H642" t="s">
        <v>100</v>
      </c>
      <c r="I642" t="s">
        <v>237</v>
      </c>
      <c r="J642">
        <v>570216.94034965034</v>
      </c>
      <c r="K642" t="s">
        <v>249</v>
      </c>
      <c r="L642">
        <v>1</v>
      </c>
      <c r="M642">
        <v>1</v>
      </c>
      <c r="N642">
        <v>1</v>
      </c>
    </row>
    <row r="643" spans="1:14" x14ac:dyDescent="0.25">
      <c r="A643" t="s">
        <v>30</v>
      </c>
      <c r="B643" t="s">
        <v>241</v>
      </c>
      <c r="C643" t="s">
        <v>266</v>
      </c>
      <c r="D643" t="s">
        <v>13</v>
      </c>
      <c r="E643" t="s">
        <v>266</v>
      </c>
      <c r="F643">
        <v>2015</v>
      </c>
      <c r="G643" t="s">
        <v>29</v>
      </c>
      <c r="H643" t="s">
        <v>100</v>
      </c>
      <c r="I643" t="s">
        <v>237</v>
      </c>
      <c r="J643">
        <v>621874.45000000007</v>
      </c>
      <c r="K643" t="s">
        <v>250</v>
      </c>
      <c r="L643">
        <v>2</v>
      </c>
      <c r="M643">
        <v>1</v>
      </c>
      <c r="N643">
        <v>1</v>
      </c>
    </row>
    <row r="644" spans="1:14" x14ac:dyDescent="0.25">
      <c r="A644" t="s">
        <v>30</v>
      </c>
      <c r="B644" t="s">
        <v>241</v>
      </c>
      <c r="C644" t="s">
        <v>266</v>
      </c>
      <c r="D644" t="s">
        <v>13</v>
      </c>
      <c r="E644" t="s">
        <v>266</v>
      </c>
      <c r="F644">
        <v>2015</v>
      </c>
      <c r="G644" t="s">
        <v>29</v>
      </c>
      <c r="H644" t="s">
        <v>100</v>
      </c>
      <c r="I644" t="s">
        <v>237</v>
      </c>
      <c r="J644">
        <v>600265.49181818182</v>
      </c>
      <c r="K644" t="s">
        <v>250</v>
      </c>
      <c r="L644">
        <v>2</v>
      </c>
      <c r="M644">
        <v>1</v>
      </c>
      <c r="N644">
        <v>1</v>
      </c>
    </row>
    <row r="645" spans="1:14" x14ac:dyDescent="0.25">
      <c r="A645" t="s">
        <v>30</v>
      </c>
      <c r="B645" t="s">
        <v>241</v>
      </c>
      <c r="C645" t="s">
        <v>266</v>
      </c>
      <c r="D645" t="s">
        <v>13</v>
      </c>
      <c r="E645" t="s">
        <v>266</v>
      </c>
      <c r="F645">
        <v>2015</v>
      </c>
      <c r="G645" t="s">
        <v>29</v>
      </c>
      <c r="H645" t="s">
        <v>100</v>
      </c>
      <c r="I645" t="s">
        <v>237</v>
      </c>
      <c r="J645">
        <v>560091.11727272731</v>
      </c>
      <c r="K645" t="s">
        <v>248</v>
      </c>
      <c r="L645">
        <v>1</v>
      </c>
      <c r="M645">
        <v>1</v>
      </c>
      <c r="N645">
        <v>1</v>
      </c>
    </row>
    <row r="646" spans="1:14" x14ac:dyDescent="0.25">
      <c r="A646" t="s">
        <v>30</v>
      </c>
      <c r="B646" t="s">
        <v>241</v>
      </c>
      <c r="C646" t="s">
        <v>266</v>
      </c>
      <c r="D646" t="s">
        <v>13</v>
      </c>
      <c r="E646" t="s">
        <v>266</v>
      </c>
      <c r="F646">
        <v>2015</v>
      </c>
      <c r="G646" t="s">
        <v>29</v>
      </c>
      <c r="H646" t="s">
        <v>100</v>
      </c>
      <c r="I646" t="s">
        <v>237</v>
      </c>
      <c r="J646">
        <v>576171.2858041958</v>
      </c>
      <c r="K646" t="s">
        <v>249</v>
      </c>
      <c r="L646">
        <v>1</v>
      </c>
      <c r="M646">
        <v>1</v>
      </c>
      <c r="N646">
        <v>1</v>
      </c>
    </row>
    <row r="647" spans="1:14" x14ac:dyDescent="0.25">
      <c r="A647" t="s">
        <v>30</v>
      </c>
      <c r="B647" t="s">
        <v>241</v>
      </c>
      <c r="C647" t="s">
        <v>266</v>
      </c>
      <c r="D647" t="s">
        <v>13</v>
      </c>
      <c r="E647" t="s">
        <v>266</v>
      </c>
      <c r="F647">
        <v>2015</v>
      </c>
      <c r="G647" t="s">
        <v>29</v>
      </c>
      <c r="H647" t="s">
        <v>100</v>
      </c>
      <c r="I647" t="s">
        <v>237</v>
      </c>
      <c r="J647">
        <v>595829.21531468537</v>
      </c>
      <c r="K647" t="s">
        <v>250</v>
      </c>
      <c r="L647">
        <v>2</v>
      </c>
      <c r="M647">
        <v>1</v>
      </c>
      <c r="N647">
        <v>1</v>
      </c>
    </row>
    <row r="648" spans="1:14" hidden="1" x14ac:dyDescent="0.25">
      <c r="A648" t="s">
        <v>12</v>
      </c>
      <c r="B648" t="s">
        <v>103</v>
      </c>
      <c r="D648" t="s">
        <v>13</v>
      </c>
      <c r="E648" t="s">
        <v>265</v>
      </c>
      <c r="F648">
        <v>2015</v>
      </c>
      <c r="G648" t="s">
        <v>29</v>
      </c>
      <c r="H648" t="s">
        <v>100</v>
      </c>
      <c r="I648" t="s">
        <v>211</v>
      </c>
      <c r="J648">
        <v>723367.44055944053</v>
      </c>
      <c r="K648" t="s">
        <v>247</v>
      </c>
      <c r="L648">
        <v>2</v>
      </c>
      <c r="M648">
        <v>1</v>
      </c>
      <c r="N648">
        <v>1</v>
      </c>
    </row>
    <row r="649" spans="1:14" hidden="1" x14ac:dyDescent="0.25">
      <c r="A649" t="s">
        <v>12</v>
      </c>
      <c r="B649" t="s">
        <v>103</v>
      </c>
      <c r="D649" t="s">
        <v>13</v>
      </c>
      <c r="E649" t="s">
        <v>265</v>
      </c>
      <c r="F649">
        <v>2015</v>
      </c>
      <c r="G649" t="s">
        <v>29</v>
      </c>
      <c r="H649" t="s">
        <v>100</v>
      </c>
      <c r="I649" t="s">
        <v>211</v>
      </c>
      <c r="J649">
        <v>683518.16083916079</v>
      </c>
      <c r="K649" t="s">
        <v>247</v>
      </c>
      <c r="L649">
        <v>2</v>
      </c>
      <c r="M649">
        <v>1</v>
      </c>
      <c r="N649">
        <v>1</v>
      </c>
    </row>
    <row r="650" spans="1:14" hidden="1" x14ac:dyDescent="0.25">
      <c r="A650" t="s">
        <v>28</v>
      </c>
      <c r="B650" t="s">
        <v>104</v>
      </c>
      <c r="D650" t="s">
        <v>13</v>
      </c>
      <c r="E650" t="s">
        <v>265</v>
      </c>
      <c r="F650">
        <v>2015</v>
      </c>
      <c r="G650" t="s">
        <v>29</v>
      </c>
      <c r="H650" t="s">
        <v>100</v>
      </c>
      <c r="I650" t="s">
        <v>237</v>
      </c>
      <c r="J650">
        <v>454846.13174825179</v>
      </c>
      <c r="K650" t="s">
        <v>248</v>
      </c>
      <c r="L650">
        <v>1</v>
      </c>
      <c r="M650">
        <v>1</v>
      </c>
      <c r="N650">
        <v>1</v>
      </c>
    </row>
    <row r="651" spans="1:14" hidden="1" x14ac:dyDescent="0.25">
      <c r="A651" t="s">
        <v>28</v>
      </c>
      <c r="B651" t="s">
        <v>104</v>
      </c>
      <c r="D651" t="s">
        <v>13</v>
      </c>
      <c r="E651" t="s">
        <v>265</v>
      </c>
      <c r="F651">
        <v>2015</v>
      </c>
      <c r="G651" t="s">
        <v>29</v>
      </c>
      <c r="H651" t="s">
        <v>100</v>
      </c>
      <c r="I651" t="s">
        <v>237</v>
      </c>
      <c r="J651">
        <v>498346.46153846156</v>
      </c>
      <c r="K651" t="s">
        <v>249</v>
      </c>
      <c r="L651">
        <v>2</v>
      </c>
      <c r="M651">
        <v>1</v>
      </c>
      <c r="N651">
        <v>1</v>
      </c>
    </row>
    <row r="652" spans="1:14" hidden="1" x14ac:dyDescent="0.25">
      <c r="A652" t="s">
        <v>28</v>
      </c>
      <c r="B652" t="s">
        <v>104</v>
      </c>
      <c r="D652" t="s">
        <v>13</v>
      </c>
      <c r="E652" t="s">
        <v>265</v>
      </c>
      <c r="F652">
        <v>2015</v>
      </c>
      <c r="G652" t="s">
        <v>29</v>
      </c>
      <c r="H652" t="s">
        <v>100</v>
      </c>
      <c r="I652" t="s">
        <v>237</v>
      </c>
      <c r="J652">
        <v>405983.93916083913</v>
      </c>
      <c r="K652" t="s">
        <v>248</v>
      </c>
      <c r="L652">
        <v>1</v>
      </c>
      <c r="M652">
        <v>1</v>
      </c>
      <c r="N652">
        <v>1</v>
      </c>
    </row>
    <row r="653" spans="1:14" hidden="1" x14ac:dyDescent="0.25">
      <c r="A653" t="s">
        <v>28</v>
      </c>
      <c r="B653" t="s">
        <v>104</v>
      </c>
      <c r="D653" t="s">
        <v>13</v>
      </c>
      <c r="E653" t="s">
        <v>265</v>
      </c>
      <c r="F653">
        <v>2015</v>
      </c>
      <c r="G653" t="s">
        <v>29</v>
      </c>
      <c r="H653" t="s">
        <v>100</v>
      </c>
      <c r="I653" t="s">
        <v>237</v>
      </c>
      <c r="J653">
        <v>428756.49776223773</v>
      </c>
      <c r="K653" t="s">
        <v>248</v>
      </c>
      <c r="L653">
        <v>1</v>
      </c>
      <c r="M653">
        <v>1</v>
      </c>
      <c r="N653">
        <v>1</v>
      </c>
    </row>
    <row r="654" spans="1:14" hidden="1" x14ac:dyDescent="0.25">
      <c r="A654" t="s">
        <v>28</v>
      </c>
      <c r="B654" t="s">
        <v>104</v>
      </c>
      <c r="D654" t="s">
        <v>13</v>
      </c>
      <c r="E654" t="s">
        <v>265</v>
      </c>
      <c r="F654">
        <v>2015</v>
      </c>
      <c r="G654" t="s">
        <v>29</v>
      </c>
      <c r="H654" t="s">
        <v>100</v>
      </c>
      <c r="I654" t="s">
        <v>237</v>
      </c>
      <c r="J654">
        <v>427859.0753846154</v>
      </c>
      <c r="K654" t="s">
        <v>248</v>
      </c>
      <c r="L654">
        <v>2</v>
      </c>
      <c r="M654">
        <v>1</v>
      </c>
      <c r="N654">
        <v>1</v>
      </c>
    </row>
    <row r="655" spans="1:14" hidden="1" x14ac:dyDescent="0.25">
      <c r="A655" t="s">
        <v>28</v>
      </c>
      <c r="B655" t="s">
        <v>104</v>
      </c>
      <c r="D655" t="s">
        <v>13</v>
      </c>
      <c r="E655" t="s">
        <v>265</v>
      </c>
      <c r="F655">
        <v>2015</v>
      </c>
      <c r="G655" t="s">
        <v>29</v>
      </c>
      <c r="H655" t="s">
        <v>100</v>
      </c>
      <c r="I655" t="s">
        <v>237</v>
      </c>
      <c r="J655">
        <v>482487.40636363631</v>
      </c>
      <c r="K655" t="s">
        <v>249</v>
      </c>
      <c r="L655">
        <v>2</v>
      </c>
      <c r="M655">
        <v>1</v>
      </c>
      <c r="N655">
        <v>1</v>
      </c>
    </row>
    <row r="656" spans="1:14" hidden="1" x14ac:dyDescent="0.25">
      <c r="A656" t="s">
        <v>21</v>
      </c>
      <c r="B656" t="s">
        <v>104</v>
      </c>
      <c r="D656" t="s">
        <v>13</v>
      </c>
      <c r="E656" t="s">
        <v>265</v>
      </c>
      <c r="F656">
        <v>2015</v>
      </c>
      <c r="G656" t="s">
        <v>29</v>
      </c>
      <c r="H656" t="s">
        <v>100</v>
      </c>
      <c r="I656" t="s">
        <v>237</v>
      </c>
      <c r="J656">
        <v>561635.42657342658</v>
      </c>
      <c r="K656" t="s">
        <v>250</v>
      </c>
      <c r="L656">
        <v>2</v>
      </c>
      <c r="M656">
        <v>1</v>
      </c>
      <c r="N656">
        <v>1</v>
      </c>
    </row>
    <row r="657" spans="1:14" hidden="1" x14ac:dyDescent="0.25">
      <c r="A657" t="s">
        <v>21</v>
      </c>
      <c r="B657" t="s">
        <v>104</v>
      </c>
      <c r="D657" t="s">
        <v>13</v>
      </c>
      <c r="E657" t="s">
        <v>265</v>
      </c>
      <c r="F657">
        <v>2015</v>
      </c>
      <c r="G657" t="s">
        <v>29</v>
      </c>
      <c r="H657" t="s">
        <v>100</v>
      </c>
      <c r="I657" t="s">
        <v>237</v>
      </c>
      <c r="J657">
        <v>561311.20279720274</v>
      </c>
      <c r="K657" t="s">
        <v>250</v>
      </c>
      <c r="L657">
        <v>2</v>
      </c>
      <c r="M657">
        <v>1</v>
      </c>
      <c r="N657">
        <v>1</v>
      </c>
    </row>
    <row r="658" spans="1:14" hidden="1" x14ac:dyDescent="0.25">
      <c r="A658" t="s">
        <v>21</v>
      </c>
      <c r="B658" t="s">
        <v>104</v>
      </c>
      <c r="D658" t="s">
        <v>13</v>
      </c>
      <c r="E658" t="s">
        <v>265</v>
      </c>
      <c r="F658">
        <v>2015</v>
      </c>
      <c r="G658" t="s">
        <v>29</v>
      </c>
      <c r="H658" t="s">
        <v>100</v>
      </c>
      <c r="I658" t="s">
        <v>237</v>
      </c>
      <c r="J658">
        <v>517035.30069930071</v>
      </c>
      <c r="K658" t="s">
        <v>249</v>
      </c>
      <c r="L658">
        <v>1</v>
      </c>
      <c r="M658">
        <v>1</v>
      </c>
      <c r="N658">
        <v>1</v>
      </c>
    </row>
    <row r="659" spans="1:14" hidden="1" x14ac:dyDescent="0.25">
      <c r="A659" t="s">
        <v>21</v>
      </c>
      <c r="B659" t="s">
        <v>104</v>
      </c>
      <c r="D659" t="s">
        <v>13</v>
      </c>
      <c r="E659" t="s">
        <v>265</v>
      </c>
      <c r="F659">
        <v>2015</v>
      </c>
      <c r="G659" t="s">
        <v>29</v>
      </c>
      <c r="H659" t="s">
        <v>100</v>
      </c>
      <c r="I659" t="s">
        <v>237</v>
      </c>
      <c r="J659">
        <v>562442.35664335662</v>
      </c>
      <c r="K659" t="s">
        <v>249</v>
      </c>
      <c r="L659">
        <v>1</v>
      </c>
      <c r="M659">
        <v>1</v>
      </c>
      <c r="N659">
        <v>1</v>
      </c>
    </row>
    <row r="660" spans="1:14" hidden="1" x14ac:dyDescent="0.25">
      <c r="A660" t="s">
        <v>21</v>
      </c>
      <c r="B660" t="s">
        <v>104</v>
      </c>
      <c r="D660" t="s">
        <v>13</v>
      </c>
      <c r="E660" t="s">
        <v>265</v>
      </c>
      <c r="F660">
        <v>2015</v>
      </c>
      <c r="G660" t="s">
        <v>29</v>
      </c>
      <c r="H660" t="s">
        <v>100</v>
      </c>
      <c r="I660" t="s">
        <v>237</v>
      </c>
      <c r="J660">
        <v>501641.93006993009</v>
      </c>
      <c r="K660" t="s">
        <v>248</v>
      </c>
      <c r="L660">
        <v>1</v>
      </c>
      <c r="M660">
        <v>1</v>
      </c>
      <c r="N660">
        <v>1</v>
      </c>
    </row>
    <row r="661" spans="1:14" hidden="1" x14ac:dyDescent="0.25">
      <c r="A661" t="s">
        <v>21</v>
      </c>
      <c r="B661" t="s">
        <v>104</v>
      </c>
      <c r="D661" t="s">
        <v>13</v>
      </c>
      <c r="E661" t="s">
        <v>265</v>
      </c>
      <c r="F661">
        <v>2015</v>
      </c>
      <c r="G661" t="s">
        <v>29</v>
      </c>
      <c r="H661" t="s">
        <v>100</v>
      </c>
      <c r="I661" t="s">
        <v>237</v>
      </c>
      <c r="J661">
        <v>501560.87412587414</v>
      </c>
      <c r="K661" t="s">
        <v>248</v>
      </c>
      <c r="L661">
        <v>1</v>
      </c>
      <c r="M661">
        <v>1</v>
      </c>
      <c r="N661">
        <v>1</v>
      </c>
    </row>
    <row r="662" spans="1:14" hidden="1" x14ac:dyDescent="0.25">
      <c r="A662" t="s">
        <v>21</v>
      </c>
      <c r="B662" t="s">
        <v>104</v>
      </c>
      <c r="D662" t="s">
        <v>13</v>
      </c>
      <c r="E662" t="s">
        <v>265</v>
      </c>
      <c r="F662">
        <v>2015</v>
      </c>
      <c r="G662" t="s">
        <v>29</v>
      </c>
      <c r="H662" t="s">
        <v>100</v>
      </c>
      <c r="I662" t="s">
        <v>237</v>
      </c>
      <c r="J662">
        <v>682016.8111888112</v>
      </c>
      <c r="K662" t="s">
        <v>247</v>
      </c>
      <c r="L662">
        <v>2</v>
      </c>
      <c r="M662">
        <v>1</v>
      </c>
      <c r="N662">
        <v>1</v>
      </c>
    </row>
    <row r="663" spans="1:14" hidden="1" x14ac:dyDescent="0.25">
      <c r="A663" t="s">
        <v>21</v>
      </c>
      <c r="B663" t="s">
        <v>104</v>
      </c>
      <c r="D663" t="s">
        <v>13</v>
      </c>
      <c r="E663" t="s">
        <v>265</v>
      </c>
      <c r="F663">
        <v>2015</v>
      </c>
      <c r="G663" t="s">
        <v>29</v>
      </c>
      <c r="H663" t="s">
        <v>100</v>
      </c>
      <c r="I663" t="s">
        <v>237</v>
      </c>
      <c r="J663">
        <v>450256.09090909088</v>
      </c>
      <c r="K663" t="s">
        <v>248</v>
      </c>
      <c r="L663">
        <v>2</v>
      </c>
      <c r="M663">
        <v>1</v>
      </c>
      <c r="N663">
        <v>1</v>
      </c>
    </row>
    <row r="664" spans="1:14" hidden="1" x14ac:dyDescent="0.25">
      <c r="A664" t="s">
        <v>21</v>
      </c>
      <c r="B664" t="s">
        <v>104</v>
      </c>
      <c r="D664" t="s">
        <v>13</v>
      </c>
      <c r="E664" t="s">
        <v>265</v>
      </c>
      <c r="F664">
        <v>2015</v>
      </c>
      <c r="G664" t="s">
        <v>29</v>
      </c>
      <c r="H664" t="s">
        <v>100</v>
      </c>
      <c r="I664" t="s">
        <v>237</v>
      </c>
      <c r="J664">
        <v>495600.23776223778</v>
      </c>
      <c r="K664" t="s">
        <v>248</v>
      </c>
      <c r="L664">
        <v>1</v>
      </c>
      <c r="M664">
        <v>1</v>
      </c>
      <c r="N664">
        <v>1</v>
      </c>
    </row>
    <row r="665" spans="1:14" hidden="1" x14ac:dyDescent="0.25">
      <c r="A665" t="s">
        <v>19</v>
      </c>
      <c r="B665" t="s">
        <v>105</v>
      </c>
      <c r="D665" t="s">
        <v>13</v>
      </c>
      <c r="E665" t="s">
        <v>265</v>
      </c>
      <c r="F665">
        <v>2015</v>
      </c>
      <c r="G665" t="s">
        <v>29</v>
      </c>
      <c r="H665" t="s">
        <v>100</v>
      </c>
      <c r="I665" t="s">
        <v>211</v>
      </c>
      <c r="J665">
        <v>515547.33132867131</v>
      </c>
      <c r="K665" t="s">
        <v>249</v>
      </c>
      <c r="L665">
        <v>1</v>
      </c>
      <c r="M665">
        <v>1</v>
      </c>
      <c r="N665">
        <v>1</v>
      </c>
    </row>
    <row r="666" spans="1:14" hidden="1" x14ac:dyDescent="0.25">
      <c r="A666" t="s">
        <v>19</v>
      </c>
      <c r="B666" t="s">
        <v>105</v>
      </c>
      <c r="D666" t="s">
        <v>13</v>
      </c>
      <c r="E666" t="s">
        <v>265</v>
      </c>
      <c r="F666">
        <v>2015</v>
      </c>
      <c r="G666" t="s">
        <v>29</v>
      </c>
      <c r="H666" t="s">
        <v>100</v>
      </c>
      <c r="I666" t="s">
        <v>211</v>
      </c>
      <c r="J666">
        <v>382852.1212587413</v>
      </c>
      <c r="K666" t="s">
        <v>250</v>
      </c>
      <c r="L666">
        <v>2</v>
      </c>
      <c r="M666">
        <v>1</v>
      </c>
      <c r="N666">
        <v>1</v>
      </c>
    </row>
    <row r="667" spans="1:14" hidden="1" x14ac:dyDescent="0.25">
      <c r="A667" t="s">
        <v>19</v>
      </c>
      <c r="B667" t="s">
        <v>105</v>
      </c>
      <c r="D667" t="s">
        <v>13</v>
      </c>
      <c r="E667" t="s">
        <v>265</v>
      </c>
      <c r="F667">
        <v>2015</v>
      </c>
      <c r="G667" t="s">
        <v>29</v>
      </c>
      <c r="H667" t="s">
        <v>100</v>
      </c>
      <c r="I667" t="s">
        <v>211</v>
      </c>
      <c r="J667">
        <v>477733.1123076923</v>
      </c>
      <c r="K667" t="s">
        <v>249</v>
      </c>
      <c r="L667">
        <v>2</v>
      </c>
      <c r="M667">
        <v>1</v>
      </c>
      <c r="N667">
        <v>1</v>
      </c>
    </row>
    <row r="668" spans="1:14" hidden="1" x14ac:dyDescent="0.25">
      <c r="A668" t="s">
        <v>19</v>
      </c>
      <c r="B668" t="s">
        <v>105</v>
      </c>
      <c r="D668" t="s">
        <v>13</v>
      </c>
      <c r="E668" t="s">
        <v>265</v>
      </c>
      <c r="F668">
        <v>2015</v>
      </c>
      <c r="G668" t="s">
        <v>29</v>
      </c>
      <c r="H668" t="s">
        <v>100</v>
      </c>
      <c r="I668" t="s">
        <v>211</v>
      </c>
      <c r="J668">
        <v>454929.51048951049</v>
      </c>
      <c r="K668" t="s">
        <v>250</v>
      </c>
      <c r="L668">
        <v>2</v>
      </c>
      <c r="M668">
        <v>1</v>
      </c>
      <c r="N668">
        <v>1</v>
      </c>
    </row>
    <row r="669" spans="1:14" hidden="1" x14ac:dyDescent="0.25">
      <c r="A669" t="s">
        <v>19</v>
      </c>
      <c r="B669" t="s">
        <v>105</v>
      </c>
      <c r="D669" t="s">
        <v>13</v>
      </c>
      <c r="E669" t="s">
        <v>265</v>
      </c>
      <c r="F669">
        <v>2015</v>
      </c>
      <c r="G669" t="s">
        <v>29</v>
      </c>
      <c r="H669" t="s">
        <v>100</v>
      </c>
      <c r="I669" t="s">
        <v>211</v>
      </c>
      <c r="J669">
        <v>514029.52853146853</v>
      </c>
      <c r="K669" t="s">
        <v>249</v>
      </c>
      <c r="L669">
        <v>1</v>
      </c>
      <c r="M669">
        <v>1</v>
      </c>
      <c r="N669">
        <v>1</v>
      </c>
    </row>
    <row r="670" spans="1:14" hidden="1" x14ac:dyDescent="0.25">
      <c r="A670" t="s">
        <v>19</v>
      </c>
      <c r="B670" t="s">
        <v>105</v>
      </c>
      <c r="D670" t="s">
        <v>13</v>
      </c>
      <c r="E670" t="s">
        <v>265</v>
      </c>
      <c r="F670">
        <v>2015</v>
      </c>
      <c r="G670" t="s">
        <v>29</v>
      </c>
      <c r="H670" t="s">
        <v>100</v>
      </c>
      <c r="I670" t="s">
        <v>211</v>
      </c>
      <c r="J670">
        <v>513943.34307692311</v>
      </c>
      <c r="K670" t="s">
        <v>249</v>
      </c>
      <c r="L670">
        <v>1</v>
      </c>
      <c r="M670">
        <v>1</v>
      </c>
      <c r="N670">
        <v>1</v>
      </c>
    </row>
    <row r="671" spans="1:14" hidden="1" x14ac:dyDescent="0.25">
      <c r="A671" t="s">
        <v>41</v>
      </c>
      <c r="B671" t="s">
        <v>104</v>
      </c>
      <c r="D671" t="s">
        <v>13</v>
      </c>
      <c r="E671" t="s">
        <v>265</v>
      </c>
      <c r="F671">
        <v>2015</v>
      </c>
      <c r="G671" t="s">
        <v>29</v>
      </c>
      <c r="H671" t="s">
        <v>100</v>
      </c>
      <c r="I671" t="s">
        <v>211</v>
      </c>
      <c r="J671">
        <v>418462.16305277869</v>
      </c>
      <c r="K671" t="s">
        <v>249</v>
      </c>
      <c r="L671">
        <v>1</v>
      </c>
      <c r="M671">
        <v>1</v>
      </c>
      <c r="N671">
        <v>1</v>
      </c>
    </row>
    <row r="672" spans="1:14" hidden="1" x14ac:dyDescent="0.25">
      <c r="A672" t="s">
        <v>41</v>
      </c>
      <c r="B672" t="s">
        <v>104</v>
      </c>
      <c r="D672" t="s">
        <v>13</v>
      </c>
      <c r="E672" t="s">
        <v>265</v>
      </c>
      <c r="F672">
        <v>2015</v>
      </c>
      <c r="G672" t="s">
        <v>29</v>
      </c>
      <c r="H672" t="s">
        <v>100</v>
      </c>
      <c r="I672" t="s">
        <v>211</v>
      </c>
      <c r="J672">
        <v>418661.02836746396</v>
      </c>
      <c r="K672" t="s">
        <v>249</v>
      </c>
      <c r="L672">
        <v>1</v>
      </c>
      <c r="M672">
        <v>1</v>
      </c>
      <c r="N672">
        <v>1</v>
      </c>
    </row>
    <row r="673" spans="1:14" hidden="1" x14ac:dyDescent="0.25">
      <c r="A673" t="s">
        <v>41</v>
      </c>
      <c r="B673" t="s">
        <v>104</v>
      </c>
      <c r="D673" t="s">
        <v>13</v>
      </c>
      <c r="E673" t="s">
        <v>265</v>
      </c>
      <c r="F673">
        <v>2015</v>
      </c>
      <c r="G673" t="s">
        <v>29</v>
      </c>
      <c r="H673" t="s">
        <v>100</v>
      </c>
      <c r="I673" t="s">
        <v>211</v>
      </c>
      <c r="J673">
        <v>486650.17350844899</v>
      </c>
      <c r="K673" t="s">
        <v>249</v>
      </c>
      <c r="L673">
        <v>1</v>
      </c>
      <c r="M673">
        <v>1</v>
      </c>
      <c r="N673">
        <v>1</v>
      </c>
    </row>
    <row r="674" spans="1:14" hidden="1" x14ac:dyDescent="0.25">
      <c r="A674" t="s">
        <v>20</v>
      </c>
      <c r="B674" t="s">
        <v>104</v>
      </c>
      <c r="D674" t="s">
        <v>13</v>
      </c>
      <c r="E674" t="s">
        <v>265</v>
      </c>
      <c r="F674">
        <v>2014</v>
      </c>
      <c r="G674" t="s">
        <v>29</v>
      </c>
      <c r="H674" t="s">
        <v>100</v>
      </c>
      <c r="I674" t="s">
        <v>211</v>
      </c>
      <c r="J674">
        <v>586084.76794871804</v>
      </c>
      <c r="K674" t="s">
        <v>250</v>
      </c>
      <c r="L674">
        <v>2</v>
      </c>
      <c r="M674">
        <v>1</v>
      </c>
      <c r="N674">
        <v>1</v>
      </c>
    </row>
    <row r="675" spans="1:14" hidden="1" x14ac:dyDescent="0.25">
      <c r="A675" t="s">
        <v>26</v>
      </c>
      <c r="B675" t="s">
        <v>104</v>
      </c>
      <c r="D675" t="s">
        <v>13</v>
      </c>
      <c r="E675" t="s">
        <v>265</v>
      </c>
      <c r="F675">
        <v>2015</v>
      </c>
      <c r="G675" t="s">
        <v>29</v>
      </c>
      <c r="H675" t="s">
        <v>100</v>
      </c>
      <c r="I675" t="s">
        <v>211</v>
      </c>
      <c r="J675">
        <v>496826.96503496502</v>
      </c>
      <c r="K675" t="s">
        <v>249</v>
      </c>
      <c r="L675">
        <v>1</v>
      </c>
      <c r="M675">
        <v>1</v>
      </c>
      <c r="N675">
        <v>1</v>
      </c>
    </row>
    <row r="676" spans="1:14" hidden="1" x14ac:dyDescent="0.25">
      <c r="A676" t="s">
        <v>41</v>
      </c>
      <c r="B676" t="s">
        <v>104</v>
      </c>
      <c r="D676" t="s">
        <v>13</v>
      </c>
      <c r="E676" t="s">
        <v>265</v>
      </c>
      <c r="F676">
        <v>2015</v>
      </c>
      <c r="G676" t="s">
        <v>29</v>
      </c>
      <c r="H676" t="s">
        <v>100</v>
      </c>
      <c r="I676" t="s">
        <v>211</v>
      </c>
      <c r="J676">
        <v>372711.93792126392</v>
      </c>
      <c r="K676" t="s">
        <v>248</v>
      </c>
      <c r="L676">
        <v>2</v>
      </c>
      <c r="M676">
        <v>1</v>
      </c>
      <c r="N676">
        <v>1</v>
      </c>
    </row>
    <row r="677" spans="1:14" hidden="1" x14ac:dyDescent="0.25">
      <c r="A677" t="s">
        <v>41</v>
      </c>
      <c r="B677" t="s">
        <v>104</v>
      </c>
      <c r="D677" t="s">
        <v>13</v>
      </c>
      <c r="E677" t="s">
        <v>265</v>
      </c>
      <c r="F677">
        <v>2015</v>
      </c>
      <c r="G677" t="s">
        <v>29</v>
      </c>
      <c r="H677" t="s">
        <v>100</v>
      </c>
      <c r="I677" t="s">
        <v>211</v>
      </c>
      <c r="J677">
        <v>371695.12134783738</v>
      </c>
      <c r="K677" t="s">
        <v>248</v>
      </c>
      <c r="L677">
        <v>2</v>
      </c>
      <c r="M677">
        <v>1</v>
      </c>
      <c r="N677">
        <v>1</v>
      </c>
    </row>
    <row r="678" spans="1:14" hidden="1" x14ac:dyDescent="0.25">
      <c r="A678" t="s">
        <v>26</v>
      </c>
      <c r="B678" t="s">
        <v>104</v>
      </c>
      <c r="D678" t="s">
        <v>13</v>
      </c>
      <c r="E678" t="s">
        <v>265</v>
      </c>
      <c r="F678">
        <v>2015</v>
      </c>
      <c r="G678" t="s">
        <v>29</v>
      </c>
      <c r="H678" t="s">
        <v>100</v>
      </c>
      <c r="I678" t="s">
        <v>211</v>
      </c>
      <c r="J678">
        <v>495249.4106993007</v>
      </c>
      <c r="K678" t="s">
        <v>249</v>
      </c>
      <c r="L678">
        <v>2</v>
      </c>
      <c r="M678">
        <v>1</v>
      </c>
      <c r="N678">
        <v>1</v>
      </c>
    </row>
    <row r="679" spans="1:14" hidden="1" x14ac:dyDescent="0.25">
      <c r="A679" t="s">
        <v>27</v>
      </c>
      <c r="B679" t="s">
        <v>104</v>
      </c>
      <c r="D679" t="s">
        <v>13</v>
      </c>
      <c r="E679" t="s">
        <v>265</v>
      </c>
      <c r="F679">
        <v>2015</v>
      </c>
      <c r="G679" t="s">
        <v>29</v>
      </c>
      <c r="H679" t="s">
        <v>100</v>
      </c>
      <c r="I679" t="s">
        <v>211</v>
      </c>
      <c r="J679">
        <v>445423.22097902099</v>
      </c>
      <c r="K679" t="s">
        <v>248</v>
      </c>
      <c r="M679">
        <v>1</v>
      </c>
      <c r="N679">
        <v>1</v>
      </c>
    </row>
    <row r="680" spans="1:14" hidden="1" x14ac:dyDescent="0.25">
      <c r="A680" t="s">
        <v>27</v>
      </c>
      <c r="B680" t="s">
        <v>104</v>
      </c>
      <c r="D680" t="s">
        <v>13</v>
      </c>
      <c r="E680" t="s">
        <v>265</v>
      </c>
      <c r="F680">
        <v>2015</v>
      </c>
      <c r="G680" t="s">
        <v>29</v>
      </c>
      <c r="H680" t="s">
        <v>100</v>
      </c>
      <c r="I680" t="s">
        <v>211</v>
      </c>
      <c r="J680">
        <v>444339.24895104894</v>
      </c>
      <c r="K680" t="s">
        <v>248</v>
      </c>
      <c r="L680">
        <v>1</v>
      </c>
      <c r="M680">
        <v>1</v>
      </c>
      <c r="N680">
        <v>1</v>
      </c>
    </row>
    <row r="681" spans="1:14" hidden="1" x14ac:dyDescent="0.25">
      <c r="A681" t="s">
        <v>27</v>
      </c>
      <c r="B681" t="s">
        <v>104</v>
      </c>
      <c r="D681" t="s">
        <v>13</v>
      </c>
      <c r="E681" t="s">
        <v>265</v>
      </c>
      <c r="F681">
        <v>2015</v>
      </c>
      <c r="G681" t="s">
        <v>29</v>
      </c>
      <c r="H681" t="s">
        <v>100</v>
      </c>
      <c r="I681" t="s">
        <v>211</v>
      </c>
      <c r="J681">
        <v>374980.52447552449</v>
      </c>
      <c r="K681" t="s">
        <v>248</v>
      </c>
      <c r="L681">
        <v>1</v>
      </c>
      <c r="M681">
        <v>1</v>
      </c>
      <c r="N681">
        <v>1</v>
      </c>
    </row>
    <row r="682" spans="1:14" hidden="1" x14ac:dyDescent="0.25">
      <c r="A682" t="s">
        <v>27</v>
      </c>
      <c r="B682" t="s">
        <v>104</v>
      </c>
      <c r="D682" t="s">
        <v>13</v>
      </c>
      <c r="E682" t="s">
        <v>265</v>
      </c>
      <c r="F682">
        <v>2015</v>
      </c>
      <c r="G682" t="s">
        <v>29</v>
      </c>
      <c r="H682" t="s">
        <v>100</v>
      </c>
      <c r="I682" t="s">
        <v>211</v>
      </c>
      <c r="J682">
        <v>366946.30769230769</v>
      </c>
      <c r="K682" t="s">
        <v>248</v>
      </c>
      <c r="L682">
        <v>2</v>
      </c>
      <c r="M682">
        <v>1</v>
      </c>
      <c r="N682">
        <v>1</v>
      </c>
    </row>
    <row r="683" spans="1:14" hidden="1" x14ac:dyDescent="0.25">
      <c r="A683" t="s">
        <v>28</v>
      </c>
      <c r="B683" t="s">
        <v>104</v>
      </c>
      <c r="D683" t="s">
        <v>13</v>
      </c>
      <c r="E683" t="s">
        <v>265</v>
      </c>
      <c r="F683">
        <v>2015</v>
      </c>
      <c r="G683" t="s">
        <v>29</v>
      </c>
      <c r="H683" t="s">
        <v>100</v>
      </c>
      <c r="I683" t="s">
        <v>237</v>
      </c>
      <c r="J683">
        <v>413724.2858041958</v>
      </c>
      <c r="K683" t="s">
        <v>248</v>
      </c>
      <c r="L683">
        <v>1</v>
      </c>
      <c r="M683">
        <v>1</v>
      </c>
      <c r="N683">
        <v>1</v>
      </c>
    </row>
    <row r="684" spans="1:14" hidden="1" x14ac:dyDescent="0.25">
      <c r="A684" t="s">
        <v>28</v>
      </c>
      <c r="B684" t="s">
        <v>104</v>
      </c>
      <c r="D684" t="s">
        <v>13</v>
      </c>
      <c r="E684" t="s">
        <v>265</v>
      </c>
      <c r="F684">
        <v>2015</v>
      </c>
      <c r="G684" t="s">
        <v>29</v>
      </c>
      <c r="H684" t="s">
        <v>100</v>
      </c>
      <c r="I684" t="s">
        <v>237</v>
      </c>
      <c r="J684">
        <v>480154.61629370635</v>
      </c>
      <c r="K684" t="s">
        <v>249</v>
      </c>
      <c r="L684">
        <v>1</v>
      </c>
      <c r="M684">
        <v>1</v>
      </c>
      <c r="N684">
        <v>1</v>
      </c>
    </row>
    <row r="685" spans="1:14" hidden="1" x14ac:dyDescent="0.25">
      <c r="A685" t="s">
        <v>20</v>
      </c>
      <c r="B685" t="s">
        <v>104</v>
      </c>
      <c r="D685" t="s">
        <v>13</v>
      </c>
      <c r="E685" t="s">
        <v>265</v>
      </c>
      <c r="F685">
        <v>2015</v>
      </c>
      <c r="G685" t="s">
        <v>29</v>
      </c>
      <c r="H685" t="s">
        <v>100</v>
      </c>
      <c r="I685" t="s">
        <v>237</v>
      </c>
      <c r="J685">
        <v>463987.99615384621</v>
      </c>
      <c r="K685" t="s">
        <v>249</v>
      </c>
      <c r="L685">
        <v>1</v>
      </c>
      <c r="M685">
        <v>1</v>
      </c>
      <c r="N685">
        <v>1</v>
      </c>
    </row>
    <row r="686" spans="1:14" hidden="1" x14ac:dyDescent="0.25">
      <c r="A686" t="s">
        <v>20</v>
      </c>
      <c r="B686" t="s">
        <v>104</v>
      </c>
      <c r="D686" t="s">
        <v>13</v>
      </c>
      <c r="E686" t="s">
        <v>265</v>
      </c>
      <c r="F686">
        <v>2015</v>
      </c>
      <c r="G686" t="s">
        <v>29</v>
      </c>
      <c r="H686" t="s">
        <v>100</v>
      </c>
      <c r="I686" t="s">
        <v>237</v>
      </c>
      <c r="J686">
        <v>447128.10573426576</v>
      </c>
      <c r="K686" t="s">
        <v>249</v>
      </c>
      <c r="L686">
        <v>2</v>
      </c>
      <c r="M686">
        <v>1</v>
      </c>
      <c r="N686">
        <v>1</v>
      </c>
    </row>
    <row r="687" spans="1:14" hidden="1" x14ac:dyDescent="0.25">
      <c r="A687" t="s">
        <v>20</v>
      </c>
      <c r="B687" t="s">
        <v>104</v>
      </c>
      <c r="D687" t="s">
        <v>13</v>
      </c>
      <c r="E687" t="s">
        <v>265</v>
      </c>
      <c r="F687">
        <v>2015</v>
      </c>
      <c r="G687" t="s">
        <v>29</v>
      </c>
      <c r="H687" t="s">
        <v>100</v>
      </c>
      <c r="I687" t="s">
        <v>237</v>
      </c>
      <c r="J687">
        <v>452065.79188811191</v>
      </c>
      <c r="K687" t="s">
        <v>249</v>
      </c>
      <c r="L687">
        <v>1</v>
      </c>
      <c r="M687">
        <v>1</v>
      </c>
      <c r="N687">
        <v>1</v>
      </c>
    </row>
    <row r="688" spans="1:14" hidden="1" x14ac:dyDescent="0.25">
      <c r="A688" t="s">
        <v>20</v>
      </c>
      <c r="B688" t="s">
        <v>104</v>
      </c>
      <c r="D688" t="s">
        <v>13</v>
      </c>
      <c r="E688" t="s">
        <v>265</v>
      </c>
      <c r="F688">
        <v>2015</v>
      </c>
      <c r="G688" t="s">
        <v>29</v>
      </c>
      <c r="H688" t="s">
        <v>100</v>
      </c>
      <c r="I688" t="s">
        <v>237</v>
      </c>
      <c r="J688">
        <v>445068.05076923076</v>
      </c>
      <c r="K688" t="s">
        <v>249</v>
      </c>
      <c r="L688">
        <v>1</v>
      </c>
      <c r="M688">
        <v>1</v>
      </c>
      <c r="N688">
        <v>1</v>
      </c>
    </row>
    <row r="689" spans="1:14" hidden="1" x14ac:dyDescent="0.25">
      <c r="A689" t="s">
        <v>20</v>
      </c>
      <c r="B689" t="s">
        <v>104</v>
      </c>
      <c r="D689" t="s">
        <v>13</v>
      </c>
      <c r="E689" t="s">
        <v>265</v>
      </c>
      <c r="F689">
        <v>2015</v>
      </c>
      <c r="G689" t="s">
        <v>29</v>
      </c>
      <c r="H689" t="s">
        <v>100</v>
      </c>
      <c r="I689" t="s">
        <v>237</v>
      </c>
      <c r="J689">
        <v>479638.60447552445</v>
      </c>
      <c r="K689" t="s">
        <v>249</v>
      </c>
      <c r="L689">
        <v>2</v>
      </c>
      <c r="M689">
        <v>1</v>
      </c>
      <c r="N689">
        <v>1</v>
      </c>
    </row>
    <row r="690" spans="1:14" hidden="1" x14ac:dyDescent="0.25">
      <c r="A690" t="s">
        <v>17</v>
      </c>
      <c r="B690" t="s">
        <v>104</v>
      </c>
      <c r="D690" t="s">
        <v>13</v>
      </c>
      <c r="E690" t="s">
        <v>265</v>
      </c>
      <c r="F690">
        <v>2015</v>
      </c>
      <c r="G690" t="s">
        <v>29</v>
      </c>
      <c r="H690" t="s">
        <v>100</v>
      </c>
      <c r="I690" t="s">
        <v>211</v>
      </c>
      <c r="J690">
        <v>724938.14748251741</v>
      </c>
      <c r="K690" t="s">
        <v>250</v>
      </c>
      <c r="L690">
        <v>2</v>
      </c>
      <c r="M690">
        <v>1</v>
      </c>
      <c r="N690">
        <v>1</v>
      </c>
    </row>
    <row r="691" spans="1:14" hidden="1" x14ac:dyDescent="0.25">
      <c r="A691" t="s">
        <v>17</v>
      </c>
      <c r="B691" t="s">
        <v>104</v>
      </c>
      <c r="D691" t="s">
        <v>13</v>
      </c>
      <c r="E691" t="s">
        <v>265</v>
      </c>
      <c r="F691">
        <v>2015</v>
      </c>
      <c r="G691" t="s">
        <v>29</v>
      </c>
      <c r="H691" t="s">
        <v>100</v>
      </c>
      <c r="I691" t="s">
        <v>237</v>
      </c>
      <c r="J691">
        <v>471415.20069930068</v>
      </c>
      <c r="K691" t="s">
        <v>248</v>
      </c>
      <c r="L691">
        <v>1</v>
      </c>
      <c r="M691">
        <v>1</v>
      </c>
      <c r="N691">
        <v>1</v>
      </c>
    </row>
    <row r="692" spans="1:14" hidden="1" x14ac:dyDescent="0.25">
      <c r="A692" t="s">
        <v>17</v>
      </c>
      <c r="B692" t="s">
        <v>104</v>
      </c>
      <c r="D692" t="s">
        <v>13</v>
      </c>
      <c r="E692" t="s">
        <v>265</v>
      </c>
      <c r="F692">
        <v>2015</v>
      </c>
      <c r="G692" t="s">
        <v>29</v>
      </c>
      <c r="H692" t="s">
        <v>100</v>
      </c>
      <c r="I692" t="s">
        <v>237</v>
      </c>
      <c r="J692">
        <v>471368.67216783215</v>
      </c>
      <c r="K692" t="s">
        <v>248</v>
      </c>
      <c r="L692">
        <v>1</v>
      </c>
      <c r="M692">
        <v>1</v>
      </c>
      <c r="N692">
        <v>1</v>
      </c>
    </row>
    <row r="693" spans="1:14" hidden="1" x14ac:dyDescent="0.25">
      <c r="A693" t="s">
        <v>55</v>
      </c>
      <c r="B693" t="s">
        <v>104</v>
      </c>
      <c r="D693" t="s">
        <v>13</v>
      </c>
      <c r="E693" t="s">
        <v>265</v>
      </c>
      <c r="F693">
        <v>2015</v>
      </c>
      <c r="G693" t="s">
        <v>54</v>
      </c>
      <c r="H693" t="s">
        <v>101</v>
      </c>
      <c r="I693" t="s">
        <v>237</v>
      </c>
      <c r="J693">
        <v>486472.37062937062</v>
      </c>
      <c r="K693" t="s">
        <v>250</v>
      </c>
      <c r="L693">
        <v>1</v>
      </c>
      <c r="M693">
        <v>1</v>
      </c>
      <c r="N693">
        <v>1</v>
      </c>
    </row>
    <row r="694" spans="1:14" x14ac:dyDescent="0.25">
      <c r="A694" t="s">
        <v>24</v>
      </c>
      <c r="B694" t="s">
        <v>241</v>
      </c>
      <c r="C694" t="s">
        <v>266</v>
      </c>
      <c r="D694" t="s">
        <v>13</v>
      </c>
      <c r="E694" t="s">
        <v>265</v>
      </c>
      <c r="F694">
        <v>2015</v>
      </c>
      <c r="G694" t="s">
        <v>29</v>
      </c>
      <c r="H694" t="s">
        <v>100</v>
      </c>
      <c r="I694" t="s">
        <v>211</v>
      </c>
      <c r="J694">
        <v>670782.00972027984</v>
      </c>
      <c r="K694" t="s">
        <v>249</v>
      </c>
      <c r="L694">
        <v>2</v>
      </c>
      <c r="M694">
        <v>1</v>
      </c>
      <c r="N694">
        <v>1</v>
      </c>
    </row>
    <row r="695" spans="1:14" hidden="1" x14ac:dyDescent="0.25">
      <c r="A695" t="s">
        <v>27</v>
      </c>
      <c r="B695" t="s">
        <v>104</v>
      </c>
      <c r="D695" t="s">
        <v>13</v>
      </c>
      <c r="E695" t="s">
        <v>265</v>
      </c>
      <c r="F695">
        <v>2015</v>
      </c>
      <c r="G695" t="s">
        <v>29</v>
      </c>
      <c r="H695" t="s">
        <v>100</v>
      </c>
      <c r="I695" t="s">
        <v>211</v>
      </c>
      <c r="J695">
        <v>363976.27272727271</v>
      </c>
      <c r="K695" t="s">
        <v>248</v>
      </c>
      <c r="L695">
        <v>1</v>
      </c>
      <c r="M695">
        <v>1</v>
      </c>
      <c r="N695">
        <v>1</v>
      </c>
    </row>
    <row r="696" spans="1:14" hidden="1" x14ac:dyDescent="0.25">
      <c r="A696" t="s">
        <v>27</v>
      </c>
      <c r="B696" t="s">
        <v>104</v>
      </c>
      <c r="D696" t="s">
        <v>13</v>
      </c>
      <c r="E696" t="s">
        <v>265</v>
      </c>
      <c r="F696">
        <v>2015</v>
      </c>
      <c r="G696" t="s">
        <v>29</v>
      </c>
      <c r="H696" t="s">
        <v>100</v>
      </c>
      <c r="I696" t="s">
        <v>211</v>
      </c>
      <c r="J696">
        <v>388077.71328671329</v>
      </c>
      <c r="K696" t="s">
        <v>248</v>
      </c>
      <c r="L696">
        <v>1</v>
      </c>
      <c r="M696">
        <v>1</v>
      </c>
      <c r="N696">
        <v>1</v>
      </c>
    </row>
    <row r="697" spans="1:14" x14ac:dyDescent="0.25">
      <c r="A697" t="s">
        <v>24</v>
      </c>
      <c r="B697" t="s">
        <v>241</v>
      </c>
      <c r="C697" t="s">
        <v>266</v>
      </c>
      <c r="D697" t="s">
        <v>13</v>
      </c>
      <c r="E697" t="s">
        <v>266</v>
      </c>
      <c r="F697">
        <v>2015</v>
      </c>
      <c r="G697" t="s">
        <v>29</v>
      </c>
      <c r="H697" t="s">
        <v>100</v>
      </c>
      <c r="I697" t="s">
        <v>237</v>
      </c>
      <c r="J697">
        <v>627091.12587412586</v>
      </c>
      <c r="K697" t="s">
        <v>248</v>
      </c>
      <c r="L697">
        <v>1</v>
      </c>
      <c r="M697">
        <v>1</v>
      </c>
      <c r="N697">
        <v>1</v>
      </c>
    </row>
    <row r="698" spans="1:14" x14ac:dyDescent="0.25">
      <c r="A698" t="s">
        <v>24</v>
      </c>
      <c r="B698" t="s">
        <v>241</v>
      </c>
      <c r="C698" t="s">
        <v>266</v>
      </c>
      <c r="D698" t="s">
        <v>13</v>
      </c>
      <c r="E698" t="s">
        <v>266</v>
      </c>
      <c r="F698">
        <v>2015</v>
      </c>
      <c r="G698" t="s">
        <v>29</v>
      </c>
      <c r="H698" t="s">
        <v>100</v>
      </c>
      <c r="I698" t="s">
        <v>237</v>
      </c>
      <c r="J698">
        <v>671435.98601398605</v>
      </c>
      <c r="K698" t="s">
        <v>248</v>
      </c>
      <c r="L698">
        <v>1</v>
      </c>
      <c r="M698">
        <v>1</v>
      </c>
      <c r="N698">
        <v>1</v>
      </c>
    </row>
    <row r="699" spans="1:14" x14ac:dyDescent="0.25">
      <c r="A699" t="s">
        <v>24</v>
      </c>
      <c r="B699" t="s">
        <v>241</v>
      </c>
      <c r="C699" t="s">
        <v>266</v>
      </c>
      <c r="D699" t="s">
        <v>13</v>
      </c>
      <c r="E699" t="s">
        <v>266</v>
      </c>
      <c r="F699">
        <v>2015</v>
      </c>
      <c r="G699" t="s">
        <v>29</v>
      </c>
      <c r="H699" t="s">
        <v>100</v>
      </c>
      <c r="I699" t="s">
        <v>237</v>
      </c>
      <c r="J699">
        <v>617541.04195804195</v>
      </c>
      <c r="K699" t="s">
        <v>248</v>
      </c>
      <c r="L699">
        <v>1</v>
      </c>
      <c r="M699">
        <v>1</v>
      </c>
      <c r="N699">
        <v>1</v>
      </c>
    </row>
    <row r="700" spans="1:14" x14ac:dyDescent="0.25">
      <c r="A700" t="s">
        <v>24</v>
      </c>
      <c r="B700" t="s">
        <v>241</v>
      </c>
      <c r="C700" t="s">
        <v>266</v>
      </c>
      <c r="D700" t="s">
        <v>13</v>
      </c>
      <c r="E700" t="s">
        <v>266</v>
      </c>
      <c r="F700">
        <v>2015</v>
      </c>
      <c r="G700" t="s">
        <v>29</v>
      </c>
      <c r="H700" t="s">
        <v>100</v>
      </c>
      <c r="I700" t="s">
        <v>237</v>
      </c>
      <c r="J700">
        <v>1080582.1958041957</v>
      </c>
      <c r="K700" t="s">
        <v>248</v>
      </c>
      <c r="L700">
        <v>1</v>
      </c>
      <c r="M700">
        <v>1</v>
      </c>
      <c r="N700">
        <v>1</v>
      </c>
    </row>
    <row r="701" spans="1:14" x14ac:dyDescent="0.25">
      <c r="A701" t="s">
        <v>24</v>
      </c>
      <c r="B701" t="s">
        <v>241</v>
      </c>
      <c r="C701" t="s">
        <v>266</v>
      </c>
      <c r="D701" t="s">
        <v>13</v>
      </c>
      <c r="E701" t="s">
        <v>266</v>
      </c>
      <c r="F701">
        <v>2015</v>
      </c>
      <c r="G701" t="s">
        <v>29</v>
      </c>
      <c r="H701" t="s">
        <v>100</v>
      </c>
      <c r="I701" t="s">
        <v>237</v>
      </c>
      <c r="J701">
        <v>883504.95104895101</v>
      </c>
      <c r="K701" t="s">
        <v>248</v>
      </c>
      <c r="L701">
        <v>1</v>
      </c>
      <c r="M701">
        <v>1</v>
      </c>
      <c r="N701">
        <v>1</v>
      </c>
    </row>
    <row r="702" spans="1:14" x14ac:dyDescent="0.25">
      <c r="A702" t="s">
        <v>24</v>
      </c>
      <c r="B702" t="s">
        <v>241</v>
      </c>
      <c r="C702" t="s">
        <v>266</v>
      </c>
      <c r="D702" t="s">
        <v>13</v>
      </c>
      <c r="E702" t="s">
        <v>265</v>
      </c>
      <c r="F702">
        <v>2015</v>
      </c>
      <c r="G702" t="s">
        <v>29</v>
      </c>
      <c r="H702" t="s">
        <v>100</v>
      </c>
      <c r="I702" t="s">
        <v>211</v>
      </c>
      <c r="J702">
        <v>634940.71657342662</v>
      </c>
      <c r="K702" t="s">
        <v>250</v>
      </c>
      <c r="L702">
        <v>2</v>
      </c>
      <c r="M702">
        <v>1</v>
      </c>
      <c r="N702">
        <v>1</v>
      </c>
    </row>
    <row r="703" spans="1:14" hidden="1" x14ac:dyDescent="0.25">
      <c r="A703" t="s">
        <v>17</v>
      </c>
      <c r="B703" t="s">
        <v>104</v>
      </c>
      <c r="D703" t="s">
        <v>13</v>
      </c>
      <c r="E703" t="s">
        <v>265</v>
      </c>
      <c r="F703">
        <v>2015</v>
      </c>
      <c r="G703" t="s">
        <v>29</v>
      </c>
      <c r="H703" t="s">
        <v>100</v>
      </c>
      <c r="I703" t="s">
        <v>237</v>
      </c>
      <c r="J703">
        <v>501289.32461538457</v>
      </c>
      <c r="K703" t="s">
        <v>249</v>
      </c>
      <c r="L703">
        <v>1</v>
      </c>
      <c r="M703">
        <v>1</v>
      </c>
      <c r="N703">
        <v>1</v>
      </c>
    </row>
    <row r="704" spans="1:14" hidden="1" x14ac:dyDescent="0.25">
      <c r="A704" t="s">
        <v>17</v>
      </c>
      <c r="B704" t="s">
        <v>104</v>
      </c>
      <c r="D704" t="s">
        <v>13</v>
      </c>
      <c r="E704" t="s">
        <v>265</v>
      </c>
      <c r="F704">
        <v>2015</v>
      </c>
      <c r="G704" t="s">
        <v>29</v>
      </c>
      <c r="H704" t="s">
        <v>100</v>
      </c>
      <c r="I704" t="s">
        <v>237</v>
      </c>
      <c r="J704">
        <v>499988.92111888109</v>
      </c>
      <c r="K704" t="s">
        <v>249</v>
      </c>
      <c r="L704">
        <v>1</v>
      </c>
      <c r="M704">
        <v>1</v>
      </c>
      <c r="N704">
        <v>1</v>
      </c>
    </row>
    <row r="705" spans="1:14" hidden="1" x14ac:dyDescent="0.25">
      <c r="A705" t="s">
        <v>22</v>
      </c>
      <c r="B705" t="s">
        <v>104</v>
      </c>
      <c r="D705" t="s">
        <v>13</v>
      </c>
      <c r="E705" t="s">
        <v>265</v>
      </c>
      <c r="F705">
        <v>2014</v>
      </c>
      <c r="G705" t="s">
        <v>29</v>
      </c>
      <c r="H705" t="s">
        <v>100</v>
      </c>
      <c r="I705" t="s">
        <v>211</v>
      </c>
      <c r="J705">
        <v>604433.77777777787</v>
      </c>
      <c r="K705" t="s">
        <v>250</v>
      </c>
      <c r="L705">
        <v>2</v>
      </c>
      <c r="M705">
        <v>1</v>
      </c>
      <c r="N705">
        <v>1</v>
      </c>
    </row>
    <row r="706" spans="1:14" hidden="1" x14ac:dyDescent="0.25">
      <c r="A706" t="s">
        <v>22</v>
      </c>
      <c r="B706" t="s">
        <v>104</v>
      </c>
      <c r="D706" t="s">
        <v>13</v>
      </c>
      <c r="E706" t="s">
        <v>265</v>
      </c>
      <c r="F706">
        <v>2014</v>
      </c>
      <c r="G706" t="s">
        <v>29</v>
      </c>
      <c r="H706" t="s">
        <v>100</v>
      </c>
      <c r="I706" t="s">
        <v>211</v>
      </c>
      <c r="J706">
        <v>522712.47008547018</v>
      </c>
      <c r="K706" t="s">
        <v>249</v>
      </c>
      <c r="L706">
        <v>1</v>
      </c>
      <c r="M706">
        <v>1</v>
      </c>
      <c r="N706">
        <v>1</v>
      </c>
    </row>
    <row r="707" spans="1:14" hidden="1" x14ac:dyDescent="0.25">
      <c r="A707" t="s">
        <v>20</v>
      </c>
      <c r="B707" t="s">
        <v>104</v>
      </c>
      <c r="D707" t="s">
        <v>13</v>
      </c>
      <c r="E707" t="s">
        <v>265</v>
      </c>
      <c r="F707">
        <v>2014</v>
      </c>
      <c r="G707" t="s">
        <v>29</v>
      </c>
      <c r="H707" t="s">
        <v>100</v>
      </c>
      <c r="I707" t="s">
        <v>211</v>
      </c>
      <c r="J707">
        <v>686864.67452991474</v>
      </c>
      <c r="K707" t="s">
        <v>250</v>
      </c>
      <c r="L707">
        <v>2</v>
      </c>
      <c r="M707">
        <v>1</v>
      </c>
      <c r="N707">
        <v>1</v>
      </c>
    </row>
    <row r="708" spans="1:14" hidden="1" x14ac:dyDescent="0.25">
      <c r="A708" t="s">
        <v>20</v>
      </c>
      <c r="B708" t="s">
        <v>104</v>
      </c>
      <c r="D708" t="s">
        <v>13</v>
      </c>
      <c r="E708" t="s">
        <v>265</v>
      </c>
      <c r="F708">
        <v>2014</v>
      </c>
      <c r="G708" t="s">
        <v>29</v>
      </c>
      <c r="H708" t="s">
        <v>100</v>
      </c>
      <c r="I708" t="s">
        <v>211</v>
      </c>
      <c r="J708">
        <v>706616.68145299156</v>
      </c>
      <c r="K708" t="s">
        <v>250</v>
      </c>
      <c r="L708">
        <v>2</v>
      </c>
      <c r="M708">
        <v>1</v>
      </c>
      <c r="N708">
        <v>1</v>
      </c>
    </row>
    <row r="709" spans="1:14" hidden="1" x14ac:dyDescent="0.25">
      <c r="A709" t="s">
        <v>20</v>
      </c>
      <c r="B709" t="s">
        <v>104</v>
      </c>
      <c r="D709" t="s">
        <v>13</v>
      </c>
      <c r="E709" t="s">
        <v>265</v>
      </c>
      <c r="F709">
        <v>2014</v>
      </c>
      <c r="G709" t="s">
        <v>29</v>
      </c>
      <c r="H709" t="s">
        <v>100</v>
      </c>
      <c r="I709" t="s">
        <v>211</v>
      </c>
      <c r="J709">
        <v>685647.55726495746</v>
      </c>
      <c r="K709" t="s">
        <v>250</v>
      </c>
      <c r="L709">
        <v>2</v>
      </c>
      <c r="M709">
        <v>1</v>
      </c>
      <c r="N709">
        <v>1</v>
      </c>
    </row>
    <row r="710" spans="1:14" hidden="1" x14ac:dyDescent="0.25">
      <c r="A710" t="s">
        <v>17</v>
      </c>
      <c r="B710" t="s">
        <v>104</v>
      </c>
      <c r="D710" t="s">
        <v>13</v>
      </c>
      <c r="E710" t="s">
        <v>265</v>
      </c>
      <c r="F710">
        <v>2014</v>
      </c>
      <c r="G710" t="s">
        <v>29</v>
      </c>
      <c r="H710" t="s">
        <v>100</v>
      </c>
      <c r="I710" t="s">
        <v>237</v>
      </c>
      <c r="J710">
        <v>498444.09179487184</v>
      </c>
      <c r="K710" t="s">
        <v>249</v>
      </c>
      <c r="L710">
        <v>1</v>
      </c>
      <c r="M710">
        <v>1</v>
      </c>
      <c r="N710">
        <v>1</v>
      </c>
    </row>
    <row r="711" spans="1:14" hidden="1" x14ac:dyDescent="0.25">
      <c r="A711" t="s">
        <v>17</v>
      </c>
      <c r="B711" t="s">
        <v>104</v>
      </c>
      <c r="D711" t="s">
        <v>13</v>
      </c>
      <c r="E711" t="s">
        <v>265</v>
      </c>
      <c r="F711">
        <v>2014</v>
      </c>
      <c r="G711" t="s">
        <v>29</v>
      </c>
      <c r="H711" t="s">
        <v>100</v>
      </c>
      <c r="I711" t="s">
        <v>237</v>
      </c>
      <c r="J711">
        <v>546685.62188034202</v>
      </c>
      <c r="K711" t="s">
        <v>250</v>
      </c>
      <c r="L711">
        <v>2</v>
      </c>
      <c r="M711">
        <v>1</v>
      </c>
      <c r="N711">
        <v>1</v>
      </c>
    </row>
    <row r="712" spans="1:14" hidden="1" x14ac:dyDescent="0.25">
      <c r="A712" t="s">
        <v>17</v>
      </c>
      <c r="B712" t="s">
        <v>104</v>
      </c>
      <c r="D712" t="s">
        <v>13</v>
      </c>
      <c r="E712" t="s">
        <v>265</v>
      </c>
      <c r="F712">
        <v>2015</v>
      </c>
      <c r="G712" t="s">
        <v>29</v>
      </c>
      <c r="H712" t="s">
        <v>100</v>
      </c>
      <c r="I712" t="s">
        <v>237</v>
      </c>
      <c r="J712">
        <v>503798.986013986</v>
      </c>
      <c r="K712" t="s">
        <v>248</v>
      </c>
      <c r="L712">
        <v>1</v>
      </c>
      <c r="M712">
        <v>1</v>
      </c>
      <c r="N712">
        <v>1</v>
      </c>
    </row>
    <row r="713" spans="1:14" hidden="1" x14ac:dyDescent="0.25">
      <c r="A713" t="s">
        <v>17</v>
      </c>
      <c r="B713" t="s">
        <v>104</v>
      </c>
      <c r="D713" t="s">
        <v>13</v>
      </c>
      <c r="E713" t="s">
        <v>265</v>
      </c>
      <c r="F713">
        <v>2015</v>
      </c>
      <c r="G713" t="s">
        <v>29</v>
      </c>
      <c r="H713" t="s">
        <v>100</v>
      </c>
      <c r="I713" t="s">
        <v>237</v>
      </c>
      <c r="J713">
        <v>503715.51048951049</v>
      </c>
      <c r="K713" t="s">
        <v>248</v>
      </c>
      <c r="L713">
        <v>1</v>
      </c>
      <c r="M713">
        <v>1</v>
      </c>
      <c r="N713">
        <v>1</v>
      </c>
    </row>
    <row r="714" spans="1:14" hidden="1" x14ac:dyDescent="0.25">
      <c r="A714" t="s">
        <v>26</v>
      </c>
      <c r="B714" t="s">
        <v>104</v>
      </c>
      <c r="D714" t="s">
        <v>13</v>
      </c>
      <c r="E714" t="s">
        <v>265</v>
      </c>
      <c r="F714">
        <v>2015</v>
      </c>
      <c r="G714" t="s">
        <v>29</v>
      </c>
      <c r="H714" t="s">
        <v>100</v>
      </c>
      <c r="I714" t="s">
        <v>211</v>
      </c>
      <c r="J714">
        <v>497806.08454545459</v>
      </c>
      <c r="K714" t="s">
        <v>249</v>
      </c>
      <c r="L714">
        <v>1</v>
      </c>
      <c r="M714">
        <v>1</v>
      </c>
      <c r="N714">
        <v>1</v>
      </c>
    </row>
    <row r="715" spans="1:14" hidden="1" x14ac:dyDescent="0.25">
      <c r="A715" t="s">
        <v>26</v>
      </c>
      <c r="B715" t="s">
        <v>104</v>
      </c>
      <c r="D715" t="s">
        <v>13</v>
      </c>
      <c r="E715" t="s">
        <v>265</v>
      </c>
      <c r="F715">
        <v>2015</v>
      </c>
      <c r="G715" t="s">
        <v>29</v>
      </c>
      <c r="H715" t="s">
        <v>100</v>
      </c>
      <c r="I715" t="s">
        <v>211</v>
      </c>
      <c r="J715">
        <v>496853.47153846151</v>
      </c>
      <c r="K715" t="s">
        <v>249</v>
      </c>
      <c r="L715">
        <v>1</v>
      </c>
      <c r="M715">
        <v>1</v>
      </c>
      <c r="N715">
        <v>1</v>
      </c>
    </row>
    <row r="716" spans="1:14" hidden="1" x14ac:dyDescent="0.25">
      <c r="A716" t="s">
        <v>26</v>
      </c>
      <c r="B716" t="s">
        <v>104</v>
      </c>
      <c r="D716" t="s">
        <v>13</v>
      </c>
      <c r="E716" t="s">
        <v>265</v>
      </c>
      <c r="F716">
        <v>2015</v>
      </c>
      <c r="G716" t="s">
        <v>29</v>
      </c>
      <c r="H716" t="s">
        <v>100</v>
      </c>
      <c r="I716" t="s">
        <v>211</v>
      </c>
      <c r="J716">
        <v>496132.70272727276</v>
      </c>
      <c r="K716" t="s">
        <v>249</v>
      </c>
      <c r="L716">
        <v>1</v>
      </c>
      <c r="M716">
        <v>1</v>
      </c>
      <c r="N716">
        <v>1</v>
      </c>
    </row>
    <row r="717" spans="1:14" hidden="1" x14ac:dyDescent="0.25">
      <c r="A717" t="s">
        <v>21</v>
      </c>
      <c r="B717" t="s">
        <v>104</v>
      </c>
      <c r="D717" t="s">
        <v>13</v>
      </c>
      <c r="E717" t="s">
        <v>265</v>
      </c>
      <c r="F717">
        <v>2014</v>
      </c>
      <c r="G717" t="s">
        <v>29</v>
      </c>
      <c r="H717" t="s">
        <v>100</v>
      </c>
      <c r="I717" t="s">
        <v>211</v>
      </c>
      <c r="J717">
        <v>580399.76299145306</v>
      </c>
      <c r="K717" t="s">
        <v>249</v>
      </c>
      <c r="L717">
        <v>1</v>
      </c>
      <c r="M717">
        <v>1</v>
      </c>
      <c r="N717">
        <v>1</v>
      </c>
    </row>
    <row r="718" spans="1:14" hidden="1" x14ac:dyDescent="0.25">
      <c r="A718" t="s">
        <v>21</v>
      </c>
      <c r="B718" t="s">
        <v>104</v>
      </c>
      <c r="D718" t="s">
        <v>13</v>
      </c>
      <c r="E718" t="s">
        <v>265</v>
      </c>
      <c r="F718">
        <v>2014</v>
      </c>
      <c r="G718" t="s">
        <v>29</v>
      </c>
      <c r="H718" t="s">
        <v>100</v>
      </c>
      <c r="I718" t="s">
        <v>211</v>
      </c>
      <c r="J718">
        <v>577774.80145299155</v>
      </c>
      <c r="K718" t="s">
        <v>249</v>
      </c>
      <c r="L718">
        <v>1</v>
      </c>
      <c r="M718">
        <v>1</v>
      </c>
      <c r="N718">
        <v>1</v>
      </c>
    </row>
    <row r="719" spans="1:14" hidden="1" x14ac:dyDescent="0.25">
      <c r="A719" t="s">
        <v>19</v>
      </c>
      <c r="B719" t="s">
        <v>105</v>
      </c>
      <c r="D719" t="s">
        <v>13</v>
      </c>
      <c r="E719" t="s">
        <v>265</v>
      </c>
      <c r="F719">
        <v>2015</v>
      </c>
      <c r="G719" t="s">
        <v>29</v>
      </c>
      <c r="H719" t="s">
        <v>100</v>
      </c>
      <c r="I719" t="s">
        <v>237</v>
      </c>
      <c r="J719">
        <v>523507.64202797209</v>
      </c>
      <c r="K719" t="s">
        <v>249</v>
      </c>
      <c r="L719">
        <v>1</v>
      </c>
      <c r="M719">
        <v>1</v>
      </c>
      <c r="N719">
        <v>1</v>
      </c>
    </row>
    <row r="720" spans="1:14" hidden="1" x14ac:dyDescent="0.25">
      <c r="A720" t="s">
        <v>19</v>
      </c>
      <c r="B720" t="s">
        <v>105</v>
      </c>
      <c r="D720" t="s">
        <v>13</v>
      </c>
      <c r="E720" t="s">
        <v>265</v>
      </c>
      <c r="F720">
        <v>2015</v>
      </c>
      <c r="G720" t="s">
        <v>29</v>
      </c>
      <c r="H720" t="s">
        <v>100</v>
      </c>
      <c r="I720" t="s">
        <v>237</v>
      </c>
      <c r="J720">
        <v>459533.8510489511</v>
      </c>
      <c r="K720" t="s">
        <v>248</v>
      </c>
      <c r="L720">
        <v>1</v>
      </c>
      <c r="M720">
        <v>1</v>
      </c>
      <c r="N720">
        <v>1</v>
      </c>
    </row>
    <row r="721" spans="1:14" hidden="1" x14ac:dyDescent="0.25">
      <c r="A721" t="s">
        <v>28</v>
      </c>
      <c r="B721" t="s">
        <v>104</v>
      </c>
      <c r="D721" t="s">
        <v>13</v>
      </c>
      <c r="E721" t="s">
        <v>265</v>
      </c>
      <c r="F721">
        <v>2014</v>
      </c>
      <c r="G721" t="s">
        <v>29</v>
      </c>
      <c r="H721" t="s">
        <v>100</v>
      </c>
      <c r="I721" t="s">
        <v>237</v>
      </c>
      <c r="J721">
        <v>474366.96324786334</v>
      </c>
      <c r="K721" t="s">
        <v>249</v>
      </c>
      <c r="L721">
        <v>1</v>
      </c>
      <c r="M721">
        <v>1</v>
      </c>
      <c r="N721">
        <v>1</v>
      </c>
    </row>
    <row r="722" spans="1:14" hidden="1" x14ac:dyDescent="0.25">
      <c r="A722" t="s">
        <v>28</v>
      </c>
      <c r="B722" t="s">
        <v>104</v>
      </c>
      <c r="D722" t="s">
        <v>13</v>
      </c>
      <c r="E722" t="s">
        <v>265</v>
      </c>
      <c r="F722">
        <v>2014</v>
      </c>
      <c r="G722" t="s">
        <v>29</v>
      </c>
      <c r="H722" t="s">
        <v>100</v>
      </c>
      <c r="I722" t="s">
        <v>237</v>
      </c>
      <c r="J722">
        <v>476079.47888888902</v>
      </c>
      <c r="K722" t="s">
        <v>249</v>
      </c>
      <c r="L722">
        <v>1</v>
      </c>
      <c r="M722">
        <v>1</v>
      </c>
      <c r="N722">
        <v>1</v>
      </c>
    </row>
    <row r="723" spans="1:14" hidden="1" x14ac:dyDescent="0.25">
      <c r="A723" t="s">
        <v>42</v>
      </c>
      <c r="B723" t="s">
        <v>107</v>
      </c>
      <c r="D723" t="s">
        <v>13</v>
      </c>
      <c r="E723" t="s">
        <v>265</v>
      </c>
      <c r="F723">
        <v>2014</v>
      </c>
      <c r="G723" t="s">
        <v>29</v>
      </c>
      <c r="H723" t="s">
        <v>100</v>
      </c>
      <c r="I723" t="s">
        <v>211</v>
      </c>
      <c r="J723">
        <v>679637.52991452999</v>
      </c>
      <c r="K723" t="s">
        <v>251</v>
      </c>
      <c r="L723">
        <v>2</v>
      </c>
      <c r="M723">
        <v>1</v>
      </c>
      <c r="N723">
        <v>1</v>
      </c>
    </row>
    <row r="724" spans="1:14" hidden="1" x14ac:dyDescent="0.25">
      <c r="A724" t="s">
        <v>33</v>
      </c>
      <c r="B724" t="s">
        <v>104</v>
      </c>
      <c r="D724" t="s">
        <v>13</v>
      </c>
      <c r="E724" t="s">
        <v>265</v>
      </c>
      <c r="F724">
        <v>2015</v>
      </c>
      <c r="G724" t="s">
        <v>29</v>
      </c>
      <c r="H724" t="s">
        <v>100</v>
      </c>
      <c r="I724" t="s">
        <v>237</v>
      </c>
      <c r="J724">
        <v>486752.64272727276</v>
      </c>
      <c r="K724" t="s">
        <v>249</v>
      </c>
      <c r="L724">
        <v>1</v>
      </c>
      <c r="M724">
        <v>1</v>
      </c>
      <c r="N724">
        <v>1</v>
      </c>
    </row>
    <row r="725" spans="1:14" hidden="1" x14ac:dyDescent="0.25">
      <c r="A725" t="s">
        <v>20</v>
      </c>
      <c r="B725" t="s">
        <v>104</v>
      </c>
      <c r="D725" t="s">
        <v>13</v>
      </c>
      <c r="E725" t="s">
        <v>265</v>
      </c>
      <c r="F725">
        <v>2015</v>
      </c>
      <c r="G725" t="s">
        <v>29</v>
      </c>
      <c r="H725" t="s">
        <v>100</v>
      </c>
      <c r="I725" t="s">
        <v>237</v>
      </c>
      <c r="J725">
        <v>525199.95706293709</v>
      </c>
      <c r="K725" t="s">
        <v>249</v>
      </c>
      <c r="L725">
        <v>1</v>
      </c>
      <c r="M725">
        <v>1</v>
      </c>
      <c r="N725">
        <v>1</v>
      </c>
    </row>
    <row r="726" spans="1:14" hidden="1" x14ac:dyDescent="0.25">
      <c r="A726" t="s">
        <v>20</v>
      </c>
      <c r="B726" t="s">
        <v>104</v>
      </c>
      <c r="D726" t="s">
        <v>13</v>
      </c>
      <c r="E726" t="s">
        <v>265</v>
      </c>
      <c r="F726">
        <v>2015</v>
      </c>
      <c r="G726" t="s">
        <v>29</v>
      </c>
      <c r="H726" t="s">
        <v>100</v>
      </c>
      <c r="I726" t="s">
        <v>237</v>
      </c>
      <c r="J726">
        <v>636720.14860139857</v>
      </c>
      <c r="K726" t="s">
        <v>247</v>
      </c>
      <c r="L726">
        <v>2</v>
      </c>
      <c r="M726">
        <v>1</v>
      </c>
      <c r="N726">
        <v>1</v>
      </c>
    </row>
    <row r="727" spans="1:14" hidden="1" x14ac:dyDescent="0.25">
      <c r="A727" t="s">
        <v>20</v>
      </c>
      <c r="B727" t="s">
        <v>104</v>
      </c>
      <c r="D727" t="s">
        <v>13</v>
      </c>
      <c r="E727" t="s">
        <v>265</v>
      </c>
      <c r="F727">
        <v>2015</v>
      </c>
      <c r="G727" t="s">
        <v>29</v>
      </c>
      <c r="H727" t="s">
        <v>100</v>
      </c>
      <c r="I727" t="s">
        <v>237</v>
      </c>
      <c r="J727">
        <v>442544.3316083916</v>
      </c>
      <c r="K727" t="s">
        <v>248</v>
      </c>
      <c r="L727">
        <v>1</v>
      </c>
      <c r="M727">
        <v>1</v>
      </c>
      <c r="N727">
        <v>1</v>
      </c>
    </row>
    <row r="728" spans="1:14" hidden="1" x14ac:dyDescent="0.25">
      <c r="A728" t="s">
        <v>20</v>
      </c>
      <c r="B728" t="s">
        <v>104</v>
      </c>
      <c r="D728" t="s">
        <v>13</v>
      </c>
      <c r="E728" t="s">
        <v>265</v>
      </c>
      <c r="F728">
        <v>2015</v>
      </c>
      <c r="G728" t="s">
        <v>29</v>
      </c>
      <c r="H728" t="s">
        <v>100</v>
      </c>
      <c r="I728" t="s">
        <v>237</v>
      </c>
      <c r="J728">
        <v>453138.64594405593</v>
      </c>
      <c r="K728" t="s">
        <v>248</v>
      </c>
      <c r="L728">
        <v>1</v>
      </c>
      <c r="M728">
        <v>1</v>
      </c>
      <c r="N728">
        <v>1</v>
      </c>
    </row>
    <row r="729" spans="1:14" hidden="1" x14ac:dyDescent="0.25">
      <c r="A729" t="s">
        <v>20</v>
      </c>
      <c r="B729" t="s">
        <v>104</v>
      </c>
      <c r="D729" t="s">
        <v>13</v>
      </c>
      <c r="E729" t="s">
        <v>265</v>
      </c>
      <c r="F729">
        <v>2015</v>
      </c>
      <c r="G729" t="s">
        <v>29</v>
      </c>
      <c r="H729" t="s">
        <v>100</v>
      </c>
      <c r="I729" t="s">
        <v>237</v>
      </c>
      <c r="J729">
        <v>443523.81405594404</v>
      </c>
      <c r="K729" t="s">
        <v>248</v>
      </c>
      <c r="L729">
        <v>1</v>
      </c>
      <c r="M729">
        <v>1</v>
      </c>
      <c r="N729">
        <v>1</v>
      </c>
    </row>
    <row r="730" spans="1:14" hidden="1" x14ac:dyDescent="0.25">
      <c r="A730" t="s">
        <v>33</v>
      </c>
      <c r="B730" t="s">
        <v>104</v>
      </c>
      <c r="D730" t="s">
        <v>13</v>
      </c>
      <c r="E730" t="s">
        <v>265</v>
      </c>
      <c r="F730">
        <v>2015</v>
      </c>
      <c r="G730" t="s">
        <v>29</v>
      </c>
      <c r="H730" t="s">
        <v>100</v>
      </c>
      <c r="I730" t="s">
        <v>237</v>
      </c>
      <c r="J730">
        <v>488798.78510489519</v>
      </c>
      <c r="K730" t="s">
        <v>250</v>
      </c>
      <c r="L730">
        <v>2</v>
      </c>
      <c r="M730">
        <v>1</v>
      </c>
      <c r="N730">
        <v>1</v>
      </c>
    </row>
    <row r="731" spans="1:14" hidden="1" x14ac:dyDescent="0.25">
      <c r="A731" t="s">
        <v>33</v>
      </c>
      <c r="B731" t="s">
        <v>104</v>
      </c>
      <c r="D731" t="s">
        <v>13</v>
      </c>
      <c r="E731" t="s">
        <v>265</v>
      </c>
      <c r="F731">
        <v>2015</v>
      </c>
      <c r="G731" t="s">
        <v>29</v>
      </c>
      <c r="H731" t="s">
        <v>100</v>
      </c>
      <c r="I731" t="s">
        <v>237</v>
      </c>
      <c r="J731">
        <v>540645.15510489512</v>
      </c>
      <c r="K731" t="s">
        <v>250</v>
      </c>
      <c r="L731">
        <v>2</v>
      </c>
      <c r="M731">
        <v>1</v>
      </c>
      <c r="N731">
        <v>1</v>
      </c>
    </row>
    <row r="732" spans="1:14" x14ac:dyDescent="0.25">
      <c r="A732" t="s">
        <v>31</v>
      </c>
      <c r="B732" t="s">
        <v>241</v>
      </c>
      <c r="C732" t="s">
        <v>266</v>
      </c>
      <c r="D732" t="s">
        <v>13</v>
      </c>
      <c r="E732" t="s">
        <v>265</v>
      </c>
      <c r="F732">
        <v>2014</v>
      </c>
      <c r="G732" t="s">
        <v>29</v>
      </c>
      <c r="H732" t="s">
        <v>100</v>
      </c>
      <c r="I732" t="s">
        <v>211</v>
      </c>
      <c r="J732">
        <v>536677.81196581211</v>
      </c>
      <c r="K732" t="s">
        <v>249</v>
      </c>
      <c r="L732">
        <v>1</v>
      </c>
      <c r="M732">
        <v>1</v>
      </c>
      <c r="N732">
        <v>1</v>
      </c>
    </row>
    <row r="733" spans="1:14" x14ac:dyDescent="0.25">
      <c r="A733" t="s">
        <v>31</v>
      </c>
      <c r="B733" t="s">
        <v>241</v>
      </c>
      <c r="C733" t="s">
        <v>266</v>
      </c>
      <c r="D733" t="s">
        <v>13</v>
      </c>
      <c r="E733" t="s">
        <v>265</v>
      </c>
      <c r="F733">
        <v>2014</v>
      </c>
      <c r="G733" t="s">
        <v>29</v>
      </c>
      <c r="H733" t="s">
        <v>100</v>
      </c>
      <c r="I733" t="s">
        <v>211</v>
      </c>
      <c r="J733">
        <v>563029.59829059849</v>
      </c>
      <c r="K733" t="s">
        <v>249</v>
      </c>
      <c r="L733">
        <v>1</v>
      </c>
      <c r="M733">
        <v>1</v>
      </c>
      <c r="N733">
        <v>1</v>
      </c>
    </row>
    <row r="734" spans="1:14" x14ac:dyDescent="0.25">
      <c r="A734" t="s">
        <v>31</v>
      </c>
      <c r="B734" t="s">
        <v>241</v>
      </c>
      <c r="C734" t="s">
        <v>266</v>
      </c>
      <c r="D734" t="s">
        <v>13</v>
      </c>
      <c r="E734" t="s">
        <v>265</v>
      </c>
      <c r="F734">
        <v>2014</v>
      </c>
      <c r="G734" t="s">
        <v>29</v>
      </c>
      <c r="H734" t="s">
        <v>100</v>
      </c>
      <c r="I734" t="s">
        <v>211</v>
      </c>
      <c r="J734">
        <v>539287.92307692312</v>
      </c>
      <c r="K734" t="s">
        <v>249</v>
      </c>
      <c r="L734">
        <v>1</v>
      </c>
      <c r="M734">
        <v>1</v>
      </c>
      <c r="N734">
        <v>1</v>
      </c>
    </row>
    <row r="735" spans="1:14" x14ac:dyDescent="0.25">
      <c r="A735" t="s">
        <v>31</v>
      </c>
      <c r="B735" t="s">
        <v>241</v>
      </c>
      <c r="C735" t="s">
        <v>266</v>
      </c>
      <c r="D735" t="s">
        <v>13</v>
      </c>
      <c r="E735" t="s">
        <v>265</v>
      </c>
      <c r="F735">
        <v>2014</v>
      </c>
      <c r="G735" t="s">
        <v>29</v>
      </c>
      <c r="H735" t="s">
        <v>100</v>
      </c>
      <c r="I735" t="s">
        <v>211</v>
      </c>
      <c r="J735">
        <v>535561.05982905999</v>
      </c>
      <c r="K735" t="s">
        <v>249</v>
      </c>
      <c r="L735">
        <v>1</v>
      </c>
      <c r="M735">
        <v>1</v>
      </c>
      <c r="N735">
        <v>1</v>
      </c>
    </row>
    <row r="736" spans="1:14" x14ac:dyDescent="0.25">
      <c r="A736" t="s">
        <v>31</v>
      </c>
      <c r="B736" t="s">
        <v>241</v>
      </c>
      <c r="C736" t="s">
        <v>266</v>
      </c>
      <c r="D736" t="s">
        <v>13</v>
      </c>
      <c r="E736" t="s">
        <v>265</v>
      </c>
      <c r="F736">
        <v>2014</v>
      </c>
      <c r="G736" t="s">
        <v>29</v>
      </c>
      <c r="H736" t="s">
        <v>100</v>
      </c>
      <c r="I736" t="s">
        <v>211</v>
      </c>
      <c r="J736">
        <v>612221.34188034199</v>
      </c>
      <c r="K736" t="s">
        <v>250</v>
      </c>
      <c r="L736">
        <v>2</v>
      </c>
      <c r="M736">
        <v>1</v>
      </c>
      <c r="N736">
        <v>1</v>
      </c>
    </row>
    <row r="737" spans="1:14" x14ac:dyDescent="0.25">
      <c r="A737" t="s">
        <v>31</v>
      </c>
      <c r="B737" t="s">
        <v>241</v>
      </c>
      <c r="C737" t="s">
        <v>266</v>
      </c>
      <c r="D737" t="s">
        <v>13</v>
      </c>
      <c r="E737" t="s">
        <v>265</v>
      </c>
      <c r="F737">
        <v>2014</v>
      </c>
      <c r="G737" t="s">
        <v>29</v>
      </c>
      <c r="H737" t="s">
        <v>100</v>
      </c>
      <c r="I737" t="s">
        <v>211</v>
      </c>
      <c r="J737">
        <v>473606.264957265</v>
      </c>
      <c r="K737" t="s">
        <v>248</v>
      </c>
      <c r="L737">
        <v>1</v>
      </c>
      <c r="M737">
        <v>1</v>
      </c>
      <c r="N737">
        <v>1</v>
      </c>
    </row>
    <row r="738" spans="1:14" hidden="1" x14ac:dyDescent="0.25">
      <c r="A738" t="s">
        <v>28</v>
      </c>
      <c r="B738" t="s">
        <v>104</v>
      </c>
      <c r="D738" t="s">
        <v>13</v>
      </c>
      <c r="E738" t="s">
        <v>265</v>
      </c>
      <c r="F738">
        <v>2014</v>
      </c>
      <c r="G738" t="s">
        <v>29</v>
      </c>
      <c r="H738" t="s">
        <v>100</v>
      </c>
      <c r="I738" t="s">
        <v>237</v>
      </c>
      <c r="J738">
        <v>475914.76982905995</v>
      </c>
      <c r="K738" t="s">
        <v>249</v>
      </c>
      <c r="L738">
        <v>1</v>
      </c>
      <c r="M738">
        <v>1</v>
      </c>
      <c r="N738">
        <v>1</v>
      </c>
    </row>
    <row r="739" spans="1:14" hidden="1" x14ac:dyDescent="0.25">
      <c r="A739" t="s">
        <v>19</v>
      </c>
      <c r="B739" t="s">
        <v>105</v>
      </c>
      <c r="D739" t="s">
        <v>13</v>
      </c>
      <c r="E739" t="s">
        <v>265</v>
      </c>
      <c r="F739">
        <v>2015</v>
      </c>
      <c r="G739" t="s">
        <v>29</v>
      </c>
      <c r="H739" t="s">
        <v>100</v>
      </c>
      <c r="I739" t="s">
        <v>237</v>
      </c>
      <c r="J739">
        <v>496108.34965034964</v>
      </c>
      <c r="K739" t="s">
        <v>249</v>
      </c>
      <c r="L739">
        <v>1</v>
      </c>
      <c r="M739">
        <v>1</v>
      </c>
      <c r="N739">
        <v>1</v>
      </c>
    </row>
    <row r="740" spans="1:14" hidden="1" x14ac:dyDescent="0.25">
      <c r="A740" t="s">
        <v>19</v>
      </c>
      <c r="B740" t="s">
        <v>105</v>
      </c>
      <c r="D740" t="s">
        <v>13</v>
      </c>
      <c r="E740" t="s">
        <v>265</v>
      </c>
      <c r="F740">
        <v>2015</v>
      </c>
      <c r="G740" t="s">
        <v>29</v>
      </c>
      <c r="H740" t="s">
        <v>100</v>
      </c>
      <c r="I740" t="s">
        <v>237</v>
      </c>
      <c r="J740">
        <v>475903.64335664338</v>
      </c>
      <c r="K740" t="s">
        <v>249</v>
      </c>
      <c r="L740">
        <v>1</v>
      </c>
      <c r="M740">
        <v>1</v>
      </c>
      <c r="N740">
        <v>1</v>
      </c>
    </row>
    <row r="741" spans="1:14" hidden="1" x14ac:dyDescent="0.25">
      <c r="A741" t="s">
        <v>19</v>
      </c>
      <c r="B741" t="s">
        <v>105</v>
      </c>
      <c r="D741" t="s">
        <v>13</v>
      </c>
      <c r="E741" t="s">
        <v>265</v>
      </c>
      <c r="F741">
        <v>2015</v>
      </c>
      <c r="G741" t="s">
        <v>29</v>
      </c>
      <c r="H741" t="s">
        <v>100</v>
      </c>
      <c r="I741" t="s">
        <v>237</v>
      </c>
      <c r="J741">
        <v>475873.22923076921</v>
      </c>
      <c r="K741" t="s">
        <v>248</v>
      </c>
      <c r="L741">
        <v>1</v>
      </c>
      <c r="M741">
        <v>1</v>
      </c>
      <c r="N741">
        <v>1</v>
      </c>
    </row>
    <row r="742" spans="1:14" hidden="1" x14ac:dyDescent="0.25">
      <c r="A742" t="s">
        <v>22</v>
      </c>
      <c r="B742" t="s">
        <v>104</v>
      </c>
      <c r="D742" t="s">
        <v>13</v>
      </c>
      <c r="E742" t="s">
        <v>265</v>
      </c>
      <c r="F742">
        <v>2014</v>
      </c>
      <c r="G742" t="s">
        <v>29</v>
      </c>
      <c r="H742" t="s">
        <v>100</v>
      </c>
      <c r="I742" t="s">
        <v>211</v>
      </c>
      <c r="J742">
        <v>503607.69230769243</v>
      </c>
      <c r="K742" t="s">
        <v>248</v>
      </c>
      <c r="L742">
        <v>1</v>
      </c>
      <c r="M742">
        <v>1</v>
      </c>
      <c r="N742">
        <v>1</v>
      </c>
    </row>
    <row r="743" spans="1:14" hidden="1" x14ac:dyDescent="0.25">
      <c r="A743" t="s">
        <v>19</v>
      </c>
      <c r="B743" t="s">
        <v>105</v>
      </c>
      <c r="D743" t="s">
        <v>13</v>
      </c>
      <c r="E743" t="s">
        <v>265</v>
      </c>
      <c r="F743">
        <v>2014</v>
      </c>
      <c r="G743" t="s">
        <v>29</v>
      </c>
      <c r="H743" t="s">
        <v>100</v>
      </c>
      <c r="I743" t="s">
        <v>237</v>
      </c>
      <c r="J743">
        <v>498923.27350427362</v>
      </c>
      <c r="K743" t="s">
        <v>249</v>
      </c>
      <c r="L743">
        <v>1</v>
      </c>
      <c r="M743">
        <v>1</v>
      </c>
      <c r="N743">
        <v>1</v>
      </c>
    </row>
    <row r="744" spans="1:14" hidden="1" x14ac:dyDescent="0.25">
      <c r="A744" t="s">
        <v>19</v>
      </c>
      <c r="B744" t="s">
        <v>105</v>
      </c>
      <c r="D744" t="s">
        <v>13</v>
      </c>
      <c r="E744" t="s">
        <v>265</v>
      </c>
      <c r="F744">
        <v>2014</v>
      </c>
      <c r="G744" t="s">
        <v>29</v>
      </c>
      <c r="H744" t="s">
        <v>100</v>
      </c>
      <c r="I744" t="s">
        <v>237</v>
      </c>
      <c r="J744">
        <v>546336.52991452999</v>
      </c>
      <c r="K744" t="s">
        <v>250</v>
      </c>
      <c r="L744">
        <v>2</v>
      </c>
      <c r="M744">
        <v>1</v>
      </c>
      <c r="N744">
        <v>1</v>
      </c>
    </row>
    <row r="745" spans="1:14" hidden="1" x14ac:dyDescent="0.25">
      <c r="A745" t="s">
        <v>19</v>
      </c>
      <c r="B745" t="s">
        <v>105</v>
      </c>
      <c r="D745" t="s">
        <v>13</v>
      </c>
      <c r="E745" t="s">
        <v>265</v>
      </c>
      <c r="F745">
        <v>2014</v>
      </c>
      <c r="G745" t="s">
        <v>29</v>
      </c>
      <c r="H745" t="s">
        <v>100</v>
      </c>
      <c r="I745" t="s">
        <v>237</v>
      </c>
      <c r="J745">
        <v>461914.82051282062</v>
      </c>
      <c r="K745" t="s">
        <v>248</v>
      </c>
      <c r="L745">
        <v>1</v>
      </c>
      <c r="M745">
        <v>1</v>
      </c>
      <c r="N745">
        <v>1</v>
      </c>
    </row>
    <row r="746" spans="1:14" hidden="1" x14ac:dyDescent="0.25">
      <c r="A746" t="s">
        <v>19</v>
      </c>
      <c r="B746" t="s">
        <v>105</v>
      </c>
      <c r="D746" t="s">
        <v>13</v>
      </c>
      <c r="E746" t="s">
        <v>265</v>
      </c>
      <c r="F746">
        <v>2014</v>
      </c>
      <c r="G746" t="s">
        <v>29</v>
      </c>
      <c r="H746" t="s">
        <v>100</v>
      </c>
      <c r="I746" t="s">
        <v>237</v>
      </c>
      <c r="J746">
        <v>495609.84615384624</v>
      </c>
      <c r="K746" t="s">
        <v>249</v>
      </c>
      <c r="L746">
        <v>1</v>
      </c>
      <c r="M746">
        <v>1</v>
      </c>
      <c r="N746">
        <v>1</v>
      </c>
    </row>
    <row r="747" spans="1:14" hidden="1" x14ac:dyDescent="0.25">
      <c r="A747" t="s">
        <v>19</v>
      </c>
      <c r="B747" t="s">
        <v>105</v>
      </c>
      <c r="D747" t="s">
        <v>13</v>
      </c>
      <c r="E747" t="s">
        <v>265</v>
      </c>
      <c r="F747">
        <v>2014</v>
      </c>
      <c r="G747" t="s">
        <v>29</v>
      </c>
      <c r="H747" t="s">
        <v>100</v>
      </c>
      <c r="I747" t="s">
        <v>237</v>
      </c>
      <c r="J747">
        <v>492226.32478632487</v>
      </c>
      <c r="K747" t="s">
        <v>249</v>
      </c>
      <c r="L747">
        <v>1</v>
      </c>
      <c r="M747">
        <v>1</v>
      </c>
      <c r="N747">
        <v>1</v>
      </c>
    </row>
    <row r="748" spans="1:14" hidden="1" x14ac:dyDescent="0.25">
      <c r="A748" t="s">
        <v>19</v>
      </c>
      <c r="B748" t="s">
        <v>105</v>
      </c>
      <c r="D748" t="s">
        <v>13</v>
      </c>
      <c r="E748" t="s">
        <v>265</v>
      </c>
      <c r="F748">
        <v>2014</v>
      </c>
      <c r="G748" t="s">
        <v>29</v>
      </c>
      <c r="H748" t="s">
        <v>100</v>
      </c>
      <c r="I748" t="s">
        <v>237</v>
      </c>
      <c r="J748">
        <v>536848.88888888899</v>
      </c>
      <c r="K748" t="s">
        <v>250</v>
      </c>
      <c r="L748">
        <v>2</v>
      </c>
      <c r="M748">
        <v>1</v>
      </c>
      <c r="N748">
        <v>1</v>
      </c>
    </row>
    <row r="749" spans="1:14" hidden="1" x14ac:dyDescent="0.25">
      <c r="A749" t="s">
        <v>19</v>
      </c>
      <c r="B749" t="s">
        <v>105</v>
      </c>
      <c r="D749" t="s">
        <v>13</v>
      </c>
      <c r="E749" t="s">
        <v>265</v>
      </c>
      <c r="F749">
        <v>2014</v>
      </c>
      <c r="G749" t="s">
        <v>29</v>
      </c>
      <c r="H749" t="s">
        <v>100</v>
      </c>
      <c r="I749" t="s">
        <v>237</v>
      </c>
      <c r="J749">
        <v>535628.77777777787</v>
      </c>
      <c r="K749" t="s">
        <v>250</v>
      </c>
      <c r="L749">
        <v>2</v>
      </c>
      <c r="M749">
        <v>1</v>
      </c>
      <c r="N749">
        <v>1</v>
      </c>
    </row>
    <row r="750" spans="1:14" hidden="1" x14ac:dyDescent="0.25">
      <c r="A750" t="s">
        <v>19</v>
      </c>
      <c r="B750" t="s">
        <v>105</v>
      </c>
      <c r="D750" t="s">
        <v>13</v>
      </c>
      <c r="E750" t="s">
        <v>265</v>
      </c>
      <c r="F750">
        <v>2014</v>
      </c>
      <c r="G750" t="s">
        <v>29</v>
      </c>
      <c r="H750" t="s">
        <v>100</v>
      </c>
      <c r="I750" t="s">
        <v>237</v>
      </c>
      <c r="J750">
        <v>458341.21367521374</v>
      </c>
      <c r="K750" t="s">
        <v>248</v>
      </c>
      <c r="L750">
        <v>1</v>
      </c>
      <c r="M750">
        <v>1</v>
      </c>
      <c r="N750">
        <v>1</v>
      </c>
    </row>
    <row r="751" spans="1:14" hidden="1" x14ac:dyDescent="0.25">
      <c r="A751" t="s">
        <v>22</v>
      </c>
      <c r="B751" t="s">
        <v>104</v>
      </c>
      <c r="D751" t="s">
        <v>13</v>
      </c>
      <c r="E751" t="s">
        <v>265</v>
      </c>
      <c r="F751">
        <v>2014</v>
      </c>
      <c r="G751" t="s">
        <v>29</v>
      </c>
      <c r="H751" t="s">
        <v>100</v>
      </c>
      <c r="I751" t="s">
        <v>211</v>
      </c>
      <c r="J751">
        <v>520888.83760683768</v>
      </c>
      <c r="K751" t="s">
        <v>249</v>
      </c>
      <c r="L751">
        <v>1</v>
      </c>
      <c r="M751">
        <v>1</v>
      </c>
      <c r="N751">
        <v>1</v>
      </c>
    </row>
    <row r="752" spans="1:14" hidden="1" x14ac:dyDescent="0.25">
      <c r="A752" t="s">
        <v>22</v>
      </c>
      <c r="B752" t="s">
        <v>104</v>
      </c>
      <c r="D752" t="s">
        <v>13</v>
      </c>
      <c r="E752" t="s">
        <v>265</v>
      </c>
      <c r="F752">
        <v>2014</v>
      </c>
      <c r="G752" t="s">
        <v>29</v>
      </c>
      <c r="H752" t="s">
        <v>100</v>
      </c>
      <c r="I752" t="s">
        <v>211</v>
      </c>
      <c r="J752">
        <v>520347.09401709412</v>
      </c>
      <c r="K752" t="s">
        <v>249</v>
      </c>
      <c r="L752">
        <v>1</v>
      </c>
      <c r="M752">
        <v>1</v>
      </c>
      <c r="N752">
        <v>1</v>
      </c>
    </row>
    <row r="753" spans="1:14" hidden="1" x14ac:dyDescent="0.25">
      <c r="A753" t="s">
        <v>33</v>
      </c>
      <c r="B753" t="s">
        <v>104</v>
      </c>
      <c r="D753" t="s">
        <v>13</v>
      </c>
      <c r="E753" t="s">
        <v>265</v>
      </c>
      <c r="F753">
        <v>2014</v>
      </c>
      <c r="G753" t="s">
        <v>29</v>
      </c>
      <c r="H753" t="s">
        <v>100</v>
      </c>
      <c r="I753" t="s">
        <v>237</v>
      </c>
      <c r="J753">
        <v>483368.61512820522</v>
      </c>
      <c r="K753" t="s">
        <v>248</v>
      </c>
      <c r="L753">
        <v>1</v>
      </c>
      <c r="M753">
        <v>1</v>
      </c>
      <c r="N753">
        <v>1</v>
      </c>
    </row>
    <row r="754" spans="1:14" hidden="1" x14ac:dyDescent="0.25">
      <c r="A754" t="s">
        <v>33</v>
      </c>
      <c r="B754" t="s">
        <v>104</v>
      </c>
      <c r="D754" t="s">
        <v>13</v>
      </c>
      <c r="E754" t="s">
        <v>265</v>
      </c>
      <c r="F754">
        <v>2014</v>
      </c>
      <c r="G754" t="s">
        <v>29</v>
      </c>
      <c r="H754" t="s">
        <v>100</v>
      </c>
      <c r="I754" t="s">
        <v>237</v>
      </c>
      <c r="J754">
        <v>483440.28923076933</v>
      </c>
      <c r="K754" t="s">
        <v>248</v>
      </c>
      <c r="L754">
        <v>1</v>
      </c>
      <c r="M754">
        <v>1</v>
      </c>
      <c r="N754">
        <v>1</v>
      </c>
    </row>
    <row r="755" spans="1:14" hidden="1" x14ac:dyDescent="0.25">
      <c r="A755" t="s">
        <v>12</v>
      </c>
      <c r="B755" t="s">
        <v>103</v>
      </c>
      <c r="D755" t="s">
        <v>13</v>
      </c>
      <c r="E755" t="s">
        <v>265</v>
      </c>
      <c r="F755">
        <v>2014</v>
      </c>
      <c r="G755" t="s">
        <v>29</v>
      </c>
      <c r="H755" t="s">
        <v>100</v>
      </c>
      <c r="I755" t="s">
        <v>237</v>
      </c>
      <c r="J755">
        <v>375967.17623931635</v>
      </c>
      <c r="K755" t="s">
        <v>248</v>
      </c>
      <c r="L755">
        <v>1</v>
      </c>
      <c r="M755">
        <v>1</v>
      </c>
      <c r="N755">
        <v>1</v>
      </c>
    </row>
    <row r="756" spans="1:14" hidden="1" x14ac:dyDescent="0.25">
      <c r="A756" t="s">
        <v>12</v>
      </c>
      <c r="B756" t="s">
        <v>103</v>
      </c>
      <c r="D756" t="s">
        <v>13</v>
      </c>
      <c r="E756" t="s">
        <v>265</v>
      </c>
      <c r="F756">
        <v>2014</v>
      </c>
      <c r="G756" t="s">
        <v>29</v>
      </c>
      <c r="H756" t="s">
        <v>100</v>
      </c>
      <c r="I756" t="s">
        <v>237</v>
      </c>
      <c r="J756">
        <v>469141.89384615392</v>
      </c>
      <c r="K756" t="s">
        <v>249</v>
      </c>
      <c r="L756">
        <v>1</v>
      </c>
      <c r="M756">
        <v>1</v>
      </c>
      <c r="N756">
        <v>1</v>
      </c>
    </row>
    <row r="757" spans="1:14" hidden="1" x14ac:dyDescent="0.25">
      <c r="A757" t="s">
        <v>12</v>
      </c>
      <c r="B757" t="s">
        <v>103</v>
      </c>
      <c r="D757" t="s">
        <v>13</v>
      </c>
      <c r="E757" t="s">
        <v>265</v>
      </c>
      <c r="F757">
        <v>2014</v>
      </c>
      <c r="G757" t="s">
        <v>29</v>
      </c>
      <c r="H757" t="s">
        <v>100</v>
      </c>
      <c r="I757" t="s">
        <v>237</v>
      </c>
      <c r="J757">
        <v>446748.37606837618</v>
      </c>
      <c r="K757" t="s">
        <v>249</v>
      </c>
      <c r="L757">
        <v>1</v>
      </c>
      <c r="M757">
        <v>1</v>
      </c>
      <c r="N757">
        <v>1</v>
      </c>
    </row>
    <row r="758" spans="1:14" x14ac:dyDescent="0.25">
      <c r="A758" t="s">
        <v>30</v>
      </c>
      <c r="B758" t="s">
        <v>241</v>
      </c>
      <c r="C758" t="s">
        <v>266</v>
      </c>
      <c r="D758" t="s">
        <v>13</v>
      </c>
      <c r="E758" t="s">
        <v>266</v>
      </c>
      <c r="F758">
        <v>2013</v>
      </c>
      <c r="G758" t="s">
        <v>178</v>
      </c>
      <c r="H758" t="s">
        <v>99</v>
      </c>
      <c r="I758" t="s">
        <v>237</v>
      </c>
      <c r="J758">
        <v>690453.13125097111</v>
      </c>
      <c r="K758" t="s">
        <v>250</v>
      </c>
      <c r="L758">
        <v>2</v>
      </c>
      <c r="M758">
        <v>1</v>
      </c>
      <c r="N758">
        <v>1</v>
      </c>
    </row>
    <row r="759" spans="1:14" x14ac:dyDescent="0.25">
      <c r="A759" t="s">
        <v>30</v>
      </c>
      <c r="B759" t="s">
        <v>241</v>
      </c>
      <c r="C759" t="s">
        <v>266</v>
      </c>
      <c r="D759" t="s">
        <v>13</v>
      </c>
      <c r="E759" t="s">
        <v>266</v>
      </c>
      <c r="F759">
        <v>2013</v>
      </c>
      <c r="G759" t="s">
        <v>178</v>
      </c>
      <c r="H759" t="s">
        <v>99</v>
      </c>
      <c r="I759" t="s">
        <v>237</v>
      </c>
      <c r="J759">
        <v>686738.39465423452</v>
      </c>
      <c r="K759" t="s">
        <v>250</v>
      </c>
      <c r="L759">
        <v>2</v>
      </c>
      <c r="M759">
        <v>1</v>
      </c>
      <c r="N759">
        <v>1</v>
      </c>
    </row>
    <row r="760" spans="1:14" x14ac:dyDescent="0.25">
      <c r="A760" t="s">
        <v>30</v>
      </c>
      <c r="B760" t="s">
        <v>241</v>
      </c>
      <c r="C760" t="s">
        <v>266</v>
      </c>
      <c r="D760" t="s">
        <v>13</v>
      </c>
      <c r="E760" t="s">
        <v>265</v>
      </c>
      <c r="F760">
        <v>2013</v>
      </c>
      <c r="G760" t="s">
        <v>178</v>
      </c>
      <c r="H760" t="s">
        <v>99</v>
      </c>
      <c r="I760" t="s">
        <v>237</v>
      </c>
      <c r="J760">
        <v>573830.52214452217</v>
      </c>
      <c r="K760" t="s">
        <v>248</v>
      </c>
      <c r="L760">
        <v>1</v>
      </c>
      <c r="M760">
        <v>1</v>
      </c>
      <c r="N760">
        <v>1</v>
      </c>
    </row>
    <row r="761" spans="1:14" hidden="1" x14ac:dyDescent="0.25">
      <c r="A761" t="s">
        <v>33</v>
      </c>
      <c r="B761" t="s">
        <v>104</v>
      </c>
      <c r="D761" t="s">
        <v>13</v>
      </c>
      <c r="E761" t="s">
        <v>265</v>
      </c>
      <c r="F761">
        <v>2014</v>
      </c>
      <c r="G761" t="s">
        <v>29</v>
      </c>
      <c r="H761" t="s">
        <v>100</v>
      </c>
      <c r="I761" t="s">
        <v>237</v>
      </c>
      <c r="J761">
        <v>512714.87726495729</v>
      </c>
      <c r="K761" t="s">
        <v>250</v>
      </c>
      <c r="L761">
        <v>2</v>
      </c>
      <c r="M761">
        <v>1</v>
      </c>
      <c r="N761">
        <v>1</v>
      </c>
    </row>
    <row r="762" spans="1:14" hidden="1" x14ac:dyDescent="0.25">
      <c r="A762" t="s">
        <v>26</v>
      </c>
      <c r="B762" t="s">
        <v>104</v>
      </c>
      <c r="D762" t="s">
        <v>13</v>
      </c>
      <c r="E762" t="s">
        <v>265</v>
      </c>
      <c r="F762">
        <v>2014</v>
      </c>
      <c r="G762" t="s">
        <v>29</v>
      </c>
      <c r="H762" t="s">
        <v>100</v>
      </c>
      <c r="I762" t="s">
        <v>211</v>
      </c>
      <c r="J762">
        <v>512301.75817663828</v>
      </c>
      <c r="K762" t="s">
        <v>249</v>
      </c>
      <c r="L762">
        <v>1</v>
      </c>
      <c r="M762">
        <v>1</v>
      </c>
      <c r="N762">
        <v>1</v>
      </c>
    </row>
    <row r="763" spans="1:14" hidden="1" x14ac:dyDescent="0.25">
      <c r="A763" t="s">
        <v>26</v>
      </c>
      <c r="B763" t="s">
        <v>104</v>
      </c>
      <c r="D763" t="s">
        <v>13</v>
      </c>
      <c r="E763" t="s">
        <v>265</v>
      </c>
      <c r="F763">
        <v>2014</v>
      </c>
      <c r="G763" t="s">
        <v>29</v>
      </c>
      <c r="H763" t="s">
        <v>100</v>
      </c>
      <c r="I763" t="s">
        <v>211</v>
      </c>
      <c r="J763">
        <v>511523.16809116822</v>
      </c>
      <c r="K763" t="s">
        <v>249</v>
      </c>
      <c r="L763">
        <v>1</v>
      </c>
      <c r="M763">
        <v>1</v>
      </c>
      <c r="N763">
        <v>1</v>
      </c>
    </row>
    <row r="764" spans="1:14" hidden="1" x14ac:dyDescent="0.25">
      <c r="A764" t="s">
        <v>26</v>
      </c>
      <c r="B764" t="s">
        <v>104</v>
      </c>
      <c r="D764" t="s">
        <v>13</v>
      </c>
      <c r="E764" t="s">
        <v>265</v>
      </c>
      <c r="F764">
        <v>2014</v>
      </c>
      <c r="G764" t="s">
        <v>29</v>
      </c>
      <c r="H764" t="s">
        <v>100</v>
      </c>
      <c r="I764" t="s">
        <v>211</v>
      </c>
      <c r="J764">
        <v>511379.41595441609</v>
      </c>
      <c r="K764" t="s">
        <v>249</v>
      </c>
      <c r="L764">
        <v>1</v>
      </c>
      <c r="M764">
        <v>1</v>
      </c>
      <c r="N764">
        <v>1</v>
      </c>
    </row>
    <row r="765" spans="1:14" hidden="1" x14ac:dyDescent="0.25">
      <c r="A765" t="s">
        <v>26</v>
      </c>
      <c r="B765" t="s">
        <v>104</v>
      </c>
      <c r="D765" t="s">
        <v>13</v>
      </c>
      <c r="E765" t="s">
        <v>265</v>
      </c>
      <c r="F765">
        <v>2014</v>
      </c>
      <c r="G765" t="s">
        <v>29</v>
      </c>
      <c r="H765" t="s">
        <v>100</v>
      </c>
      <c r="I765" t="s">
        <v>211</v>
      </c>
      <c r="J765">
        <v>511230.91168091178</v>
      </c>
      <c r="K765" t="s">
        <v>249</v>
      </c>
      <c r="L765">
        <v>1</v>
      </c>
      <c r="M765">
        <v>1</v>
      </c>
      <c r="N765">
        <v>1</v>
      </c>
    </row>
    <row r="766" spans="1:14" hidden="1" x14ac:dyDescent="0.25">
      <c r="A766" t="s">
        <v>26</v>
      </c>
      <c r="B766" t="s">
        <v>104</v>
      </c>
      <c r="D766" t="s">
        <v>13</v>
      </c>
      <c r="E766" t="s">
        <v>265</v>
      </c>
      <c r="F766">
        <v>2014</v>
      </c>
      <c r="G766" t="s">
        <v>29</v>
      </c>
      <c r="H766" t="s">
        <v>100</v>
      </c>
      <c r="I766" t="s">
        <v>211</v>
      </c>
      <c r="J766">
        <v>512331.44715099724</v>
      </c>
      <c r="K766" t="s">
        <v>249</v>
      </c>
      <c r="L766">
        <v>1</v>
      </c>
      <c r="M766">
        <v>1</v>
      </c>
      <c r="N766">
        <v>1</v>
      </c>
    </row>
    <row r="767" spans="1:14" hidden="1" x14ac:dyDescent="0.25">
      <c r="A767" t="s">
        <v>26</v>
      </c>
      <c r="B767" t="s">
        <v>104</v>
      </c>
      <c r="D767" t="s">
        <v>13</v>
      </c>
      <c r="E767" t="s">
        <v>265</v>
      </c>
      <c r="F767">
        <v>2014</v>
      </c>
      <c r="G767" t="s">
        <v>29</v>
      </c>
      <c r="H767" t="s">
        <v>100</v>
      </c>
      <c r="I767" t="s">
        <v>211</v>
      </c>
      <c r="J767">
        <v>512301.75817663828</v>
      </c>
      <c r="K767" t="s">
        <v>249</v>
      </c>
      <c r="L767">
        <v>1</v>
      </c>
      <c r="M767">
        <v>1</v>
      </c>
      <c r="N767">
        <v>1</v>
      </c>
    </row>
    <row r="768" spans="1:14" hidden="1" x14ac:dyDescent="0.25">
      <c r="A768" t="s">
        <v>42</v>
      </c>
      <c r="B768" t="s">
        <v>107</v>
      </c>
      <c r="D768" t="s">
        <v>13</v>
      </c>
      <c r="E768" t="s">
        <v>265</v>
      </c>
      <c r="F768">
        <v>2013</v>
      </c>
      <c r="G768" t="s">
        <v>29</v>
      </c>
      <c r="H768" t="s">
        <v>100</v>
      </c>
      <c r="I768" t="s">
        <v>211</v>
      </c>
      <c r="J768">
        <v>479918.75990675989</v>
      </c>
      <c r="K768" t="s">
        <v>250</v>
      </c>
      <c r="L768">
        <v>2</v>
      </c>
      <c r="M768">
        <v>1</v>
      </c>
      <c r="N768">
        <v>1</v>
      </c>
    </row>
    <row r="769" spans="1:14" hidden="1" x14ac:dyDescent="0.25">
      <c r="A769" t="s">
        <v>12</v>
      </c>
      <c r="B769" t="s">
        <v>103</v>
      </c>
      <c r="D769" t="s">
        <v>13</v>
      </c>
      <c r="E769" t="s">
        <v>265</v>
      </c>
      <c r="F769">
        <v>2014</v>
      </c>
      <c r="G769" t="s">
        <v>29</v>
      </c>
      <c r="H769" t="s">
        <v>100</v>
      </c>
      <c r="I769" t="s">
        <v>237</v>
      </c>
      <c r="J769">
        <v>615546.64957264974</v>
      </c>
      <c r="K769" t="s">
        <v>249</v>
      </c>
      <c r="L769">
        <v>1</v>
      </c>
      <c r="M769">
        <v>1</v>
      </c>
      <c r="N769">
        <v>1</v>
      </c>
    </row>
    <row r="770" spans="1:14" hidden="1" x14ac:dyDescent="0.25">
      <c r="A770" t="s">
        <v>42</v>
      </c>
      <c r="B770" t="s">
        <v>107</v>
      </c>
      <c r="D770" t="s">
        <v>13</v>
      </c>
      <c r="E770" t="s">
        <v>265</v>
      </c>
      <c r="F770">
        <v>2013</v>
      </c>
      <c r="G770" t="s">
        <v>29</v>
      </c>
      <c r="H770" t="s">
        <v>100</v>
      </c>
      <c r="I770" t="s">
        <v>211</v>
      </c>
      <c r="J770">
        <v>418579.50738150737</v>
      </c>
      <c r="K770" t="s">
        <v>249</v>
      </c>
      <c r="L770">
        <v>1</v>
      </c>
      <c r="M770">
        <v>1</v>
      </c>
      <c r="N770">
        <v>1</v>
      </c>
    </row>
    <row r="771" spans="1:14" hidden="1" x14ac:dyDescent="0.25">
      <c r="A771" t="s">
        <v>42</v>
      </c>
      <c r="B771" t="s">
        <v>107</v>
      </c>
      <c r="D771" t="s">
        <v>13</v>
      </c>
      <c r="E771" t="s">
        <v>265</v>
      </c>
      <c r="F771">
        <v>2013</v>
      </c>
      <c r="G771" t="s">
        <v>29</v>
      </c>
      <c r="H771" t="s">
        <v>100</v>
      </c>
      <c r="I771" t="s">
        <v>211</v>
      </c>
      <c r="J771">
        <v>450941.94716394716</v>
      </c>
      <c r="K771" t="s">
        <v>250</v>
      </c>
      <c r="L771">
        <v>2</v>
      </c>
      <c r="M771">
        <v>1</v>
      </c>
      <c r="N771">
        <v>1</v>
      </c>
    </row>
    <row r="772" spans="1:14" x14ac:dyDescent="0.25">
      <c r="A772" t="s">
        <v>24</v>
      </c>
      <c r="B772" t="s">
        <v>241</v>
      </c>
      <c r="C772" t="s">
        <v>266</v>
      </c>
      <c r="D772" t="s">
        <v>13</v>
      </c>
      <c r="E772" t="s">
        <v>265</v>
      </c>
      <c r="F772">
        <v>2013</v>
      </c>
      <c r="G772" t="s">
        <v>178</v>
      </c>
      <c r="H772" t="s">
        <v>99</v>
      </c>
      <c r="I772" t="s">
        <v>237</v>
      </c>
      <c r="J772">
        <v>964104.7921954589</v>
      </c>
      <c r="K772" t="s">
        <v>247</v>
      </c>
      <c r="L772">
        <v>2</v>
      </c>
      <c r="M772">
        <v>1</v>
      </c>
      <c r="N772">
        <v>1</v>
      </c>
    </row>
    <row r="773" spans="1:14" x14ac:dyDescent="0.25">
      <c r="A773" t="s">
        <v>24</v>
      </c>
      <c r="B773" t="s">
        <v>241</v>
      </c>
      <c r="C773" t="s">
        <v>266</v>
      </c>
      <c r="D773" t="s">
        <v>13</v>
      </c>
      <c r="E773" t="s">
        <v>265</v>
      </c>
      <c r="F773">
        <v>2013</v>
      </c>
      <c r="G773" t="s">
        <v>178</v>
      </c>
      <c r="H773" t="s">
        <v>99</v>
      </c>
      <c r="I773" t="s">
        <v>237</v>
      </c>
      <c r="J773">
        <v>831597.34852801519</v>
      </c>
      <c r="K773" t="s">
        <v>247</v>
      </c>
      <c r="L773">
        <v>2</v>
      </c>
      <c r="M773">
        <v>1</v>
      </c>
      <c r="N773">
        <v>1</v>
      </c>
    </row>
    <row r="774" spans="1:14" x14ac:dyDescent="0.25">
      <c r="A774" t="s">
        <v>30</v>
      </c>
      <c r="B774" t="s">
        <v>241</v>
      </c>
      <c r="C774" t="s">
        <v>266</v>
      </c>
      <c r="D774" t="s">
        <v>13</v>
      </c>
      <c r="E774" t="s">
        <v>266</v>
      </c>
      <c r="F774">
        <v>2013</v>
      </c>
      <c r="G774" t="s">
        <v>178</v>
      </c>
      <c r="H774" t="s">
        <v>99</v>
      </c>
      <c r="I774" t="s">
        <v>237</v>
      </c>
      <c r="J774">
        <v>693002.02641802642</v>
      </c>
      <c r="K774" t="s">
        <v>250</v>
      </c>
      <c r="L774">
        <v>2</v>
      </c>
      <c r="M774">
        <v>1</v>
      </c>
      <c r="N774">
        <v>1</v>
      </c>
    </row>
    <row r="775" spans="1:14" x14ac:dyDescent="0.25">
      <c r="A775" t="s">
        <v>30</v>
      </c>
      <c r="B775" t="s">
        <v>241</v>
      </c>
      <c r="C775" t="s">
        <v>266</v>
      </c>
      <c r="D775" t="s">
        <v>13</v>
      </c>
      <c r="E775" t="s">
        <v>266</v>
      </c>
      <c r="F775">
        <v>2013</v>
      </c>
      <c r="G775" t="s">
        <v>178</v>
      </c>
      <c r="H775" t="s">
        <v>99</v>
      </c>
      <c r="I775" t="s">
        <v>237</v>
      </c>
      <c r="J775">
        <v>686376.65423465415</v>
      </c>
      <c r="K775" t="s">
        <v>250</v>
      </c>
      <c r="L775">
        <v>2</v>
      </c>
      <c r="M775">
        <v>1</v>
      </c>
      <c r="N775">
        <v>1</v>
      </c>
    </row>
    <row r="776" spans="1:14" x14ac:dyDescent="0.25">
      <c r="A776" t="s">
        <v>30</v>
      </c>
      <c r="B776" t="s">
        <v>241</v>
      </c>
      <c r="C776" t="s">
        <v>266</v>
      </c>
      <c r="D776" t="s">
        <v>13</v>
      </c>
      <c r="E776" t="s">
        <v>266</v>
      </c>
      <c r="F776">
        <v>2013</v>
      </c>
      <c r="G776" t="s">
        <v>178</v>
      </c>
      <c r="H776" t="s">
        <v>99</v>
      </c>
      <c r="I776" t="s">
        <v>237</v>
      </c>
      <c r="J776">
        <v>776202.50965034962</v>
      </c>
      <c r="K776" t="s">
        <v>247</v>
      </c>
      <c r="L776">
        <v>2</v>
      </c>
      <c r="M776">
        <v>1</v>
      </c>
      <c r="N776">
        <v>1</v>
      </c>
    </row>
    <row r="777" spans="1:14" x14ac:dyDescent="0.25">
      <c r="A777" t="s">
        <v>30</v>
      </c>
      <c r="B777" t="s">
        <v>241</v>
      </c>
      <c r="C777" t="s">
        <v>266</v>
      </c>
      <c r="D777" t="s">
        <v>13</v>
      </c>
      <c r="E777" t="s">
        <v>265</v>
      </c>
      <c r="F777">
        <v>2013</v>
      </c>
      <c r="G777" t="s">
        <v>178</v>
      </c>
      <c r="H777" t="s">
        <v>99</v>
      </c>
      <c r="I777" t="s">
        <v>237</v>
      </c>
      <c r="J777">
        <v>772680.38383838383</v>
      </c>
      <c r="K777" t="s">
        <v>247</v>
      </c>
      <c r="L777">
        <v>2</v>
      </c>
      <c r="M777">
        <v>1</v>
      </c>
      <c r="N777">
        <v>1</v>
      </c>
    </row>
    <row r="778" spans="1:14" hidden="1" x14ac:dyDescent="0.25">
      <c r="A778" t="s">
        <v>12</v>
      </c>
      <c r="B778" t="s">
        <v>103</v>
      </c>
      <c r="D778" t="s">
        <v>13</v>
      </c>
      <c r="E778" t="s">
        <v>265</v>
      </c>
      <c r="F778">
        <v>2014</v>
      </c>
      <c r="G778" t="s">
        <v>29</v>
      </c>
      <c r="H778" t="s">
        <v>100</v>
      </c>
      <c r="I778" t="s">
        <v>237</v>
      </c>
      <c r="J778">
        <v>656025.3504273505</v>
      </c>
      <c r="K778" t="s">
        <v>249</v>
      </c>
      <c r="L778">
        <v>1</v>
      </c>
      <c r="M778">
        <v>1</v>
      </c>
      <c r="N778">
        <v>1</v>
      </c>
    </row>
    <row r="779" spans="1:14" hidden="1" x14ac:dyDescent="0.25">
      <c r="A779" t="s">
        <v>12</v>
      </c>
      <c r="B779" t="s">
        <v>103</v>
      </c>
      <c r="D779" t="s">
        <v>13</v>
      </c>
      <c r="E779" t="s">
        <v>265</v>
      </c>
      <c r="F779">
        <v>2014</v>
      </c>
      <c r="G779" t="s">
        <v>29</v>
      </c>
      <c r="H779" t="s">
        <v>100</v>
      </c>
      <c r="I779" t="s">
        <v>237</v>
      </c>
      <c r="J779">
        <v>469165.09615384624</v>
      </c>
      <c r="K779" t="s">
        <v>248</v>
      </c>
      <c r="L779">
        <v>1</v>
      </c>
      <c r="M779">
        <v>1</v>
      </c>
      <c r="N779">
        <v>1</v>
      </c>
    </row>
    <row r="780" spans="1:14" hidden="1" x14ac:dyDescent="0.25">
      <c r="A780" t="s">
        <v>12</v>
      </c>
      <c r="B780" t="s">
        <v>103</v>
      </c>
      <c r="D780" t="s">
        <v>13</v>
      </c>
      <c r="E780" t="s">
        <v>265</v>
      </c>
      <c r="F780">
        <v>2014</v>
      </c>
      <c r="G780" t="s">
        <v>29</v>
      </c>
      <c r="H780" t="s">
        <v>100</v>
      </c>
      <c r="I780" t="s">
        <v>237</v>
      </c>
      <c r="J780">
        <v>503461.63538461545</v>
      </c>
      <c r="K780" t="s">
        <v>248</v>
      </c>
      <c r="L780">
        <v>1</v>
      </c>
      <c r="M780">
        <v>1</v>
      </c>
      <c r="N780">
        <v>1</v>
      </c>
    </row>
    <row r="781" spans="1:14" hidden="1" x14ac:dyDescent="0.25">
      <c r="A781" t="s">
        <v>12</v>
      </c>
      <c r="B781" t="s">
        <v>103</v>
      </c>
      <c r="D781" t="s">
        <v>13</v>
      </c>
      <c r="E781" t="s">
        <v>265</v>
      </c>
      <c r="F781">
        <v>2014</v>
      </c>
      <c r="G781" t="s">
        <v>29</v>
      </c>
      <c r="H781" t="s">
        <v>100</v>
      </c>
      <c r="I781" t="s">
        <v>237</v>
      </c>
      <c r="J781">
        <v>489424.94017094024</v>
      </c>
      <c r="K781" t="s">
        <v>248</v>
      </c>
      <c r="L781">
        <v>1</v>
      </c>
      <c r="M781">
        <v>1</v>
      </c>
      <c r="N781">
        <v>1</v>
      </c>
    </row>
    <row r="782" spans="1:14" hidden="1" x14ac:dyDescent="0.25">
      <c r="A782" t="s">
        <v>42</v>
      </c>
      <c r="B782" t="s">
        <v>107</v>
      </c>
      <c r="D782" t="s">
        <v>13</v>
      </c>
      <c r="E782" t="s">
        <v>265</v>
      </c>
      <c r="F782">
        <v>2013</v>
      </c>
      <c r="G782" t="s">
        <v>29</v>
      </c>
      <c r="H782" t="s">
        <v>100</v>
      </c>
      <c r="I782" t="s">
        <v>211</v>
      </c>
      <c r="J782">
        <v>352873.13442113443</v>
      </c>
      <c r="K782" t="s">
        <v>248</v>
      </c>
      <c r="L782">
        <v>1</v>
      </c>
      <c r="M782">
        <v>1</v>
      </c>
      <c r="N782">
        <v>1</v>
      </c>
    </row>
    <row r="783" spans="1:14" hidden="1" x14ac:dyDescent="0.25">
      <c r="A783" t="s">
        <v>42</v>
      </c>
      <c r="B783" t="s">
        <v>107</v>
      </c>
      <c r="D783" t="s">
        <v>13</v>
      </c>
      <c r="E783" t="s">
        <v>265</v>
      </c>
      <c r="F783">
        <v>2013</v>
      </c>
      <c r="G783" t="s">
        <v>29</v>
      </c>
      <c r="H783" t="s">
        <v>100</v>
      </c>
      <c r="I783" t="s">
        <v>211</v>
      </c>
      <c r="J783">
        <v>393449.30846930842</v>
      </c>
      <c r="K783" t="s">
        <v>249</v>
      </c>
      <c r="L783">
        <v>1</v>
      </c>
      <c r="M783">
        <v>1</v>
      </c>
      <c r="N783">
        <v>1</v>
      </c>
    </row>
    <row r="784" spans="1:14" x14ac:dyDescent="0.25">
      <c r="A784" t="s">
        <v>24</v>
      </c>
      <c r="B784" t="s">
        <v>241</v>
      </c>
      <c r="C784" t="s">
        <v>266</v>
      </c>
      <c r="D784" t="s">
        <v>13</v>
      </c>
      <c r="E784" t="s">
        <v>265</v>
      </c>
      <c r="F784">
        <v>2013</v>
      </c>
      <c r="G784" t="s">
        <v>178</v>
      </c>
      <c r="H784" t="s">
        <v>99</v>
      </c>
      <c r="I784" t="s">
        <v>237</v>
      </c>
      <c r="J784">
        <v>892903.9235085902</v>
      </c>
      <c r="K784" t="s">
        <v>250</v>
      </c>
      <c r="L784">
        <v>2</v>
      </c>
      <c r="M784">
        <v>1</v>
      </c>
      <c r="N784">
        <v>1</v>
      </c>
    </row>
    <row r="785" spans="1:14" hidden="1" x14ac:dyDescent="0.25">
      <c r="A785" t="s">
        <v>32</v>
      </c>
      <c r="B785" t="s">
        <v>105</v>
      </c>
      <c r="D785" t="s">
        <v>13</v>
      </c>
      <c r="E785" t="s">
        <v>265</v>
      </c>
      <c r="F785">
        <v>2013</v>
      </c>
      <c r="G785" t="s">
        <v>29</v>
      </c>
      <c r="H785" t="s">
        <v>100</v>
      </c>
      <c r="I785" t="s">
        <v>237</v>
      </c>
      <c r="J785">
        <v>457761.3889510489</v>
      </c>
      <c r="K785" t="s">
        <v>250</v>
      </c>
      <c r="L785">
        <v>2</v>
      </c>
      <c r="M785">
        <v>1</v>
      </c>
      <c r="N785">
        <v>1</v>
      </c>
    </row>
    <row r="786" spans="1:14" x14ac:dyDescent="0.25">
      <c r="A786" t="s">
        <v>24</v>
      </c>
      <c r="B786" t="s">
        <v>241</v>
      </c>
      <c r="C786" t="s">
        <v>266</v>
      </c>
      <c r="D786" t="s">
        <v>13</v>
      </c>
      <c r="E786" t="s">
        <v>265</v>
      </c>
      <c r="F786">
        <v>2013</v>
      </c>
      <c r="G786" t="s">
        <v>178</v>
      </c>
      <c r="H786" t="s">
        <v>99</v>
      </c>
      <c r="I786" t="s">
        <v>237</v>
      </c>
      <c r="J786">
        <v>661761.64534231205</v>
      </c>
      <c r="K786" t="s">
        <v>249</v>
      </c>
      <c r="L786">
        <v>1</v>
      </c>
      <c r="M786">
        <v>1</v>
      </c>
      <c r="N786">
        <v>1</v>
      </c>
    </row>
    <row r="787" spans="1:14" x14ac:dyDescent="0.25">
      <c r="A787" t="s">
        <v>24</v>
      </c>
      <c r="B787" t="s">
        <v>241</v>
      </c>
      <c r="C787" t="s">
        <v>266</v>
      </c>
      <c r="D787" t="s">
        <v>13</v>
      </c>
      <c r="E787" t="s">
        <v>265</v>
      </c>
      <c r="F787">
        <v>2013</v>
      </c>
      <c r="G787" t="s">
        <v>178</v>
      </c>
      <c r="H787" t="s">
        <v>99</v>
      </c>
      <c r="I787" t="s">
        <v>237</v>
      </c>
      <c r="J787">
        <v>641868.02296468965</v>
      </c>
      <c r="K787" t="s">
        <v>248</v>
      </c>
      <c r="L787">
        <v>1</v>
      </c>
      <c r="M787">
        <v>1</v>
      </c>
      <c r="N787">
        <v>1</v>
      </c>
    </row>
    <row r="788" spans="1:14" x14ac:dyDescent="0.25">
      <c r="A788" t="s">
        <v>24</v>
      </c>
      <c r="B788" t="s">
        <v>241</v>
      </c>
      <c r="C788" t="s">
        <v>266</v>
      </c>
      <c r="D788" t="s">
        <v>13</v>
      </c>
      <c r="E788" t="s">
        <v>265</v>
      </c>
      <c r="F788">
        <v>2013</v>
      </c>
      <c r="G788" t="s">
        <v>178</v>
      </c>
      <c r="H788" t="s">
        <v>99</v>
      </c>
      <c r="I788" t="s">
        <v>237</v>
      </c>
      <c r="J788">
        <v>573451.74790641456</v>
      </c>
      <c r="K788" t="s">
        <v>248</v>
      </c>
      <c r="L788">
        <v>1</v>
      </c>
      <c r="M788">
        <v>1</v>
      </c>
      <c r="N788">
        <v>1</v>
      </c>
    </row>
    <row r="789" spans="1:14" x14ac:dyDescent="0.25">
      <c r="A789" t="s">
        <v>24</v>
      </c>
      <c r="B789" t="s">
        <v>241</v>
      </c>
      <c r="C789" t="s">
        <v>266</v>
      </c>
      <c r="D789" t="s">
        <v>13</v>
      </c>
      <c r="E789" t="s">
        <v>265</v>
      </c>
      <c r="F789">
        <v>2013</v>
      </c>
      <c r="G789" t="s">
        <v>178</v>
      </c>
      <c r="H789" t="s">
        <v>99</v>
      </c>
      <c r="I789" t="s">
        <v>237</v>
      </c>
      <c r="J789">
        <v>573778.52335318993</v>
      </c>
      <c r="K789" t="s">
        <v>248</v>
      </c>
      <c r="L789">
        <v>1</v>
      </c>
      <c r="M789">
        <v>1</v>
      </c>
      <c r="N789">
        <v>1</v>
      </c>
    </row>
    <row r="790" spans="1:14" x14ac:dyDescent="0.25">
      <c r="A790" t="s">
        <v>24</v>
      </c>
      <c r="B790" t="s">
        <v>241</v>
      </c>
      <c r="C790" t="s">
        <v>266</v>
      </c>
      <c r="D790" t="s">
        <v>13</v>
      </c>
      <c r="E790" t="s">
        <v>265</v>
      </c>
      <c r="F790">
        <v>2013</v>
      </c>
      <c r="G790" t="s">
        <v>178</v>
      </c>
      <c r="H790" t="s">
        <v>99</v>
      </c>
      <c r="I790" t="s">
        <v>237</v>
      </c>
      <c r="J790">
        <v>625693.80540447205</v>
      </c>
      <c r="K790" t="s">
        <v>248</v>
      </c>
      <c r="L790">
        <v>1</v>
      </c>
      <c r="M790">
        <v>1</v>
      </c>
      <c r="N790">
        <v>1</v>
      </c>
    </row>
    <row r="791" spans="1:14" x14ac:dyDescent="0.25">
      <c r="A791" t="s">
        <v>24</v>
      </c>
      <c r="B791" t="s">
        <v>241</v>
      </c>
      <c r="C791" t="s">
        <v>266</v>
      </c>
      <c r="D791" t="s">
        <v>13</v>
      </c>
      <c r="E791" t="s">
        <v>265</v>
      </c>
      <c r="F791">
        <v>2013</v>
      </c>
      <c r="G791" t="s">
        <v>178</v>
      </c>
      <c r="H791" t="s">
        <v>99</v>
      </c>
      <c r="I791" t="s">
        <v>237</v>
      </c>
      <c r="J791">
        <v>554701.83959250618</v>
      </c>
      <c r="K791" t="s">
        <v>248</v>
      </c>
      <c r="L791">
        <v>1</v>
      </c>
      <c r="M791">
        <v>1</v>
      </c>
      <c r="N791">
        <v>1</v>
      </c>
    </row>
    <row r="792" spans="1:14" x14ac:dyDescent="0.25">
      <c r="A792" t="s">
        <v>24</v>
      </c>
      <c r="B792" t="s">
        <v>241</v>
      </c>
      <c r="C792" t="s">
        <v>266</v>
      </c>
      <c r="D792" t="s">
        <v>13</v>
      </c>
      <c r="E792" t="s">
        <v>265</v>
      </c>
      <c r="F792">
        <v>2013</v>
      </c>
      <c r="G792" t="s">
        <v>178</v>
      </c>
      <c r="H792" t="s">
        <v>99</v>
      </c>
      <c r="I792" t="s">
        <v>237</v>
      </c>
      <c r="J792">
        <v>796172.5559872227</v>
      </c>
      <c r="K792" t="s">
        <v>250</v>
      </c>
      <c r="L792">
        <v>2</v>
      </c>
      <c r="M792">
        <v>1</v>
      </c>
      <c r="N792">
        <v>1</v>
      </c>
    </row>
    <row r="793" spans="1:14" x14ac:dyDescent="0.25">
      <c r="A793" t="s">
        <v>24</v>
      </c>
      <c r="B793" t="s">
        <v>241</v>
      </c>
      <c r="C793" t="s">
        <v>266</v>
      </c>
      <c r="D793" t="s">
        <v>13</v>
      </c>
      <c r="E793" t="s">
        <v>265</v>
      </c>
      <c r="F793">
        <v>2013</v>
      </c>
      <c r="G793" t="s">
        <v>178</v>
      </c>
      <c r="H793" t="s">
        <v>99</v>
      </c>
      <c r="I793" t="s">
        <v>237</v>
      </c>
      <c r="J793">
        <v>768446.82638349303</v>
      </c>
      <c r="K793" t="s">
        <v>250</v>
      </c>
      <c r="L793">
        <v>2</v>
      </c>
      <c r="M793">
        <v>1</v>
      </c>
      <c r="N793">
        <v>1</v>
      </c>
    </row>
    <row r="794" spans="1:14" hidden="1" x14ac:dyDescent="0.25">
      <c r="A794" t="s">
        <v>32</v>
      </c>
      <c r="B794" t="s">
        <v>105</v>
      </c>
      <c r="D794" t="s">
        <v>13</v>
      </c>
      <c r="E794" t="s">
        <v>265</v>
      </c>
      <c r="F794">
        <v>2013</v>
      </c>
      <c r="G794" t="s">
        <v>29</v>
      </c>
      <c r="H794" t="s">
        <v>100</v>
      </c>
      <c r="I794" t="s">
        <v>237</v>
      </c>
      <c r="J794">
        <v>450839.58475524472</v>
      </c>
      <c r="K794" t="s">
        <v>250</v>
      </c>
      <c r="L794">
        <v>2</v>
      </c>
      <c r="M794">
        <v>1</v>
      </c>
      <c r="N794">
        <v>1</v>
      </c>
    </row>
    <row r="795" spans="1:14" hidden="1" x14ac:dyDescent="0.25">
      <c r="A795" t="s">
        <v>32</v>
      </c>
      <c r="B795" t="s">
        <v>105</v>
      </c>
      <c r="D795" t="s">
        <v>13</v>
      </c>
      <c r="E795" t="s">
        <v>265</v>
      </c>
      <c r="F795">
        <v>2013</v>
      </c>
      <c r="G795" t="s">
        <v>29</v>
      </c>
      <c r="H795" t="s">
        <v>100</v>
      </c>
      <c r="I795" t="s">
        <v>237</v>
      </c>
      <c r="J795">
        <v>447054.82484848477</v>
      </c>
      <c r="K795" t="s">
        <v>250</v>
      </c>
      <c r="L795">
        <v>2</v>
      </c>
      <c r="M795">
        <v>1</v>
      </c>
      <c r="N795">
        <v>1</v>
      </c>
    </row>
    <row r="796" spans="1:14" hidden="1" x14ac:dyDescent="0.25">
      <c r="A796" t="s">
        <v>19</v>
      </c>
      <c r="B796" t="s">
        <v>105</v>
      </c>
      <c r="D796" t="s">
        <v>13</v>
      </c>
      <c r="E796" t="s">
        <v>265</v>
      </c>
      <c r="F796">
        <v>2014</v>
      </c>
      <c r="G796" t="s">
        <v>178</v>
      </c>
      <c r="H796" t="s">
        <v>99</v>
      </c>
      <c r="I796" t="s">
        <v>237</v>
      </c>
      <c r="J796">
        <v>503270.29059829068</v>
      </c>
      <c r="K796" t="s">
        <v>249</v>
      </c>
      <c r="L796">
        <v>1</v>
      </c>
      <c r="M796">
        <v>1</v>
      </c>
      <c r="N796">
        <v>1</v>
      </c>
    </row>
    <row r="797" spans="1:14" hidden="1" x14ac:dyDescent="0.25">
      <c r="A797" t="s">
        <v>19</v>
      </c>
      <c r="B797" t="s">
        <v>105</v>
      </c>
      <c r="D797" t="s">
        <v>13</v>
      </c>
      <c r="E797" t="s">
        <v>265</v>
      </c>
      <c r="F797">
        <v>2014</v>
      </c>
      <c r="G797" t="s">
        <v>178</v>
      </c>
      <c r="H797" t="s">
        <v>99</v>
      </c>
      <c r="I797" t="s">
        <v>237</v>
      </c>
      <c r="J797">
        <v>484019.38461538468</v>
      </c>
      <c r="K797" t="s">
        <v>249</v>
      </c>
      <c r="L797">
        <v>1</v>
      </c>
      <c r="M797">
        <v>1</v>
      </c>
      <c r="N797">
        <v>1</v>
      </c>
    </row>
    <row r="798" spans="1:14" hidden="1" x14ac:dyDescent="0.25">
      <c r="A798" t="s">
        <v>19</v>
      </c>
      <c r="B798" t="s">
        <v>105</v>
      </c>
      <c r="D798" t="s">
        <v>13</v>
      </c>
      <c r="E798" t="s">
        <v>265</v>
      </c>
      <c r="F798">
        <v>2014</v>
      </c>
      <c r="G798" t="s">
        <v>178</v>
      </c>
      <c r="H798" t="s">
        <v>99</v>
      </c>
      <c r="I798" t="s">
        <v>237</v>
      </c>
      <c r="J798">
        <v>503026.54162393173</v>
      </c>
      <c r="K798" t="s">
        <v>249</v>
      </c>
      <c r="L798">
        <v>1</v>
      </c>
      <c r="M798">
        <v>1</v>
      </c>
      <c r="N798">
        <v>1</v>
      </c>
    </row>
    <row r="799" spans="1:14" hidden="1" x14ac:dyDescent="0.25">
      <c r="A799" t="s">
        <v>19</v>
      </c>
      <c r="B799" t="s">
        <v>105</v>
      </c>
      <c r="D799" t="s">
        <v>13</v>
      </c>
      <c r="E799" t="s">
        <v>265</v>
      </c>
      <c r="F799">
        <v>2014</v>
      </c>
      <c r="G799" t="s">
        <v>178</v>
      </c>
      <c r="H799" t="s">
        <v>99</v>
      </c>
      <c r="I799" t="s">
        <v>237</v>
      </c>
      <c r="J799">
        <v>500922.53307692317</v>
      </c>
      <c r="K799" t="s">
        <v>249</v>
      </c>
      <c r="L799">
        <v>1</v>
      </c>
      <c r="M799">
        <v>1</v>
      </c>
      <c r="N799">
        <v>1</v>
      </c>
    </row>
    <row r="800" spans="1:14" hidden="1" x14ac:dyDescent="0.25">
      <c r="A800" t="s">
        <v>19</v>
      </c>
      <c r="B800" t="s">
        <v>105</v>
      </c>
      <c r="D800" t="s">
        <v>13</v>
      </c>
      <c r="E800" t="s">
        <v>265</v>
      </c>
      <c r="F800">
        <v>2014</v>
      </c>
      <c r="G800" t="s">
        <v>178</v>
      </c>
      <c r="H800" t="s">
        <v>99</v>
      </c>
      <c r="I800" t="s">
        <v>237</v>
      </c>
      <c r="J800">
        <v>531203.17222222232</v>
      </c>
      <c r="K800" t="s">
        <v>249</v>
      </c>
      <c r="L800">
        <v>1</v>
      </c>
      <c r="M800">
        <v>1</v>
      </c>
      <c r="N800">
        <v>1</v>
      </c>
    </row>
    <row r="801" spans="1:14" hidden="1" x14ac:dyDescent="0.25">
      <c r="A801" t="s">
        <v>19</v>
      </c>
      <c r="B801" t="s">
        <v>105</v>
      </c>
      <c r="D801" t="s">
        <v>13</v>
      </c>
      <c r="E801" t="s">
        <v>265</v>
      </c>
      <c r="F801">
        <v>2014</v>
      </c>
      <c r="G801" t="s">
        <v>178</v>
      </c>
      <c r="H801" t="s">
        <v>99</v>
      </c>
      <c r="I801" t="s">
        <v>237</v>
      </c>
      <c r="J801">
        <v>525123.9775213676</v>
      </c>
      <c r="K801" t="s">
        <v>249</v>
      </c>
      <c r="L801">
        <v>1</v>
      </c>
      <c r="M801">
        <v>1</v>
      </c>
      <c r="N801">
        <v>1</v>
      </c>
    </row>
    <row r="802" spans="1:14" x14ac:dyDescent="0.25">
      <c r="A802" t="s">
        <v>24</v>
      </c>
      <c r="B802" t="s">
        <v>241</v>
      </c>
      <c r="C802" t="s">
        <v>266</v>
      </c>
      <c r="D802" t="s">
        <v>13</v>
      </c>
      <c r="E802" t="s">
        <v>265</v>
      </c>
      <c r="F802">
        <v>2013</v>
      </c>
      <c r="G802" t="s">
        <v>178</v>
      </c>
      <c r="H802" t="s">
        <v>99</v>
      </c>
      <c r="I802" t="s">
        <v>237</v>
      </c>
      <c r="J802">
        <v>548039.12164378772</v>
      </c>
      <c r="K802" t="s">
        <v>248</v>
      </c>
      <c r="L802">
        <v>1</v>
      </c>
      <c r="M802">
        <v>1</v>
      </c>
      <c r="N802">
        <v>1</v>
      </c>
    </row>
    <row r="803" spans="1:14" x14ac:dyDescent="0.25">
      <c r="A803" t="s">
        <v>24</v>
      </c>
      <c r="B803" t="s">
        <v>241</v>
      </c>
      <c r="C803" t="s">
        <v>266</v>
      </c>
      <c r="D803" t="s">
        <v>13</v>
      </c>
      <c r="E803" t="s">
        <v>265</v>
      </c>
      <c r="F803">
        <v>2013</v>
      </c>
      <c r="G803" t="s">
        <v>178</v>
      </c>
      <c r="H803" t="s">
        <v>99</v>
      </c>
      <c r="I803" t="s">
        <v>237</v>
      </c>
      <c r="J803">
        <v>647706.79996546661</v>
      </c>
      <c r="K803" t="s">
        <v>248</v>
      </c>
      <c r="L803">
        <v>1</v>
      </c>
      <c r="M803">
        <v>1</v>
      </c>
      <c r="N803">
        <v>1</v>
      </c>
    </row>
    <row r="804" spans="1:14" x14ac:dyDescent="0.25">
      <c r="A804" t="s">
        <v>24</v>
      </c>
      <c r="B804" t="s">
        <v>241</v>
      </c>
      <c r="C804" t="s">
        <v>266</v>
      </c>
      <c r="D804" t="s">
        <v>13</v>
      </c>
      <c r="E804" t="s">
        <v>265</v>
      </c>
      <c r="F804">
        <v>2013</v>
      </c>
      <c r="G804" t="s">
        <v>178</v>
      </c>
      <c r="H804" t="s">
        <v>99</v>
      </c>
      <c r="I804" t="s">
        <v>237</v>
      </c>
      <c r="J804">
        <v>554326.04782871448</v>
      </c>
      <c r="K804" t="s">
        <v>248</v>
      </c>
      <c r="L804">
        <v>1</v>
      </c>
      <c r="M804">
        <v>1</v>
      </c>
      <c r="N804">
        <v>1</v>
      </c>
    </row>
    <row r="805" spans="1:14" x14ac:dyDescent="0.25">
      <c r="A805" t="s">
        <v>24</v>
      </c>
      <c r="B805" t="s">
        <v>241</v>
      </c>
      <c r="C805" t="s">
        <v>266</v>
      </c>
      <c r="D805" t="s">
        <v>13</v>
      </c>
      <c r="E805" t="s">
        <v>265</v>
      </c>
      <c r="F805">
        <v>2013</v>
      </c>
      <c r="G805" t="s">
        <v>178</v>
      </c>
      <c r="H805" t="s">
        <v>99</v>
      </c>
      <c r="I805" t="s">
        <v>237</v>
      </c>
      <c r="J805">
        <v>592724.49693516351</v>
      </c>
      <c r="K805" t="s">
        <v>248</v>
      </c>
      <c r="L805">
        <v>1</v>
      </c>
      <c r="M805">
        <v>1</v>
      </c>
      <c r="N805">
        <v>1</v>
      </c>
    </row>
    <row r="806" spans="1:14" x14ac:dyDescent="0.25">
      <c r="A806" t="s">
        <v>24</v>
      </c>
      <c r="B806" t="s">
        <v>241</v>
      </c>
      <c r="C806" t="s">
        <v>266</v>
      </c>
      <c r="D806" t="s">
        <v>13</v>
      </c>
      <c r="E806" t="s">
        <v>265</v>
      </c>
      <c r="F806">
        <v>2013</v>
      </c>
      <c r="G806" t="s">
        <v>178</v>
      </c>
      <c r="H806" t="s">
        <v>99</v>
      </c>
      <c r="I806" t="s">
        <v>237</v>
      </c>
      <c r="J806">
        <v>573194.99576966243</v>
      </c>
      <c r="K806" t="s">
        <v>248</v>
      </c>
      <c r="L806">
        <v>1</v>
      </c>
      <c r="M806">
        <v>1</v>
      </c>
      <c r="N806">
        <v>1</v>
      </c>
    </row>
    <row r="807" spans="1:14" x14ac:dyDescent="0.25">
      <c r="A807" t="s">
        <v>24</v>
      </c>
      <c r="B807" t="s">
        <v>241</v>
      </c>
      <c r="C807" t="s">
        <v>266</v>
      </c>
      <c r="D807" t="s">
        <v>13</v>
      </c>
      <c r="E807" t="s">
        <v>265</v>
      </c>
      <c r="F807">
        <v>2013</v>
      </c>
      <c r="G807" t="s">
        <v>178</v>
      </c>
      <c r="H807" t="s">
        <v>99</v>
      </c>
      <c r="I807" t="s">
        <v>237</v>
      </c>
      <c r="J807">
        <v>647857.35008201678</v>
      </c>
      <c r="K807" t="s">
        <v>249</v>
      </c>
      <c r="L807">
        <v>1</v>
      </c>
      <c r="M807">
        <v>1</v>
      </c>
      <c r="N807">
        <v>1</v>
      </c>
    </row>
    <row r="808" spans="1:14" x14ac:dyDescent="0.25">
      <c r="A808" t="s">
        <v>24</v>
      </c>
      <c r="B808" t="s">
        <v>241</v>
      </c>
      <c r="C808" t="s">
        <v>266</v>
      </c>
      <c r="D808" t="s">
        <v>13</v>
      </c>
      <c r="E808" t="s">
        <v>265</v>
      </c>
      <c r="F808">
        <v>2013</v>
      </c>
      <c r="G808" t="s">
        <v>178</v>
      </c>
      <c r="H808" t="s">
        <v>99</v>
      </c>
      <c r="I808" t="s">
        <v>237</v>
      </c>
      <c r="J808">
        <v>661380.018302685</v>
      </c>
      <c r="K808" t="s">
        <v>249</v>
      </c>
      <c r="L808">
        <v>1</v>
      </c>
      <c r="M808">
        <v>1</v>
      </c>
      <c r="N808">
        <v>1</v>
      </c>
    </row>
    <row r="809" spans="1:14" x14ac:dyDescent="0.25">
      <c r="A809" t="s">
        <v>24</v>
      </c>
      <c r="B809" t="s">
        <v>241</v>
      </c>
      <c r="C809" t="s">
        <v>266</v>
      </c>
      <c r="D809" t="s">
        <v>13</v>
      </c>
      <c r="E809" t="s">
        <v>265</v>
      </c>
      <c r="F809">
        <v>2013</v>
      </c>
      <c r="G809" t="s">
        <v>178</v>
      </c>
      <c r="H809" t="s">
        <v>99</v>
      </c>
      <c r="I809" t="s">
        <v>237</v>
      </c>
      <c r="J809">
        <v>649940.54355521023</v>
      </c>
      <c r="K809" t="s">
        <v>248</v>
      </c>
      <c r="L809">
        <v>1</v>
      </c>
      <c r="M809">
        <v>1</v>
      </c>
      <c r="N809">
        <v>1</v>
      </c>
    </row>
    <row r="810" spans="1:14" x14ac:dyDescent="0.25">
      <c r="A810" t="s">
        <v>24</v>
      </c>
      <c r="B810" t="s">
        <v>241</v>
      </c>
      <c r="C810" t="s">
        <v>266</v>
      </c>
      <c r="D810" t="s">
        <v>13</v>
      </c>
      <c r="E810" t="s">
        <v>265</v>
      </c>
      <c r="F810">
        <v>2013</v>
      </c>
      <c r="G810" t="s">
        <v>178</v>
      </c>
      <c r="H810" t="s">
        <v>99</v>
      </c>
      <c r="I810" t="s">
        <v>237</v>
      </c>
      <c r="J810">
        <v>673656.27160493832</v>
      </c>
      <c r="K810" t="s">
        <v>249</v>
      </c>
      <c r="L810">
        <v>1</v>
      </c>
      <c r="M810">
        <v>1</v>
      </c>
      <c r="N810">
        <v>1</v>
      </c>
    </row>
    <row r="811" spans="1:14" x14ac:dyDescent="0.25">
      <c r="A811" t="s">
        <v>24</v>
      </c>
      <c r="B811" t="s">
        <v>241</v>
      </c>
      <c r="C811" t="s">
        <v>266</v>
      </c>
      <c r="D811" t="s">
        <v>13</v>
      </c>
      <c r="E811" t="s">
        <v>265</v>
      </c>
      <c r="F811">
        <v>2013</v>
      </c>
      <c r="G811" t="s">
        <v>178</v>
      </c>
      <c r="H811" t="s">
        <v>99</v>
      </c>
      <c r="I811" t="s">
        <v>237</v>
      </c>
      <c r="J811">
        <v>587996.75645342306</v>
      </c>
      <c r="K811" t="s">
        <v>248</v>
      </c>
      <c r="L811">
        <v>1</v>
      </c>
      <c r="M811">
        <v>1</v>
      </c>
      <c r="N811">
        <v>1</v>
      </c>
    </row>
    <row r="812" spans="1:14" x14ac:dyDescent="0.25">
      <c r="A812" t="s">
        <v>24</v>
      </c>
      <c r="B812" t="s">
        <v>241</v>
      </c>
      <c r="C812" t="s">
        <v>266</v>
      </c>
      <c r="D812" t="s">
        <v>13</v>
      </c>
      <c r="E812" t="s">
        <v>265</v>
      </c>
      <c r="F812">
        <v>2013</v>
      </c>
      <c r="G812" t="s">
        <v>178</v>
      </c>
      <c r="H812" t="s">
        <v>99</v>
      </c>
      <c r="I812" t="s">
        <v>237</v>
      </c>
      <c r="J812">
        <v>604358.86989553657</v>
      </c>
      <c r="K812" t="s">
        <v>248</v>
      </c>
      <c r="L812">
        <v>1</v>
      </c>
      <c r="M812">
        <v>1</v>
      </c>
      <c r="N812">
        <v>1</v>
      </c>
    </row>
    <row r="813" spans="1:14" x14ac:dyDescent="0.25">
      <c r="A813" t="s">
        <v>24</v>
      </c>
      <c r="B813" t="s">
        <v>241</v>
      </c>
      <c r="C813" t="s">
        <v>266</v>
      </c>
      <c r="D813" t="s">
        <v>13</v>
      </c>
      <c r="E813" t="s">
        <v>265</v>
      </c>
      <c r="F813">
        <v>2013</v>
      </c>
      <c r="G813" t="s">
        <v>178</v>
      </c>
      <c r="H813" t="s">
        <v>99</v>
      </c>
      <c r="I813" t="s">
        <v>237</v>
      </c>
      <c r="J813">
        <v>589794.02141068806</v>
      </c>
      <c r="K813" t="s">
        <v>249</v>
      </c>
      <c r="L813">
        <v>1</v>
      </c>
      <c r="M813">
        <v>1</v>
      </c>
      <c r="N813">
        <v>1</v>
      </c>
    </row>
    <row r="814" spans="1:14" hidden="1" x14ac:dyDescent="0.25">
      <c r="A814" t="s">
        <v>28</v>
      </c>
      <c r="B814" t="s">
        <v>104</v>
      </c>
      <c r="D814" t="s">
        <v>13</v>
      </c>
      <c r="E814" t="s">
        <v>265</v>
      </c>
      <c r="F814">
        <v>2014</v>
      </c>
      <c r="G814" t="s">
        <v>29</v>
      </c>
      <c r="H814" t="s">
        <v>100</v>
      </c>
      <c r="I814" t="s">
        <v>211</v>
      </c>
      <c r="J814">
        <v>488512.09034188045</v>
      </c>
      <c r="K814" t="s">
        <v>249</v>
      </c>
      <c r="L814">
        <v>1</v>
      </c>
      <c r="M814">
        <v>1</v>
      </c>
      <c r="N814">
        <v>1</v>
      </c>
    </row>
    <row r="815" spans="1:14" hidden="1" x14ac:dyDescent="0.25">
      <c r="A815" t="s">
        <v>28</v>
      </c>
      <c r="B815" t="s">
        <v>104</v>
      </c>
      <c r="D815" t="s">
        <v>13</v>
      </c>
      <c r="E815" t="s">
        <v>265</v>
      </c>
      <c r="F815">
        <v>2014</v>
      </c>
      <c r="G815" t="s">
        <v>29</v>
      </c>
      <c r="H815" t="s">
        <v>100</v>
      </c>
      <c r="I815" t="s">
        <v>211</v>
      </c>
      <c r="J815">
        <v>490724.86341880349</v>
      </c>
      <c r="K815" t="s">
        <v>249</v>
      </c>
      <c r="L815">
        <v>1</v>
      </c>
      <c r="M815">
        <v>1</v>
      </c>
      <c r="N815">
        <v>1</v>
      </c>
    </row>
    <row r="816" spans="1:14" x14ac:dyDescent="0.25">
      <c r="A816" t="s">
        <v>24</v>
      </c>
      <c r="B816" t="s">
        <v>241</v>
      </c>
      <c r="C816" t="s">
        <v>266</v>
      </c>
      <c r="D816" t="s">
        <v>13</v>
      </c>
      <c r="E816" t="s">
        <v>265</v>
      </c>
      <c r="F816">
        <v>2013</v>
      </c>
      <c r="G816" t="s">
        <v>178</v>
      </c>
      <c r="H816" t="s">
        <v>99</v>
      </c>
      <c r="I816" t="s">
        <v>237</v>
      </c>
      <c r="J816">
        <v>614382.51999654667</v>
      </c>
      <c r="K816" t="s">
        <v>248</v>
      </c>
      <c r="L816">
        <v>1</v>
      </c>
      <c r="M816">
        <v>1</v>
      </c>
      <c r="N816">
        <v>1</v>
      </c>
    </row>
    <row r="817" spans="1:14" x14ac:dyDescent="0.25">
      <c r="A817" t="s">
        <v>24</v>
      </c>
      <c r="B817" t="s">
        <v>241</v>
      </c>
      <c r="C817" t="s">
        <v>266</v>
      </c>
      <c r="D817" t="s">
        <v>13</v>
      </c>
      <c r="E817" t="s">
        <v>265</v>
      </c>
      <c r="F817">
        <v>2013</v>
      </c>
      <c r="G817" t="s">
        <v>178</v>
      </c>
      <c r="H817" t="s">
        <v>99</v>
      </c>
      <c r="I817" t="s">
        <v>237</v>
      </c>
      <c r="J817">
        <v>710313.47440214106</v>
      </c>
      <c r="K817" t="s">
        <v>249</v>
      </c>
      <c r="L817">
        <v>1</v>
      </c>
      <c r="M817">
        <v>1</v>
      </c>
      <c r="N817">
        <v>1</v>
      </c>
    </row>
    <row r="818" spans="1:14" hidden="1" x14ac:dyDescent="0.25">
      <c r="A818" t="s">
        <v>20</v>
      </c>
      <c r="B818" t="s">
        <v>104</v>
      </c>
      <c r="D818" t="s">
        <v>13</v>
      </c>
      <c r="E818" t="s">
        <v>265</v>
      </c>
      <c r="F818">
        <v>2013</v>
      </c>
      <c r="G818" t="s">
        <v>178</v>
      </c>
      <c r="H818" t="s">
        <v>99</v>
      </c>
      <c r="I818" t="s">
        <v>237</v>
      </c>
      <c r="J818">
        <v>1298823.8648018648</v>
      </c>
      <c r="K818" t="s">
        <v>249</v>
      </c>
      <c r="L818">
        <v>1</v>
      </c>
      <c r="M818">
        <v>1</v>
      </c>
      <c r="N818">
        <v>1</v>
      </c>
    </row>
    <row r="819" spans="1:14" hidden="1" x14ac:dyDescent="0.25">
      <c r="A819" t="s">
        <v>20</v>
      </c>
      <c r="B819" t="s">
        <v>104</v>
      </c>
      <c r="D819" t="s">
        <v>13</v>
      </c>
      <c r="E819" t="s">
        <v>265</v>
      </c>
      <c r="F819">
        <v>2013</v>
      </c>
      <c r="G819" t="s">
        <v>178</v>
      </c>
      <c r="H819" t="s">
        <v>99</v>
      </c>
      <c r="I819" t="s">
        <v>237</v>
      </c>
      <c r="J819">
        <v>1352473.3908313909</v>
      </c>
      <c r="K819" t="s">
        <v>250</v>
      </c>
      <c r="L819">
        <v>2</v>
      </c>
      <c r="M819">
        <v>1</v>
      </c>
      <c r="N819">
        <v>1</v>
      </c>
    </row>
    <row r="820" spans="1:14" hidden="1" x14ac:dyDescent="0.25">
      <c r="A820" t="s">
        <v>19</v>
      </c>
      <c r="B820" t="s">
        <v>105</v>
      </c>
      <c r="D820" t="s">
        <v>13</v>
      </c>
      <c r="E820" t="s">
        <v>265</v>
      </c>
      <c r="F820">
        <v>2014</v>
      </c>
      <c r="G820" t="s">
        <v>178</v>
      </c>
      <c r="H820" t="s">
        <v>99</v>
      </c>
      <c r="I820" t="s">
        <v>237</v>
      </c>
      <c r="J820">
        <v>433133.64683760691</v>
      </c>
      <c r="K820" t="s">
        <v>248</v>
      </c>
      <c r="L820">
        <v>1</v>
      </c>
      <c r="M820">
        <v>1</v>
      </c>
      <c r="N820">
        <v>1</v>
      </c>
    </row>
    <row r="821" spans="1:14" hidden="1" x14ac:dyDescent="0.25">
      <c r="A821" t="s">
        <v>19</v>
      </c>
      <c r="B821" t="s">
        <v>105</v>
      </c>
      <c r="D821" t="s">
        <v>13</v>
      </c>
      <c r="E821" t="s">
        <v>265</v>
      </c>
      <c r="F821">
        <v>2014</v>
      </c>
      <c r="G821" t="s">
        <v>178</v>
      </c>
      <c r="H821" t="s">
        <v>99</v>
      </c>
      <c r="I821" t="s">
        <v>237</v>
      </c>
      <c r="J821">
        <v>431385.90598290606</v>
      </c>
      <c r="K821" t="s">
        <v>248</v>
      </c>
      <c r="L821">
        <v>1</v>
      </c>
      <c r="M821">
        <v>1</v>
      </c>
      <c r="N821">
        <v>1</v>
      </c>
    </row>
    <row r="822" spans="1:14" hidden="1" x14ac:dyDescent="0.25">
      <c r="A822" t="s">
        <v>19</v>
      </c>
      <c r="B822" t="s">
        <v>105</v>
      </c>
      <c r="D822" t="s">
        <v>13</v>
      </c>
      <c r="E822" t="s">
        <v>265</v>
      </c>
      <c r="F822">
        <v>2014</v>
      </c>
      <c r="G822" t="s">
        <v>178</v>
      </c>
      <c r="H822" t="s">
        <v>99</v>
      </c>
      <c r="I822" t="s">
        <v>237</v>
      </c>
      <c r="J822">
        <v>501034.41025641037</v>
      </c>
      <c r="K822" t="s">
        <v>249</v>
      </c>
      <c r="L822">
        <v>1</v>
      </c>
      <c r="M822">
        <v>1</v>
      </c>
      <c r="N822">
        <v>1</v>
      </c>
    </row>
    <row r="823" spans="1:14" hidden="1" x14ac:dyDescent="0.25">
      <c r="A823" t="s">
        <v>28</v>
      </c>
      <c r="B823" t="s">
        <v>104</v>
      </c>
      <c r="D823" t="s">
        <v>13</v>
      </c>
      <c r="E823" t="s">
        <v>265</v>
      </c>
      <c r="F823">
        <v>2014</v>
      </c>
      <c r="G823" t="s">
        <v>29</v>
      </c>
      <c r="H823" t="s">
        <v>100</v>
      </c>
      <c r="I823" t="s">
        <v>211</v>
      </c>
      <c r="J823">
        <v>484500.52658119664</v>
      </c>
      <c r="K823" t="s">
        <v>249</v>
      </c>
      <c r="L823">
        <v>1</v>
      </c>
      <c r="M823">
        <v>1</v>
      </c>
      <c r="N823">
        <v>1</v>
      </c>
    </row>
    <row r="824" spans="1:14" hidden="1" x14ac:dyDescent="0.25">
      <c r="A824" t="s">
        <v>28</v>
      </c>
      <c r="B824" t="s">
        <v>104</v>
      </c>
      <c r="D824" t="s">
        <v>13</v>
      </c>
      <c r="E824" t="s">
        <v>265</v>
      </c>
      <c r="F824">
        <v>2014</v>
      </c>
      <c r="G824" t="s">
        <v>29</v>
      </c>
      <c r="H824" t="s">
        <v>100</v>
      </c>
      <c r="I824" t="s">
        <v>211</v>
      </c>
      <c r="J824">
        <v>419139.85153846157</v>
      </c>
      <c r="K824" t="s">
        <v>248</v>
      </c>
      <c r="L824">
        <v>1</v>
      </c>
      <c r="M824">
        <v>1</v>
      </c>
      <c r="N824">
        <v>1</v>
      </c>
    </row>
    <row r="825" spans="1:14" x14ac:dyDescent="0.25">
      <c r="A825" t="s">
        <v>24</v>
      </c>
      <c r="B825" t="s">
        <v>241</v>
      </c>
      <c r="C825" t="s">
        <v>266</v>
      </c>
      <c r="D825" t="s">
        <v>13</v>
      </c>
      <c r="E825" t="s">
        <v>265</v>
      </c>
      <c r="F825">
        <v>2013</v>
      </c>
      <c r="G825" t="s">
        <v>178</v>
      </c>
      <c r="H825" t="s">
        <v>99</v>
      </c>
      <c r="I825" t="s">
        <v>237</v>
      </c>
      <c r="J825">
        <v>666441.5365622032</v>
      </c>
      <c r="K825" t="s">
        <v>248</v>
      </c>
      <c r="L825">
        <v>1</v>
      </c>
      <c r="M825">
        <v>1</v>
      </c>
      <c r="N825">
        <v>1</v>
      </c>
    </row>
    <row r="826" spans="1:14" x14ac:dyDescent="0.25">
      <c r="A826" t="s">
        <v>24</v>
      </c>
      <c r="B826" t="s">
        <v>241</v>
      </c>
      <c r="C826" t="s">
        <v>266</v>
      </c>
      <c r="D826" t="s">
        <v>13</v>
      </c>
      <c r="E826" t="s">
        <v>265</v>
      </c>
      <c r="F826">
        <v>2013</v>
      </c>
      <c r="G826" t="s">
        <v>178</v>
      </c>
      <c r="H826" t="s">
        <v>99</v>
      </c>
      <c r="I826" t="s">
        <v>237</v>
      </c>
      <c r="J826">
        <v>627010.24363291031</v>
      </c>
      <c r="K826" t="s">
        <v>248</v>
      </c>
      <c r="L826">
        <v>1</v>
      </c>
      <c r="M826">
        <v>1</v>
      </c>
      <c r="N826">
        <v>1</v>
      </c>
    </row>
    <row r="827" spans="1:14" x14ac:dyDescent="0.25">
      <c r="A827" t="s">
        <v>24</v>
      </c>
      <c r="B827" t="s">
        <v>241</v>
      </c>
      <c r="C827" t="s">
        <v>266</v>
      </c>
      <c r="D827" t="s">
        <v>13</v>
      </c>
      <c r="E827" t="s">
        <v>265</v>
      </c>
      <c r="F827">
        <v>2013</v>
      </c>
      <c r="G827" t="s">
        <v>178</v>
      </c>
      <c r="H827" t="s">
        <v>99</v>
      </c>
      <c r="I827" t="s">
        <v>237</v>
      </c>
      <c r="J827">
        <v>617934.05559872231</v>
      </c>
      <c r="K827" t="s">
        <v>248</v>
      </c>
      <c r="L827">
        <v>1</v>
      </c>
      <c r="M827">
        <v>1</v>
      </c>
      <c r="N827">
        <v>1</v>
      </c>
    </row>
    <row r="828" spans="1:14" x14ac:dyDescent="0.25">
      <c r="A828" t="s">
        <v>24</v>
      </c>
      <c r="B828" t="s">
        <v>241</v>
      </c>
      <c r="C828" t="s">
        <v>266</v>
      </c>
      <c r="D828" t="s">
        <v>13</v>
      </c>
      <c r="E828" t="s">
        <v>265</v>
      </c>
      <c r="F828">
        <v>2013</v>
      </c>
      <c r="G828" t="s">
        <v>178</v>
      </c>
      <c r="H828" t="s">
        <v>99</v>
      </c>
      <c r="I828" t="s">
        <v>237</v>
      </c>
      <c r="J828">
        <v>585007.92817059485</v>
      </c>
      <c r="K828" t="s">
        <v>248</v>
      </c>
      <c r="L828">
        <v>1</v>
      </c>
      <c r="M828">
        <v>1</v>
      </c>
      <c r="N828">
        <v>1</v>
      </c>
    </row>
    <row r="829" spans="1:14" x14ac:dyDescent="0.25">
      <c r="A829" t="s">
        <v>24</v>
      </c>
      <c r="B829" t="s">
        <v>241</v>
      </c>
      <c r="C829" t="s">
        <v>266</v>
      </c>
      <c r="D829" t="s">
        <v>13</v>
      </c>
      <c r="E829" t="s">
        <v>265</v>
      </c>
      <c r="F829">
        <v>2013</v>
      </c>
      <c r="G829" t="s">
        <v>178</v>
      </c>
      <c r="H829" t="s">
        <v>99</v>
      </c>
      <c r="I829" t="s">
        <v>237</v>
      </c>
      <c r="J829">
        <v>617174.30268496939</v>
      </c>
      <c r="K829" t="s">
        <v>248</v>
      </c>
      <c r="L829">
        <v>1</v>
      </c>
      <c r="M829">
        <v>1</v>
      </c>
      <c r="N829">
        <v>1</v>
      </c>
    </row>
    <row r="830" spans="1:14" x14ac:dyDescent="0.25">
      <c r="A830" t="s">
        <v>24</v>
      </c>
      <c r="B830" t="s">
        <v>241</v>
      </c>
      <c r="C830" t="s">
        <v>266</v>
      </c>
      <c r="D830" t="s">
        <v>13</v>
      </c>
      <c r="E830" t="s">
        <v>265</v>
      </c>
      <c r="F830">
        <v>2013</v>
      </c>
      <c r="G830" t="s">
        <v>178</v>
      </c>
      <c r="H830" t="s">
        <v>99</v>
      </c>
      <c r="I830" t="s">
        <v>237</v>
      </c>
      <c r="J830">
        <v>563767.52413019072</v>
      </c>
      <c r="K830" t="s">
        <v>248</v>
      </c>
      <c r="L830">
        <v>1</v>
      </c>
      <c r="M830">
        <v>1</v>
      </c>
      <c r="N830">
        <v>1</v>
      </c>
    </row>
    <row r="831" spans="1:14" x14ac:dyDescent="0.25">
      <c r="A831" t="s">
        <v>24</v>
      </c>
      <c r="B831" t="s">
        <v>241</v>
      </c>
      <c r="C831" t="s">
        <v>266</v>
      </c>
      <c r="D831" t="s">
        <v>13</v>
      </c>
      <c r="E831" t="s">
        <v>265</v>
      </c>
      <c r="F831">
        <v>2013</v>
      </c>
      <c r="G831" t="s">
        <v>178</v>
      </c>
      <c r="H831" t="s">
        <v>99</v>
      </c>
      <c r="I831" t="s">
        <v>237</v>
      </c>
      <c r="J831">
        <v>549571.46507813176</v>
      </c>
      <c r="K831" t="s">
        <v>248</v>
      </c>
      <c r="L831">
        <v>1</v>
      </c>
      <c r="M831">
        <v>1</v>
      </c>
      <c r="N831">
        <v>1</v>
      </c>
    </row>
    <row r="832" spans="1:14" x14ac:dyDescent="0.25">
      <c r="A832" t="s">
        <v>24</v>
      </c>
      <c r="B832" t="s">
        <v>241</v>
      </c>
      <c r="C832" t="s">
        <v>266</v>
      </c>
      <c r="D832" t="s">
        <v>13</v>
      </c>
      <c r="E832" t="s">
        <v>265</v>
      </c>
      <c r="F832">
        <v>2013</v>
      </c>
      <c r="G832" t="s">
        <v>178</v>
      </c>
      <c r="H832" t="s">
        <v>99</v>
      </c>
      <c r="I832" t="s">
        <v>237</v>
      </c>
      <c r="J832">
        <v>561229.17914184579</v>
      </c>
      <c r="K832" t="s">
        <v>248</v>
      </c>
      <c r="L832">
        <v>1</v>
      </c>
      <c r="M832">
        <v>1</v>
      </c>
      <c r="N832">
        <v>1</v>
      </c>
    </row>
    <row r="833" spans="1:14" x14ac:dyDescent="0.25">
      <c r="A833" t="s">
        <v>24</v>
      </c>
      <c r="B833" t="s">
        <v>241</v>
      </c>
      <c r="C833" t="s">
        <v>266</v>
      </c>
      <c r="D833" t="s">
        <v>13</v>
      </c>
      <c r="E833" t="s">
        <v>265</v>
      </c>
      <c r="F833">
        <v>2013</v>
      </c>
      <c r="G833" t="s">
        <v>178</v>
      </c>
      <c r="H833" t="s">
        <v>99</v>
      </c>
      <c r="I833" t="s">
        <v>237</v>
      </c>
      <c r="J833">
        <v>674364.67409134074</v>
      </c>
      <c r="K833" t="s">
        <v>248</v>
      </c>
      <c r="L833">
        <v>1</v>
      </c>
      <c r="M833">
        <v>1</v>
      </c>
      <c r="N833">
        <v>1</v>
      </c>
    </row>
    <row r="834" spans="1:14" hidden="1" x14ac:dyDescent="0.25">
      <c r="A834" t="s">
        <v>21</v>
      </c>
      <c r="B834" t="s">
        <v>104</v>
      </c>
      <c r="D834" t="s">
        <v>13</v>
      </c>
      <c r="E834" t="s">
        <v>265</v>
      </c>
      <c r="F834">
        <v>2013</v>
      </c>
      <c r="G834" t="s">
        <v>29</v>
      </c>
      <c r="H834" t="s">
        <v>100</v>
      </c>
      <c r="I834" t="s">
        <v>237</v>
      </c>
      <c r="J834">
        <v>546175.98290598288</v>
      </c>
      <c r="K834" t="s">
        <v>248</v>
      </c>
      <c r="L834">
        <v>1</v>
      </c>
      <c r="M834">
        <v>1</v>
      </c>
      <c r="N834">
        <v>1</v>
      </c>
    </row>
    <row r="835" spans="1:14" hidden="1" x14ac:dyDescent="0.25">
      <c r="A835" t="s">
        <v>21</v>
      </c>
      <c r="B835" t="s">
        <v>104</v>
      </c>
      <c r="D835" t="s">
        <v>13</v>
      </c>
      <c r="E835" t="s">
        <v>265</v>
      </c>
      <c r="F835">
        <v>2013</v>
      </c>
      <c r="G835" t="s">
        <v>29</v>
      </c>
      <c r="H835" t="s">
        <v>100</v>
      </c>
      <c r="I835" t="s">
        <v>237</v>
      </c>
      <c r="J835">
        <v>542404.06060606055</v>
      </c>
      <c r="K835" t="s">
        <v>248</v>
      </c>
      <c r="L835">
        <v>1</v>
      </c>
      <c r="M835">
        <v>1</v>
      </c>
      <c r="N835">
        <v>1</v>
      </c>
    </row>
    <row r="836" spans="1:14" hidden="1" x14ac:dyDescent="0.25">
      <c r="A836" t="s">
        <v>20</v>
      </c>
      <c r="B836" t="s">
        <v>104</v>
      </c>
      <c r="D836" t="s">
        <v>13</v>
      </c>
      <c r="E836" t="s">
        <v>265</v>
      </c>
      <c r="F836">
        <v>2013</v>
      </c>
      <c r="G836" t="s">
        <v>178</v>
      </c>
      <c r="H836" t="s">
        <v>99</v>
      </c>
      <c r="I836" t="s">
        <v>237</v>
      </c>
      <c r="J836">
        <v>1056680.9246309246</v>
      </c>
      <c r="K836" t="s">
        <v>250</v>
      </c>
      <c r="L836">
        <v>2</v>
      </c>
      <c r="M836">
        <v>1</v>
      </c>
      <c r="N836">
        <v>1</v>
      </c>
    </row>
    <row r="837" spans="1:14" hidden="1" x14ac:dyDescent="0.25">
      <c r="A837" t="s">
        <v>22</v>
      </c>
      <c r="B837" t="s">
        <v>104</v>
      </c>
      <c r="D837" t="s">
        <v>13</v>
      </c>
      <c r="E837" t="s">
        <v>265</v>
      </c>
      <c r="F837">
        <v>2013</v>
      </c>
      <c r="G837" t="s">
        <v>178</v>
      </c>
      <c r="H837" t="s">
        <v>99</v>
      </c>
      <c r="I837" t="s">
        <v>237</v>
      </c>
      <c r="J837">
        <v>428699.04273504269</v>
      </c>
      <c r="K837" t="s">
        <v>248</v>
      </c>
      <c r="L837">
        <v>1</v>
      </c>
      <c r="M837">
        <v>1</v>
      </c>
      <c r="N837">
        <v>1</v>
      </c>
    </row>
    <row r="838" spans="1:14" hidden="1" x14ac:dyDescent="0.25">
      <c r="A838" t="s">
        <v>22</v>
      </c>
      <c r="B838" t="s">
        <v>104</v>
      </c>
      <c r="D838" t="s">
        <v>13</v>
      </c>
      <c r="E838" t="s">
        <v>265</v>
      </c>
      <c r="F838">
        <v>2013</v>
      </c>
      <c r="G838" t="s">
        <v>178</v>
      </c>
      <c r="H838" t="s">
        <v>99</v>
      </c>
      <c r="I838" t="s">
        <v>237</v>
      </c>
      <c r="J838">
        <v>534100.77819735813</v>
      </c>
      <c r="K838" t="s">
        <v>248</v>
      </c>
      <c r="L838">
        <v>1</v>
      </c>
      <c r="M838">
        <v>1</v>
      </c>
      <c r="N838">
        <v>1</v>
      </c>
    </row>
    <row r="839" spans="1:14" hidden="1" x14ac:dyDescent="0.25">
      <c r="A839" t="s">
        <v>22</v>
      </c>
      <c r="B839" t="s">
        <v>104</v>
      </c>
      <c r="D839" t="s">
        <v>13</v>
      </c>
      <c r="E839" t="s">
        <v>265</v>
      </c>
      <c r="F839">
        <v>2013</v>
      </c>
      <c r="G839" t="s">
        <v>178</v>
      </c>
      <c r="H839" t="s">
        <v>99</v>
      </c>
      <c r="I839" t="s">
        <v>237</v>
      </c>
      <c r="J839">
        <v>659058.2268842269</v>
      </c>
      <c r="K839" t="s">
        <v>250</v>
      </c>
      <c r="L839">
        <v>2</v>
      </c>
      <c r="M839">
        <v>1</v>
      </c>
      <c r="N839">
        <v>1</v>
      </c>
    </row>
    <row r="840" spans="1:14" hidden="1" x14ac:dyDescent="0.25">
      <c r="A840" t="s">
        <v>22</v>
      </c>
      <c r="B840" t="s">
        <v>104</v>
      </c>
      <c r="D840" t="s">
        <v>13</v>
      </c>
      <c r="E840" t="s">
        <v>265</v>
      </c>
      <c r="F840">
        <v>2013</v>
      </c>
      <c r="G840" t="s">
        <v>178</v>
      </c>
      <c r="H840" t="s">
        <v>99</v>
      </c>
      <c r="I840" t="s">
        <v>237</v>
      </c>
      <c r="J840">
        <v>422069.00233100232</v>
      </c>
      <c r="K840" t="s">
        <v>248</v>
      </c>
      <c r="L840">
        <v>1</v>
      </c>
      <c r="M840">
        <v>1</v>
      </c>
      <c r="N840">
        <v>1</v>
      </c>
    </row>
    <row r="841" spans="1:14" hidden="1" x14ac:dyDescent="0.25">
      <c r="A841" t="s">
        <v>22</v>
      </c>
      <c r="B841" t="s">
        <v>104</v>
      </c>
      <c r="D841" t="s">
        <v>13</v>
      </c>
      <c r="E841" t="s">
        <v>265</v>
      </c>
      <c r="F841">
        <v>2013</v>
      </c>
      <c r="G841" t="s">
        <v>178</v>
      </c>
      <c r="H841" t="s">
        <v>99</v>
      </c>
      <c r="I841" t="s">
        <v>237</v>
      </c>
      <c r="J841">
        <v>622822.65777777776</v>
      </c>
      <c r="K841" t="s">
        <v>249</v>
      </c>
      <c r="L841">
        <v>1</v>
      </c>
      <c r="M841">
        <v>1</v>
      </c>
      <c r="N841">
        <v>1</v>
      </c>
    </row>
    <row r="842" spans="1:14" hidden="1" x14ac:dyDescent="0.25">
      <c r="A842" t="s">
        <v>22</v>
      </c>
      <c r="B842" t="s">
        <v>104</v>
      </c>
      <c r="D842" t="s">
        <v>13</v>
      </c>
      <c r="E842" t="s">
        <v>265</v>
      </c>
      <c r="F842">
        <v>2013</v>
      </c>
      <c r="G842" t="s">
        <v>178</v>
      </c>
      <c r="H842" t="s">
        <v>99</v>
      </c>
      <c r="I842" t="s">
        <v>237</v>
      </c>
      <c r="J842">
        <v>421672.51867909869</v>
      </c>
      <c r="K842" t="s">
        <v>248</v>
      </c>
      <c r="L842">
        <v>1</v>
      </c>
      <c r="M842">
        <v>1</v>
      </c>
      <c r="N842">
        <v>1</v>
      </c>
    </row>
    <row r="843" spans="1:14" hidden="1" x14ac:dyDescent="0.25">
      <c r="A843" t="s">
        <v>22</v>
      </c>
      <c r="B843" t="s">
        <v>104</v>
      </c>
      <c r="D843" t="s">
        <v>13</v>
      </c>
      <c r="E843" t="s">
        <v>265</v>
      </c>
      <c r="F843">
        <v>2013</v>
      </c>
      <c r="G843" t="s">
        <v>178</v>
      </c>
      <c r="H843" t="s">
        <v>99</v>
      </c>
      <c r="I843" t="s">
        <v>237</v>
      </c>
      <c r="J843">
        <v>536543.10955710954</v>
      </c>
      <c r="K843" t="s">
        <v>249</v>
      </c>
      <c r="L843">
        <v>1</v>
      </c>
      <c r="M843">
        <v>1</v>
      </c>
      <c r="N843">
        <v>1</v>
      </c>
    </row>
    <row r="844" spans="1:14" hidden="1" x14ac:dyDescent="0.25">
      <c r="A844" t="s">
        <v>22</v>
      </c>
      <c r="B844" t="s">
        <v>104</v>
      </c>
      <c r="D844" t="s">
        <v>13</v>
      </c>
      <c r="E844" t="s">
        <v>265</v>
      </c>
      <c r="F844">
        <v>2013</v>
      </c>
      <c r="G844" t="s">
        <v>178</v>
      </c>
      <c r="H844" t="s">
        <v>99</v>
      </c>
      <c r="I844" t="s">
        <v>237</v>
      </c>
      <c r="J844">
        <v>537826.87024087016</v>
      </c>
      <c r="K844" t="s">
        <v>249</v>
      </c>
      <c r="L844">
        <v>1</v>
      </c>
      <c r="M844">
        <v>1</v>
      </c>
      <c r="N844">
        <v>1</v>
      </c>
    </row>
    <row r="845" spans="1:14" hidden="1" x14ac:dyDescent="0.25">
      <c r="A845" t="s">
        <v>41</v>
      </c>
      <c r="B845" t="s">
        <v>104</v>
      </c>
      <c r="D845" t="s">
        <v>13</v>
      </c>
      <c r="E845" t="s">
        <v>265</v>
      </c>
      <c r="F845">
        <v>2013</v>
      </c>
      <c r="G845" t="s">
        <v>14</v>
      </c>
      <c r="H845" t="s">
        <v>99</v>
      </c>
      <c r="I845" t="s">
        <v>211</v>
      </c>
      <c r="J845">
        <v>631456.50856254855</v>
      </c>
      <c r="K845" t="s">
        <v>249</v>
      </c>
      <c r="L845">
        <v>1</v>
      </c>
      <c r="M845">
        <v>1</v>
      </c>
      <c r="N845">
        <v>1</v>
      </c>
    </row>
    <row r="846" spans="1:14" hidden="1" x14ac:dyDescent="0.25">
      <c r="A846" t="s">
        <v>21</v>
      </c>
      <c r="B846" t="s">
        <v>104</v>
      </c>
      <c r="D846" t="s">
        <v>13</v>
      </c>
      <c r="E846" t="s">
        <v>265</v>
      </c>
      <c r="F846">
        <v>2013</v>
      </c>
      <c r="G846" t="s">
        <v>178</v>
      </c>
      <c r="H846" t="s">
        <v>99</v>
      </c>
      <c r="I846" t="s">
        <v>237</v>
      </c>
      <c r="J846">
        <v>789679.70940170938</v>
      </c>
      <c r="K846" t="s">
        <v>247</v>
      </c>
      <c r="L846">
        <v>2</v>
      </c>
      <c r="M846">
        <v>1</v>
      </c>
      <c r="N846">
        <v>1</v>
      </c>
    </row>
    <row r="847" spans="1:14" hidden="1" x14ac:dyDescent="0.25">
      <c r="A847" t="s">
        <v>22</v>
      </c>
      <c r="B847" t="s">
        <v>104</v>
      </c>
      <c r="D847" t="s">
        <v>13</v>
      </c>
      <c r="E847" t="s">
        <v>265</v>
      </c>
      <c r="F847">
        <v>2013</v>
      </c>
      <c r="G847" t="s">
        <v>178</v>
      </c>
      <c r="H847" t="s">
        <v>99</v>
      </c>
      <c r="I847" t="s">
        <v>237</v>
      </c>
      <c r="J847">
        <v>653950.02641802642</v>
      </c>
      <c r="K847" t="s">
        <v>250</v>
      </c>
      <c r="L847">
        <v>2</v>
      </c>
      <c r="M847">
        <v>1</v>
      </c>
      <c r="N847">
        <v>1</v>
      </c>
    </row>
    <row r="848" spans="1:14" hidden="1" x14ac:dyDescent="0.25">
      <c r="A848" t="s">
        <v>22</v>
      </c>
      <c r="B848" t="s">
        <v>104</v>
      </c>
      <c r="D848" t="s">
        <v>13</v>
      </c>
      <c r="E848" t="s">
        <v>265</v>
      </c>
      <c r="F848">
        <v>2013</v>
      </c>
      <c r="G848" t="s">
        <v>178</v>
      </c>
      <c r="H848" t="s">
        <v>99</v>
      </c>
      <c r="I848" t="s">
        <v>237</v>
      </c>
      <c r="J848">
        <v>424697.21056721057</v>
      </c>
      <c r="K848" t="s">
        <v>248</v>
      </c>
      <c r="L848">
        <v>1</v>
      </c>
      <c r="M848">
        <v>1</v>
      </c>
      <c r="N848">
        <v>1</v>
      </c>
    </row>
    <row r="849" spans="1:14" hidden="1" x14ac:dyDescent="0.25">
      <c r="A849" t="s">
        <v>22</v>
      </c>
      <c r="B849" t="s">
        <v>104</v>
      </c>
      <c r="D849" t="s">
        <v>13</v>
      </c>
      <c r="E849" t="s">
        <v>265</v>
      </c>
      <c r="F849">
        <v>2013</v>
      </c>
      <c r="G849" t="s">
        <v>178</v>
      </c>
      <c r="H849" t="s">
        <v>99</v>
      </c>
      <c r="I849" t="s">
        <v>237</v>
      </c>
      <c r="J849">
        <v>423788.07459207455</v>
      </c>
      <c r="K849" t="s">
        <v>248</v>
      </c>
      <c r="L849">
        <v>1</v>
      </c>
      <c r="M849">
        <v>1</v>
      </c>
      <c r="N849">
        <v>1</v>
      </c>
    </row>
    <row r="850" spans="1:14" hidden="1" x14ac:dyDescent="0.25">
      <c r="A850" t="s">
        <v>22</v>
      </c>
      <c r="B850" t="s">
        <v>104</v>
      </c>
      <c r="D850" t="s">
        <v>13</v>
      </c>
      <c r="E850" t="s">
        <v>265</v>
      </c>
      <c r="F850">
        <v>2013</v>
      </c>
      <c r="G850" t="s">
        <v>178</v>
      </c>
      <c r="H850" t="s">
        <v>99</v>
      </c>
      <c r="I850" t="s">
        <v>237</v>
      </c>
      <c r="J850">
        <v>424616.68376068375</v>
      </c>
      <c r="K850" t="s">
        <v>248</v>
      </c>
      <c r="L850">
        <v>1</v>
      </c>
      <c r="M850">
        <v>1</v>
      </c>
      <c r="N850">
        <v>1</v>
      </c>
    </row>
    <row r="851" spans="1:14" hidden="1" x14ac:dyDescent="0.25">
      <c r="A851" t="s">
        <v>22</v>
      </c>
      <c r="B851" t="s">
        <v>104</v>
      </c>
      <c r="D851" t="s">
        <v>13</v>
      </c>
      <c r="E851" t="s">
        <v>265</v>
      </c>
      <c r="F851">
        <v>2013</v>
      </c>
      <c r="G851" t="s">
        <v>178</v>
      </c>
      <c r="H851" t="s">
        <v>99</v>
      </c>
      <c r="I851" t="s">
        <v>237</v>
      </c>
      <c r="J851">
        <v>501149.82750582747</v>
      </c>
      <c r="K851" t="s">
        <v>248</v>
      </c>
      <c r="L851">
        <v>1</v>
      </c>
      <c r="M851">
        <v>1</v>
      </c>
      <c r="N851">
        <v>1</v>
      </c>
    </row>
    <row r="852" spans="1:14" hidden="1" x14ac:dyDescent="0.25">
      <c r="A852" t="s">
        <v>22</v>
      </c>
      <c r="B852" t="s">
        <v>104</v>
      </c>
      <c r="D852" t="s">
        <v>13</v>
      </c>
      <c r="E852" t="s">
        <v>265</v>
      </c>
      <c r="F852">
        <v>2013</v>
      </c>
      <c r="G852" t="s">
        <v>178</v>
      </c>
      <c r="H852" t="s">
        <v>99</v>
      </c>
      <c r="I852" t="s">
        <v>237</v>
      </c>
      <c r="J852">
        <v>511004.44133644132</v>
      </c>
      <c r="K852" t="s">
        <v>248</v>
      </c>
      <c r="L852">
        <v>1</v>
      </c>
      <c r="M852">
        <v>1</v>
      </c>
      <c r="N852">
        <v>1</v>
      </c>
    </row>
    <row r="853" spans="1:14" hidden="1" x14ac:dyDescent="0.25">
      <c r="A853" t="s">
        <v>22</v>
      </c>
      <c r="B853" t="s">
        <v>104</v>
      </c>
      <c r="D853" t="s">
        <v>13</v>
      </c>
      <c r="E853" t="s">
        <v>265</v>
      </c>
      <c r="F853">
        <v>2013</v>
      </c>
      <c r="G853" t="s">
        <v>178</v>
      </c>
      <c r="H853" t="s">
        <v>99</v>
      </c>
      <c r="I853" t="s">
        <v>237</v>
      </c>
      <c r="J853">
        <v>542932.47984459985</v>
      </c>
      <c r="K853" t="s">
        <v>249</v>
      </c>
      <c r="L853">
        <v>1</v>
      </c>
      <c r="M853">
        <v>1</v>
      </c>
      <c r="N853">
        <v>1</v>
      </c>
    </row>
    <row r="854" spans="1:14" hidden="1" x14ac:dyDescent="0.25">
      <c r="A854" t="s">
        <v>22</v>
      </c>
      <c r="B854" t="s">
        <v>104</v>
      </c>
      <c r="D854" t="s">
        <v>13</v>
      </c>
      <c r="E854" t="s">
        <v>265</v>
      </c>
      <c r="F854">
        <v>2013</v>
      </c>
      <c r="G854" t="s">
        <v>178</v>
      </c>
      <c r="H854" t="s">
        <v>99</v>
      </c>
      <c r="I854" t="s">
        <v>237</v>
      </c>
      <c r="J854">
        <v>535890.72571872571</v>
      </c>
      <c r="K854" t="s">
        <v>249</v>
      </c>
      <c r="L854">
        <v>1</v>
      </c>
      <c r="M854">
        <v>1</v>
      </c>
      <c r="N854">
        <v>1</v>
      </c>
    </row>
    <row r="855" spans="1:14" hidden="1" x14ac:dyDescent="0.25">
      <c r="A855" t="s">
        <v>22</v>
      </c>
      <c r="B855" t="s">
        <v>104</v>
      </c>
      <c r="D855" t="s">
        <v>13</v>
      </c>
      <c r="E855" t="s">
        <v>265</v>
      </c>
      <c r="F855">
        <v>2013</v>
      </c>
      <c r="G855" t="s">
        <v>178</v>
      </c>
      <c r="H855" t="s">
        <v>99</v>
      </c>
      <c r="I855" t="s">
        <v>237</v>
      </c>
      <c r="J855">
        <v>535450.74592074589</v>
      </c>
      <c r="K855" t="s">
        <v>249</v>
      </c>
      <c r="L855">
        <v>1</v>
      </c>
      <c r="M855">
        <v>1</v>
      </c>
      <c r="N855">
        <v>1</v>
      </c>
    </row>
    <row r="856" spans="1:14" hidden="1" x14ac:dyDescent="0.25">
      <c r="A856" t="s">
        <v>22</v>
      </c>
      <c r="B856" t="s">
        <v>104</v>
      </c>
      <c r="D856" t="s">
        <v>13</v>
      </c>
      <c r="E856" t="s">
        <v>265</v>
      </c>
      <c r="F856">
        <v>2013</v>
      </c>
      <c r="G856" t="s">
        <v>178</v>
      </c>
      <c r="H856" t="s">
        <v>99</v>
      </c>
      <c r="I856" t="s">
        <v>237</v>
      </c>
      <c r="J856">
        <v>533533.27428127429</v>
      </c>
      <c r="K856" t="s">
        <v>249</v>
      </c>
      <c r="L856">
        <v>1</v>
      </c>
      <c r="M856">
        <v>1</v>
      </c>
      <c r="N856">
        <v>1</v>
      </c>
    </row>
    <row r="857" spans="1:14" hidden="1" x14ac:dyDescent="0.25">
      <c r="A857" t="s">
        <v>22</v>
      </c>
      <c r="B857" t="s">
        <v>104</v>
      </c>
      <c r="D857" t="s">
        <v>13</v>
      </c>
      <c r="E857" t="s">
        <v>265</v>
      </c>
      <c r="F857">
        <v>2013</v>
      </c>
      <c r="G857" t="s">
        <v>178</v>
      </c>
      <c r="H857" t="s">
        <v>99</v>
      </c>
      <c r="I857" t="s">
        <v>237</v>
      </c>
      <c r="J857">
        <v>535926.90442890441</v>
      </c>
      <c r="K857" t="s">
        <v>249</v>
      </c>
      <c r="L857">
        <v>1</v>
      </c>
      <c r="M857">
        <v>1</v>
      </c>
      <c r="N857">
        <v>1</v>
      </c>
    </row>
    <row r="858" spans="1:14" hidden="1" x14ac:dyDescent="0.25">
      <c r="A858" t="s">
        <v>22</v>
      </c>
      <c r="B858" t="s">
        <v>104</v>
      </c>
      <c r="D858" t="s">
        <v>13</v>
      </c>
      <c r="E858" t="s">
        <v>265</v>
      </c>
      <c r="F858">
        <v>2013</v>
      </c>
      <c r="G858" t="s">
        <v>178</v>
      </c>
      <c r="H858" t="s">
        <v>99</v>
      </c>
      <c r="I858" t="s">
        <v>237</v>
      </c>
      <c r="J858">
        <v>420545.99533799529</v>
      </c>
      <c r="K858" t="s">
        <v>248</v>
      </c>
      <c r="L858">
        <v>1</v>
      </c>
      <c r="M858">
        <v>1</v>
      </c>
      <c r="N858">
        <v>1</v>
      </c>
    </row>
    <row r="859" spans="1:14" hidden="1" x14ac:dyDescent="0.25">
      <c r="A859" t="s">
        <v>21</v>
      </c>
      <c r="B859" t="s">
        <v>104</v>
      </c>
      <c r="D859" t="s">
        <v>13</v>
      </c>
      <c r="E859" t="s">
        <v>265</v>
      </c>
      <c r="F859">
        <v>2013</v>
      </c>
      <c r="G859" t="s">
        <v>178</v>
      </c>
      <c r="H859" t="s">
        <v>99</v>
      </c>
      <c r="I859" t="s">
        <v>237</v>
      </c>
      <c r="J859">
        <v>775167.37839937839</v>
      </c>
      <c r="K859" t="s">
        <v>247</v>
      </c>
      <c r="L859">
        <v>2</v>
      </c>
      <c r="M859">
        <v>1</v>
      </c>
      <c r="N859">
        <v>1</v>
      </c>
    </row>
    <row r="860" spans="1:14" hidden="1" x14ac:dyDescent="0.25">
      <c r="A860" t="s">
        <v>21</v>
      </c>
      <c r="B860" t="s">
        <v>104</v>
      </c>
      <c r="D860" t="s">
        <v>13</v>
      </c>
      <c r="E860" t="s">
        <v>265</v>
      </c>
      <c r="F860">
        <v>2013</v>
      </c>
      <c r="G860" t="s">
        <v>178</v>
      </c>
      <c r="H860" t="s">
        <v>99</v>
      </c>
      <c r="I860" t="s">
        <v>237</v>
      </c>
      <c r="J860">
        <v>532758.34965034958</v>
      </c>
      <c r="K860" t="s">
        <v>249</v>
      </c>
      <c r="L860">
        <v>1</v>
      </c>
      <c r="M860">
        <v>1</v>
      </c>
      <c r="N860">
        <v>1</v>
      </c>
    </row>
    <row r="861" spans="1:14" hidden="1" x14ac:dyDescent="0.25">
      <c r="A861" t="s">
        <v>21</v>
      </c>
      <c r="B861" t="s">
        <v>104</v>
      </c>
      <c r="D861" t="s">
        <v>13</v>
      </c>
      <c r="E861" t="s">
        <v>265</v>
      </c>
      <c r="F861">
        <v>2013</v>
      </c>
      <c r="G861" t="s">
        <v>178</v>
      </c>
      <c r="H861" t="s">
        <v>99</v>
      </c>
      <c r="I861" t="s">
        <v>237</v>
      </c>
      <c r="J861">
        <v>653770.29992229992</v>
      </c>
      <c r="K861" t="s">
        <v>250</v>
      </c>
      <c r="L861">
        <v>2</v>
      </c>
      <c r="M861">
        <v>1</v>
      </c>
      <c r="N861">
        <v>1</v>
      </c>
    </row>
    <row r="862" spans="1:14" hidden="1" x14ac:dyDescent="0.25">
      <c r="A862" t="s">
        <v>21</v>
      </c>
      <c r="B862" t="s">
        <v>104</v>
      </c>
      <c r="D862" t="s">
        <v>13</v>
      </c>
      <c r="E862" t="s">
        <v>265</v>
      </c>
      <c r="F862">
        <v>2013</v>
      </c>
      <c r="G862" t="s">
        <v>178</v>
      </c>
      <c r="H862" t="s">
        <v>99</v>
      </c>
      <c r="I862" t="s">
        <v>237</v>
      </c>
      <c r="J862">
        <v>531541.11111111112</v>
      </c>
      <c r="K862" t="s">
        <v>249</v>
      </c>
      <c r="L862">
        <v>1</v>
      </c>
      <c r="M862">
        <v>1</v>
      </c>
      <c r="N862">
        <v>1</v>
      </c>
    </row>
    <row r="863" spans="1:14" hidden="1" x14ac:dyDescent="0.25">
      <c r="A863" t="s">
        <v>21</v>
      </c>
      <c r="B863" t="s">
        <v>104</v>
      </c>
      <c r="D863" t="s">
        <v>13</v>
      </c>
      <c r="E863" t="s">
        <v>265</v>
      </c>
      <c r="F863">
        <v>2013</v>
      </c>
      <c r="G863" t="s">
        <v>178</v>
      </c>
      <c r="H863" t="s">
        <v>99</v>
      </c>
      <c r="I863" t="s">
        <v>237</v>
      </c>
      <c r="J863">
        <v>535854.96714840713</v>
      </c>
      <c r="K863" t="s">
        <v>249</v>
      </c>
      <c r="L863">
        <v>1</v>
      </c>
      <c r="M863">
        <v>1</v>
      </c>
      <c r="N863">
        <v>1</v>
      </c>
    </row>
    <row r="864" spans="1:14" hidden="1" x14ac:dyDescent="0.25">
      <c r="A864" t="s">
        <v>21</v>
      </c>
      <c r="B864" t="s">
        <v>104</v>
      </c>
      <c r="D864" t="s">
        <v>13</v>
      </c>
      <c r="E864" t="s">
        <v>265</v>
      </c>
      <c r="F864">
        <v>2013</v>
      </c>
      <c r="G864" t="s">
        <v>178</v>
      </c>
      <c r="H864" t="s">
        <v>99</v>
      </c>
      <c r="I864" t="s">
        <v>237</v>
      </c>
      <c r="J864">
        <v>651238.95726495725</v>
      </c>
      <c r="K864" t="s">
        <v>250</v>
      </c>
      <c r="L864">
        <v>2</v>
      </c>
      <c r="M864">
        <v>1</v>
      </c>
      <c r="N864">
        <v>1</v>
      </c>
    </row>
    <row r="865" spans="1:14" hidden="1" x14ac:dyDescent="0.25">
      <c r="A865" t="s">
        <v>21</v>
      </c>
      <c r="B865" t="s">
        <v>104</v>
      </c>
      <c r="D865" t="s">
        <v>13</v>
      </c>
      <c r="E865" t="s">
        <v>265</v>
      </c>
      <c r="F865">
        <v>2013</v>
      </c>
      <c r="G865" t="s">
        <v>178</v>
      </c>
      <c r="H865" t="s">
        <v>99</v>
      </c>
      <c r="I865" t="s">
        <v>237</v>
      </c>
      <c r="J865">
        <v>530587.62703962706</v>
      </c>
      <c r="K865" t="s">
        <v>249</v>
      </c>
      <c r="L865">
        <v>1</v>
      </c>
      <c r="M865">
        <v>1</v>
      </c>
      <c r="N865">
        <v>1</v>
      </c>
    </row>
    <row r="866" spans="1:14" hidden="1" x14ac:dyDescent="0.25">
      <c r="A866" t="s">
        <v>21</v>
      </c>
      <c r="B866" t="s">
        <v>104</v>
      </c>
      <c r="D866" t="s">
        <v>13</v>
      </c>
      <c r="E866" t="s">
        <v>265</v>
      </c>
      <c r="F866">
        <v>2013</v>
      </c>
      <c r="G866" t="s">
        <v>178</v>
      </c>
      <c r="H866" t="s">
        <v>99</v>
      </c>
      <c r="I866" t="s">
        <v>237</v>
      </c>
      <c r="J866">
        <v>532726.8391608391</v>
      </c>
      <c r="K866" t="s">
        <v>249</v>
      </c>
      <c r="L866">
        <v>1</v>
      </c>
      <c r="M866">
        <v>1</v>
      </c>
      <c r="N866">
        <v>1</v>
      </c>
    </row>
    <row r="867" spans="1:14" hidden="1" x14ac:dyDescent="0.25">
      <c r="A867" t="s">
        <v>22</v>
      </c>
      <c r="B867" t="s">
        <v>104</v>
      </c>
      <c r="D867" t="s">
        <v>13</v>
      </c>
      <c r="E867" t="s">
        <v>265</v>
      </c>
      <c r="F867">
        <v>2013</v>
      </c>
      <c r="G867" t="s">
        <v>178</v>
      </c>
      <c r="H867" t="s">
        <v>99</v>
      </c>
      <c r="I867" t="s">
        <v>237</v>
      </c>
      <c r="J867">
        <v>423122.8531468531</v>
      </c>
      <c r="K867" t="s">
        <v>248</v>
      </c>
      <c r="L867">
        <v>1</v>
      </c>
      <c r="M867">
        <v>1</v>
      </c>
      <c r="N867">
        <v>1</v>
      </c>
    </row>
    <row r="868" spans="1:14" hidden="1" x14ac:dyDescent="0.25">
      <c r="A868" t="s">
        <v>22</v>
      </c>
      <c r="B868" t="s">
        <v>104</v>
      </c>
      <c r="D868" t="s">
        <v>13</v>
      </c>
      <c r="E868" t="s">
        <v>265</v>
      </c>
      <c r="F868">
        <v>2013</v>
      </c>
      <c r="G868" t="s">
        <v>178</v>
      </c>
      <c r="H868" t="s">
        <v>99</v>
      </c>
      <c r="I868" t="s">
        <v>237</v>
      </c>
      <c r="J868">
        <v>533417.7358197358</v>
      </c>
      <c r="K868" t="s">
        <v>249</v>
      </c>
      <c r="L868">
        <v>1</v>
      </c>
      <c r="M868">
        <v>1</v>
      </c>
      <c r="N868">
        <v>1</v>
      </c>
    </row>
    <row r="869" spans="1:14" hidden="1" x14ac:dyDescent="0.25">
      <c r="A869" t="s">
        <v>22</v>
      </c>
      <c r="B869" t="s">
        <v>104</v>
      </c>
      <c r="D869" t="s">
        <v>13</v>
      </c>
      <c r="E869" t="s">
        <v>265</v>
      </c>
      <c r="F869">
        <v>2013</v>
      </c>
      <c r="G869" t="s">
        <v>178</v>
      </c>
      <c r="H869" t="s">
        <v>99</v>
      </c>
      <c r="I869" t="s">
        <v>237</v>
      </c>
      <c r="J869">
        <v>537223.50271950266</v>
      </c>
      <c r="K869" t="s">
        <v>249</v>
      </c>
      <c r="L869">
        <v>1</v>
      </c>
      <c r="M869">
        <v>1</v>
      </c>
      <c r="N869">
        <v>1</v>
      </c>
    </row>
    <row r="870" spans="1:14" hidden="1" x14ac:dyDescent="0.25">
      <c r="A870" t="s">
        <v>22</v>
      </c>
      <c r="B870" t="s">
        <v>104</v>
      </c>
      <c r="D870" t="s">
        <v>13</v>
      </c>
      <c r="E870" t="s">
        <v>265</v>
      </c>
      <c r="F870">
        <v>2013</v>
      </c>
      <c r="G870" t="s">
        <v>178</v>
      </c>
      <c r="H870" t="s">
        <v>99</v>
      </c>
      <c r="I870" t="s">
        <v>237</v>
      </c>
      <c r="J870">
        <v>805424.76576534577</v>
      </c>
      <c r="K870" t="s">
        <v>247</v>
      </c>
      <c r="L870">
        <v>2</v>
      </c>
      <c r="M870">
        <v>1</v>
      </c>
      <c r="N870">
        <v>1</v>
      </c>
    </row>
    <row r="871" spans="1:14" hidden="1" x14ac:dyDescent="0.25">
      <c r="A871" t="s">
        <v>22</v>
      </c>
      <c r="B871" t="s">
        <v>104</v>
      </c>
      <c r="D871" t="s">
        <v>13</v>
      </c>
      <c r="E871" t="s">
        <v>265</v>
      </c>
      <c r="F871">
        <v>2013</v>
      </c>
      <c r="G871" t="s">
        <v>178</v>
      </c>
      <c r="H871" t="s">
        <v>99</v>
      </c>
      <c r="I871" t="s">
        <v>237</v>
      </c>
      <c r="J871">
        <v>533723.50427350425</v>
      </c>
      <c r="K871" t="s">
        <v>249</v>
      </c>
      <c r="L871">
        <v>1</v>
      </c>
      <c r="M871">
        <v>1</v>
      </c>
      <c r="N871">
        <v>1</v>
      </c>
    </row>
    <row r="872" spans="1:14" hidden="1" x14ac:dyDescent="0.25">
      <c r="A872" t="s">
        <v>22</v>
      </c>
      <c r="B872" t="s">
        <v>104</v>
      </c>
      <c r="D872" t="s">
        <v>13</v>
      </c>
      <c r="E872" t="s">
        <v>265</v>
      </c>
      <c r="F872">
        <v>2013</v>
      </c>
      <c r="G872" t="s">
        <v>178</v>
      </c>
      <c r="H872" t="s">
        <v>99</v>
      </c>
      <c r="I872" t="s">
        <v>237</v>
      </c>
      <c r="J872">
        <v>534549.77933177934</v>
      </c>
      <c r="K872" t="s">
        <v>249</v>
      </c>
      <c r="L872">
        <v>1</v>
      </c>
      <c r="M872">
        <v>1</v>
      </c>
      <c r="N872">
        <v>1</v>
      </c>
    </row>
    <row r="873" spans="1:14" hidden="1" x14ac:dyDescent="0.25">
      <c r="A873" t="s">
        <v>22</v>
      </c>
      <c r="B873" t="s">
        <v>104</v>
      </c>
      <c r="D873" t="s">
        <v>13</v>
      </c>
      <c r="E873" t="s">
        <v>265</v>
      </c>
      <c r="F873">
        <v>2013</v>
      </c>
      <c r="G873" t="s">
        <v>178</v>
      </c>
      <c r="H873" t="s">
        <v>99</v>
      </c>
      <c r="I873" t="s">
        <v>237</v>
      </c>
      <c r="J873">
        <v>420633.52447552443</v>
      </c>
      <c r="K873" t="s">
        <v>248</v>
      </c>
      <c r="L873">
        <v>1</v>
      </c>
      <c r="M873">
        <v>1</v>
      </c>
      <c r="N873">
        <v>1</v>
      </c>
    </row>
    <row r="874" spans="1:14" hidden="1" x14ac:dyDescent="0.25">
      <c r="A874" t="s">
        <v>20</v>
      </c>
      <c r="B874" t="s">
        <v>104</v>
      </c>
      <c r="D874" t="s">
        <v>13</v>
      </c>
      <c r="E874" t="s">
        <v>265</v>
      </c>
      <c r="F874">
        <v>2013</v>
      </c>
      <c r="G874" t="s">
        <v>178</v>
      </c>
      <c r="H874" t="s">
        <v>99</v>
      </c>
      <c r="I874" t="s">
        <v>237</v>
      </c>
      <c r="J874">
        <v>969124.94483294478</v>
      </c>
      <c r="K874" t="s">
        <v>250</v>
      </c>
      <c r="L874">
        <v>2</v>
      </c>
      <c r="M874">
        <v>1</v>
      </c>
      <c r="N874">
        <v>1</v>
      </c>
    </row>
    <row r="875" spans="1:14" hidden="1" x14ac:dyDescent="0.25">
      <c r="A875" t="s">
        <v>20</v>
      </c>
      <c r="B875" t="s">
        <v>104</v>
      </c>
      <c r="D875" t="s">
        <v>13</v>
      </c>
      <c r="E875" t="s">
        <v>265</v>
      </c>
      <c r="F875">
        <v>2013</v>
      </c>
      <c r="G875" t="s">
        <v>178</v>
      </c>
      <c r="H875" t="s">
        <v>99</v>
      </c>
      <c r="I875" t="s">
        <v>237</v>
      </c>
      <c r="J875">
        <v>1069182.7113442114</v>
      </c>
      <c r="K875" t="s">
        <v>250</v>
      </c>
      <c r="L875">
        <v>2</v>
      </c>
      <c r="M875">
        <v>1</v>
      </c>
      <c r="N875">
        <v>1</v>
      </c>
    </row>
    <row r="876" spans="1:14" hidden="1" x14ac:dyDescent="0.25">
      <c r="A876" t="s">
        <v>41</v>
      </c>
      <c r="B876" t="s">
        <v>104</v>
      </c>
      <c r="D876" t="s">
        <v>13</v>
      </c>
      <c r="E876" t="s">
        <v>265</v>
      </c>
      <c r="F876">
        <v>2013</v>
      </c>
      <c r="G876" t="s">
        <v>14</v>
      </c>
      <c r="H876" t="s">
        <v>99</v>
      </c>
      <c r="I876" t="s">
        <v>211</v>
      </c>
      <c r="J876">
        <v>547923.18119658111</v>
      </c>
      <c r="K876" t="s">
        <v>248</v>
      </c>
      <c r="L876">
        <v>1</v>
      </c>
      <c r="M876">
        <v>1</v>
      </c>
      <c r="N876">
        <v>1</v>
      </c>
    </row>
    <row r="877" spans="1:14" hidden="1" x14ac:dyDescent="0.25">
      <c r="A877" t="s">
        <v>41</v>
      </c>
      <c r="B877" t="s">
        <v>104</v>
      </c>
      <c r="D877" t="s">
        <v>13</v>
      </c>
      <c r="E877" t="s">
        <v>265</v>
      </c>
      <c r="F877">
        <v>2013</v>
      </c>
      <c r="G877" t="s">
        <v>14</v>
      </c>
      <c r="H877" t="s">
        <v>99</v>
      </c>
      <c r="I877" t="s">
        <v>211</v>
      </c>
      <c r="J877">
        <v>631787.31034965022</v>
      </c>
      <c r="K877" t="s">
        <v>249</v>
      </c>
      <c r="L877">
        <v>1</v>
      </c>
      <c r="M877">
        <v>1</v>
      </c>
      <c r="N877">
        <v>1</v>
      </c>
    </row>
    <row r="878" spans="1:14" hidden="1" x14ac:dyDescent="0.25">
      <c r="A878" t="s">
        <v>41</v>
      </c>
      <c r="B878" t="s">
        <v>104</v>
      </c>
      <c r="D878" t="s">
        <v>13</v>
      </c>
      <c r="E878" t="s">
        <v>265</v>
      </c>
      <c r="F878">
        <v>2013</v>
      </c>
      <c r="G878" t="s">
        <v>14</v>
      </c>
      <c r="H878" t="s">
        <v>99</v>
      </c>
      <c r="I878" t="s">
        <v>211</v>
      </c>
      <c r="J878">
        <v>544314.81000776996</v>
      </c>
      <c r="K878" t="s">
        <v>248</v>
      </c>
      <c r="L878">
        <v>1</v>
      </c>
      <c r="M878">
        <v>1</v>
      </c>
      <c r="N878">
        <v>1</v>
      </c>
    </row>
    <row r="879" spans="1:14" hidden="1" x14ac:dyDescent="0.25">
      <c r="A879" t="s">
        <v>28</v>
      </c>
      <c r="B879" t="s">
        <v>104</v>
      </c>
      <c r="D879" t="s">
        <v>13</v>
      </c>
      <c r="E879" t="s">
        <v>265</v>
      </c>
      <c r="F879">
        <v>2013</v>
      </c>
      <c r="G879" t="s">
        <v>178</v>
      </c>
      <c r="H879" t="s">
        <v>99</v>
      </c>
      <c r="I879" t="s">
        <v>237</v>
      </c>
      <c r="J879">
        <v>674451.68453768454</v>
      </c>
      <c r="K879" t="s">
        <v>249</v>
      </c>
      <c r="L879">
        <v>1</v>
      </c>
      <c r="M879">
        <v>1</v>
      </c>
      <c r="N879">
        <v>1</v>
      </c>
    </row>
    <row r="880" spans="1:14" hidden="1" x14ac:dyDescent="0.25">
      <c r="A880" t="s">
        <v>28</v>
      </c>
      <c r="B880" t="s">
        <v>104</v>
      </c>
      <c r="D880" t="s">
        <v>13</v>
      </c>
      <c r="E880" t="s">
        <v>265</v>
      </c>
      <c r="F880">
        <v>2013</v>
      </c>
      <c r="G880" t="s">
        <v>178</v>
      </c>
      <c r="H880" t="s">
        <v>99</v>
      </c>
      <c r="I880" t="s">
        <v>237</v>
      </c>
      <c r="J880">
        <v>680193.59595959587</v>
      </c>
      <c r="K880" t="s">
        <v>249</v>
      </c>
      <c r="L880">
        <v>1</v>
      </c>
      <c r="M880">
        <v>1</v>
      </c>
      <c r="N880">
        <v>1</v>
      </c>
    </row>
    <row r="881" spans="1:14" hidden="1" x14ac:dyDescent="0.25">
      <c r="A881" t="s">
        <v>28</v>
      </c>
      <c r="B881" t="s">
        <v>104</v>
      </c>
      <c r="D881" t="s">
        <v>13</v>
      </c>
      <c r="E881" t="s">
        <v>265</v>
      </c>
      <c r="F881">
        <v>2013</v>
      </c>
      <c r="G881" t="s">
        <v>178</v>
      </c>
      <c r="H881" t="s">
        <v>99</v>
      </c>
      <c r="I881" t="s">
        <v>237</v>
      </c>
      <c r="J881">
        <v>677810.46930846921</v>
      </c>
      <c r="K881" t="s">
        <v>249</v>
      </c>
      <c r="L881">
        <v>1</v>
      </c>
      <c r="M881">
        <v>1</v>
      </c>
      <c r="N881">
        <v>1</v>
      </c>
    </row>
    <row r="882" spans="1:14" hidden="1" x14ac:dyDescent="0.25">
      <c r="A882" t="s">
        <v>28</v>
      </c>
      <c r="B882" t="s">
        <v>104</v>
      </c>
      <c r="D882" t="s">
        <v>13</v>
      </c>
      <c r="E882" t="s">
        <v>265</v>
      </c>
      <c r="F882">
        <v>2013</v>
      </c>
      <c r="G882" t="s">
        <v>178</v>
      </c>
      <c r="H882" t="s">
        <v>99</v>
      </c>
      <c r="I882" t="s">
        <v>237</v>
      </c>
      <c r="J882">
        <v>678618.07148407144</v>
      </c>
      <c r="K882" t="s">
        <v>249</v>
      </c>
      <c r="L882">
        <v>1</v>
      </c>
      <c r="M882">
        <v>1</v>
      </c>
      <c r="N882">
        <v>1</v>
      </c>
    </row>
    <row r="883" spans="1:14" hidden="1" x14ac:dyDescent="0.25">
      <c r="A883" t="s">
        <v>21</v>
      </c>
      <c r="B883" t="s">
        <v>104</v>
      </c>
      <c r="D883" t="s">
        <v>13</v>
      </c>
      <c r="E883" t="s">
        <v>265</v>
      </c>
      <c r="F883">
        <v>2013</v>
      </c>
      <c r="G883" t="s">
        <v>178</v>
      </c>
      <c r="H883" t="s">
        <v>99</v>
      </c>
      <c r="I883" t="s">
        <v>237</v>
      </c>
      <c r="J883">
        <v>418824.58896658896</v>
      </c>
      <c r="K883" t="s">
        <v>248</v>
      </c>
      <c r="L883">
        <v>1</v>
      </c>
      <c r="M883">
        <v>1</v>
      </c>
      <c r="N883">
        <v>1</v>
      </c>
    </row>
    <row r="884" spans="1:14" hidden="1" x14ac:dyDescent="0.25">
      <c r="A884" t="s">
        <v>21</v>
      </c>
      <c r="B884" t="s">
        <v>104</v>
      </c>
      <c r="D884" t="s">
        <v>13</v>
      </c>
      <c r="E884" t="s">
        <v>265</v>
      </c>
      <c r="F884">
        <v>2013</v>
      </c>
      <c r="G884" t="s">
        <v>178</v>
      </c>
      <c r="H884" t="s">
        <v>99</v>
      </c>
      <c r="I884" t="s">
        <v>237</v>
      </c>
      <c r="J884">
        <v>415296.58119658119</v>
      </c>
      <c r="K884" t="s">
        <v>248</v>
      </c>
      <c r="L884">
        <v>1</v>
      </c>
      <c r="M884">
        <v>1</v>
      </c>
      <c r="N884">
        <v>1</v>
      </c>
    </row>
    <row r="885" spans="1:14" hidden="1" x14ac:dyDescent="0.25">
      <c r="A885" t="s">
        <v>20</v>
      </c>
      <c r="B885" t="s">
        <v>104</v>
      </c>
      <c r="D885" t="s">
        <v>13</v>
      </c>
      <c r="E885" t="s">
        <v>265</v>
      </c>
      <c r="F885">
        <v>2013</v>
      </c>
      <c r="G885" t="s">
        <v>178</v>
      </c>
      <c r="H885" t="s">
        <v>99</v>
      </c>
      <c r="I885" t="s">
        <v>237</v>
      </c>
      <c r="J885">
        <v>1208964.1181041179</v>
      </c>
      <c r="K885" t="s">
        <v>247</v>
      </c>
      <c r="L885">
        <v>2</v>
      </c>
      <c r="M885">
        <v>1</v>
      </c>
      <c r="N885">
        <v>1</v>
      </c>
    </row>
    <row r="886" spans="1:14" hidden="1" x14ac:dyDescent="0.25">
      <c r="A886" t="s">
        <v>20</v>
      </c>
      <c r="B886" t="s">
        <v>104</v>
      </c>
      <c r="D886" t="s">
        <v>13</v>
      </c>
      <c r="E886" t="s">
        <v>265</v>
      </c>
      <c r="F886">
        <v>2013</v>
      </c>
      <c r="G886" t="s">
        <v>178</v>
      </c>
      <c r="H886" t="s">
        <v>99</v>
      </c>
      <c r="I886" t="s">
        <v>237</v>
      </c>
      <c r="J886">
        <v>1027222.118104118</v>
      </c>
      <c r="K886" t="s">
        <v>250</v>
      </c>
      <c r="L886">
        <v>2</v>
      </c>
      <c r="M886">
        <v>1</v>
      </c>
      <c r="N886">
        <v>1</v>
      </c>
    </row>
    <row r="887" spans="1:14" hidden="1" x14ac:dyDescent="0.25">
      <c r="A887" t="s">
        <v>20</v>
      </c>
      <c r="B887" t="s">
        <v>104</v>
      </c>
      <c r="D887" t="s">
        <v>13</v>
      </c>
      <c r="E887" t="s">
        <v>265</v>
      </c>
      <c r="F887">
        <v>2013</v>
      </c>
      <c r="G887" t="s">
        <v>178</v>
      </c>
      <c r="H887" t="s">
        <v>99</v>
      </c>
      <c r="I887" t="s">
        <v>237</v>
      </c>
      <c r="J887">
        <v>1235284.9933799533</v>
      </c>
      <c r="K887" t="s">
        <v>250</v>
      </c>
      <c r="L887">
        <v>2</v>
      </c>
      <c r="M887">
        <v>1</v>
      </c>
      <c r="N887">
        <v>1</v>
      </c>
    </row>
    <row r="888" spans="1:14" hidden="1" x14ac:dyDescent="0.25">
      <c r="A888" t="s">
        <v>20</v>
      </c>
      <c r="B888" t="s">
        <v>104</v>
      </c>
      <c r="D888" t="s">
        <v>13</v>
      </c>
      <c r="E888" t="s">
        <v>265</v>
      </c>
      <c r="F888">
        <v>2013</v>
      </c>
      <c r="G888" t="s">
        <v>178</v>
      </c>
      <c r="H888" t="s">
        <v>99</v>
      </c>
      <c r="I888" t="s">
        <v>237</v>
      </c>
      <c r="J888">
        <v>1228043.135975136</v>
      </c>
      <c r="K888" t="s">
        <v>250</v>
      </c>
      <c r="L888">
        <v>2</v>
      </c>
      <c r="M888">
        <v>1</v>
      </c>
      <c r="N888">
        <v>1</v>
      </c>
    </row>
    <row r="889" spans="1:14" hidden="1" x14ac:dyDescent="0.25">
      <c r="A889" t="s">
        <v>20</v>
      </c>
      <c r="B889" t="s">
        <v>104</v>
      </c>
      <c r="D889" t="s">
        <v>13</v>
      </c>
      <c r="E889" t="s">
        <v>265</v>
      </c>
      <c r="F889">
        <v>2013</v>
      </c>
      <c r="G889" t="s">
        <v>178</v>
      </c>
      <c r="H889" t="s">
        <v>99</v>
      </c>
      <c r="I889" t="s">
        <v>237</v>
      </c>
      <c r="J889">
        <v>1027455.5291375291</v>
      </c>
      <c r="K889" t="s">
        <v>250</v>
      </c>
      <c r="L889">
        <v>2</v>
      </c>
      <c r="M889">
        <v>1</v>
      </c>
      <c r="N889">
        <v>1</v>
      </c>
    </row>
    <row r="890" spans="1:14" hidden="1" x14ac:dyDescent="0.25">
      <c r="A890" t="s">
        <v>28</v>
      </c>
      <c r="B890" t="s">
        <v>104</v>
      </c>
      <c r="D890" t="s">
        <v>13</v>
      </c>
      <c r="E890" t="s">
        <v>265</v>
      </c>
      <c r="F890">
        <v>2013</v>
      </c>
      <c r="G890" t="s">
        <v>178</v>
      </c>
      <c r="H890" t="s">
        <v>99</v>
      </c>
      <c r="I890" t="s">
        <v>237</v>
      </c>
      <c r="J890">
        <v>710316.45687645685</v>
      </c>
      <c r="K890" t="s">
        <v>250</v>
      </c>
      <c r="L890">
        <v>2</v>
      </c>
      <c r="M890">
        <v>1</v>
      </c>
      <c r="N890">
        <v>1</v>
      </c>
    </row>
    <row r="891" spans="1:14" hidden="1" x14ac:dyDescent="0.25">
      <c r="A891" t="s">
        <v>21</v>
      </c>
      <c r="B891" t="s">
        <v>104</v>
      </c>
      <c r="D891" t="s">
        <v>13</v>
      </c>
      <c r="E891" t="s">
        <v>265</v>
      </c>
      <c r="F891">
        <v>2013</v>
      </c>
      <c r="G891" t="s">
        <v>178</v>
      </c>
      <c r="H891" t="s">
        <v>99</v>
      </c>
      <c r="I891" t="s">
        <v>237</v>
      </c>
      <c r="J891">
        <v>423145.02719502716</v>
      </c>
      <c r="K891" t="s">
        <v>248</v>
      </c>
      <c r="L891">
        <v>1</v>
      </c>
      <c r="M891">
        <v>1</v>
      </c>
      <c r="N891">
        <v>1</v>
      </c>
    </row>
    <row r="892" spans="1:14" hidden="1" x14ac:dyDescent="0.25">
      <c r="A892" t="s">
        <v>21</v>
      </c>
      <c r="B892" t="s">
        <v>104</v>
      </c>
      <c r="D892" t="s">
        <v>13</v>
      </c>
      <c r="E892" t="s">
        <v>265</v>
      </c>
      <c r="F892">
        <v>2013</v>
      </c>
      <c r="G892" t="s">
        <v>178</v>
      </c>
      <c r="H892" t="s">
        <v>99</v>
      </c>
      <c r="I892" t="s">
        <v>237</v>
      </c>
      <c r="J892">
        <v>417717.05361305358</v>
      </c>
      <c r="K892" t="s">
        <v>248</v>
      </c>
      <c r="L892">
        <v>1</v>
      </c>
      <c r="M892">
        <v>1</v>
      </c>
      <c r="N892">
        <v>1</v>
      </c>
    </row>
    <row r="893" spans="1:14" hidden="1" x14ac:dyDescent="0.25">
      <c r="A893" t="s">
        <v>28</v>
      </c>
      <c r="B893" t="s">
        <v>104</v>
      </c>
      <c r="D893" t="s">
        <v>13</v>
      </c>
      <c r="E893" t="s">
        <v>265</v>
      </c>
      <c r="F893">
        <v>2013</v>
      </c>
      <c r="G893" t="s">
        <v>178</v>
      </c>
      <c r="H893" t="s">
        <v>99</v>
      </c>
      <c r="I893" t="s">
        <v>237</v>
      </c>
      <c r="J893">
        <v>833733.70784770779</v>
      </c>
      <c r="K893" t="s">
        <v>247</v>
      </c>
      <c r="L893">
        <v>2</v>
      </c>
      <c r="M893">
        <v>1</v>
      </c>
      <c r="N893">
        <v>1</v>
      </c>
    </row>
    <row r="894" spans="1:14" hidden="1" x14ac:dyDescent="0.25">
      <c r="A894" t="s">
        <v>21</v>
      </c>
      <c r="B894" t="s">
        <v>104</v>
      </c>
      <c r="D894" t="s">
        <v>13</v>
      </c>
      <c r="E894" t="s">
        <v>265</v>
      </c>
      <c r="F894">
        <v>2013</v>
      </c>
      <c r="G894" t="s">
        <v>178</v>
      </c>
      <c r="H894" t="s">
        <v>99</v>
      </c>
      <c r="I894" t="s">
        <v>237</v>
      </c>
      <c r="J894">
        <v>415127.35819735815</v>
      </c>
      <c r="K894" t="s">
        <v>248</v>
      </c>
      <c r="L894">
        <v>1</v>
      </c>
      <c r="M894">
        <v>1</v>
      </c>
      <c r="N894">
        <v>1</v>
      </c>
    </row>
    <row r="895" spans="1:14" hidden="1" x14ac:dyDescent="0.25">
      <c r="A895" t="s">
        <v>21</v>
      </c>
      <c r="B895" t="s">
        <v>104</v>
      </c>
      <c r="D895" t="s">
        <v>13</v>
      </c>
      <c r="E895" t="s">
        <v>265</v>
      </c>
      <c r="F895">
        <v>2013</v>
      </c>
      <c r="G895" t="s">
        <v>178</v>
      </c>
      <c r="H895" t="s">
        <v>99</v>
      </c>
      <c r="I895" t="s">
        <v>237</v>
      </c>
      <c r="J895">
        <v>415123.85703185701</v>
      </c>
      <c r="K895" t="s">
        <v>248</v>
      </c>
      <c r="L895">
        <v>1</v>
      </c>
      <c r="M895">
        <v>1</v>
      </c>
      <c r="N895">
        <v>1</v>
      </c>
    </row>
    <row r="896" spans="1:14" hidden="1" x14ac:dyDescent="0.25">
      <c r="A896" t="s">
        <v>42</v>
      </c>
      <c r="B896" t="s">
        <v>107</v>
      </c>
      <c r="D896" t="s">
        <v>13</v>
      </c>
      <c r="E896" t="s">
        <v>265</v>
      </c>
      <c r="F896">
        <v>2013</v>
      </c>
      <c r="G896" t="s">
        <v>29</v>
      </c>
      <c r="H896" t="s">
        <v>100</v>
      </c>
      <c r="I896" t="s">
        <v>211</v>
      </c>
      <c r="J896">
        <v>428970.0446153846</v>
      </c>
      <c r="K896" t="s">
        <v>249</v>
      </c>
      <c r="L896">
        <v>1</v>
      </c>
      <c r="M896">
        <v>1</v>
      </c>
      <c r="N896">
        <v>1</v>
      </c>
    </row>
    <row r="897" spans="1:14" hidden="1" x14ac:dyDescent="0.25">
      <c r="A897" t="s">
        <v>20</v>
      </c>
      <c r="B897" t="s">
        <v>104</v>
      </c>
      <c r="D897" t="s">
        <v>13</v>
      </c>
      <c r="E897" t="s">
        <v>265</v>
      </c>
      <c r="F897">
        <v>2013</v>
      </c>
      <c r="G897" t="s">
        <v>178</v>
      </c>
      <c r="H897" t="s">
        <v>99</v>
      </c>
      <c r="I897" t="s">
        <v>237</v>
      </c>
      <c r="J897">
        <v>973919.20745920739</v>
      </c>
      <c r="K897" t="s">
        <v>250</v>
      </c>
      <c r="L897">
        <v>2</v>
      </c>
      <c r="M897">
        <v>1</v>
      </c>
      <c r="N897">
        <v>1</v>
      </c>
    </row>
    <row r="898" spans="1:14" hidden="1" x14ac:dyDescent="0.25">
      <c r="A898" t="s">
        <v>20</v>
      </c>
      <c r="B898" t="s">
        <v>104</v>
      </c>
      <c r="D898" t="s">
        <v>13</v>
      </c>
      <c r="E898" t="s">
        <v>265</v>
      </c>
      <c r="F898">
        <v>2013</v>
      </c>
      <c r="G898" t="s">
        <v>178</v>
      </c>
      <c r="H898" t="s">
        <v>99</v>
      </c>
      <c r="I898" t="s">
        <v>237</v>
      </c>
      <c r="J898">
        <v>1141383.7229681429</v>
      </c>
      <c r="K898" t="s">
        <v>249</v>
      </c>
      <c r="L898">
        <v>1</v>
      </c>
      <c r="M898">
        <v>1</v>
      </c>
      <c r="N898">
        <v>1</v>
      </c>
    </row>
    <row r="899" spans="1:14" hidden="1" x14ac:dyDescent="0.25">
      <c r="A899" t="s">
        <v>20</v>
      </c>
      <c r="B899" t="s">
        <v>104</v>
      </c>
      <c r="D899" t="s">
        <v>13</v>
      </c>
      <c r="E899" t="s">
        <v>265</v>
      </c>
      <c r="F899">
        <v>2013</v>
      </c>
      <c r="G899" t="s">
        <v>178</v>
      </c>
      <c r="H899" t="s">
        <v>99</v>
      </c>
      <c r="I899" t="s">
        <v>237</v>
      </c>
      <c r="J899">
        <v>1096437.8259518258</v>
      </c>
      <c r="K899" t="s">
        <v>249</v>
      </c>
      <c r="L899">
        <v>1</v>
      </c>
      <c r="M899">
        <v>1</v>
      </c>
      <c r="N899">
        <v>1</v>
      </c>
    </row>
    <row r="900" spans="1:14" hidden="1" x14ac:dyDescent="0.25">
      <c r="A900" t="s">
        <v>20</v>
      </c>
      <c r="B900" t="s">
        <v>104</v>
      </c>
      <c r="D900" t="s">
        <v>13</v>
      </c>
      <c r="E900" t="s">
        <v>265</v>
      </c>
      <c r="F900">
        <v>2013</v>
      </c>
      <c r="G900" t="s">
        <v>178</v>
      </c>
      <c r="H900" t="s">
        <v>99</v>
      </c>
      <c r="I900" t="s">
        <v>237</v>
      </c>
      <c r="J900">
        <v>1096780.94017094</v>
      </c>
      <c r="K900" t="s">
        <v>249</v>
      </c>
      <c r="L900">
        <v>1</v>
      </c>
      <c r="M900">
        <v>1</v>
      </c>
      <c r="N900">
        <v>1</v>
      </c>
    </row>
    <row r="901" spans="1:14" hidden="1" x14ac:dyDescent="0.25">
      <c r="A901" t="s">
        <v>20</v>
      </c>
      <c r="B901" t="s">
        <v>104</v>
      </c>
      <c r="D901" t="s">
        <v>13</v>
      </c>
      <c r="E901" t="s">
        <v>265</v>
      </c>
      <c r="F901">
        <v>2013</v>
      </c>
      <c r="G901" t="s">
        <v>178</v>
      </c>
      <c r="H901" t="s">
        <v>99</v>
      </c>
      <c r="I901" t="s">
        <v>237</v>
      </c>
      <c r="J901">
        <v>1255860.1526340325</v>
      </c>
      <c r="K901" t="s">
        <v>250</v>
      </c>
      <c r="L901">
        <v>2</v>
      </c>
      <c r="M901">
        <v>1</v>
      </c>
      <c r="N901">
        <v>1</v>
      </c>
    </row>
    <row r="902" spans="1:14" hidden="1" x14ac:dyDescent="0.25">
      <c r="A902" t="s">
        <v>20</v>
      </c>
      <c r="B902" t="s">
        <v>104</v>
      </c>
      <c r="D902" t="s">
        <v>13</v>
      </c>
      <c r="E902" t="s">
        <v>265</v>
      </c>
      <c r="F902">
        <v>2013</v>
      </c>
      <c r="G902" t="s">
        <v>178</v>
      </c>
      <c r="H902" t="s">
        <v>99</v>
      </c>
      <c r="I902" t="s">
        <v>237</v>
      </c>
      <c r="J902">
        <v>1156088.3496503495</v>
      </c>
      <c r="K902" t="s">
        <v>250</v>
      </c>
      <c r="L902">
        <v>2</v>
      </c>
      <c r="M902">
        <v>1</v>
      </c>
      <c r="N902">
        <v>1</v>
      </c>
    </row>
    <row r="903" spans="1:14" hidden="1" x14ac:dyDescent="0.25">
      <c r="A903" t="s">
        <v>20</v>
      </c>
      <c r="B903" t="s">
        <v>104</v>
      </c>
      <c r="D903" t="s">
        <v>13</v>
      </c>
      <c r="E903" t="s">
        <v>265</v>
      </c>
      <c r="F903">
        <v>2013</v>
      </c>
      <c r="G903" t="s">
        <v>178</v>
      </c>
      <c r="H903" t="s">
        <v>99</v>
      </c>
      <c r="I903" t="s">
        <v>237</v>
      </c>
      <c r="J903">
        <v>1144249.8003885003</v>
      </c>
      <c r="K903" t="s">
        <v>247</v>
      </c>
      <c r="L903">
        <v>2</v>
      </c>
      <c r="M903">
        <v>1</v>
      </c>
      <c r="N903">
        <v>1</v>
      </c>
    </row>
    <row r="904" spans="1:14" hidden="1" x14ac:dyDescent="0.25">
      <c r="A904" t="s">
        <v>42</v>
      </c>
      <c r="B904" t="s">
        <v>107</v>
      </c>
      <c r="D904" t="s">
        <v>13</v>
      </c>
      <c r="E904" t="s">
        <v>265</v>
      </c>
      <c r="F904">
        <v>2013</v>
      </c>
      <c r="G904" t="s">
        <v>29</v>
      </c>
      <c r="H904" t="s">
        <v>100</v>
      </c>
      <c r="I904" t="s">
        <v>211</v>
      </c>
      <c r="J904">
        <v>430460.12898212898</v>
      </c>
      <c r="K904" t="s">
        <v>248</v>
      </c>
      <c r="L904">
        <v>1</v>
      </c>
      <c r="M904">
        <v>1</v>
      </c>
      <c r="N904">
        <v>1</v>
      </c>
    </row>
    <row r="905" spans="1:14" hidden="1" x14ac:dyDescent="0.25">
      <c r="A905" t="s">
        <v>42</v>
      </c>
      <c r="B905" t="s">
        <v>107</v>
      </c>
      <c r="D905" t="s">
        <v>13</v>
      </c>
      <c r="E905" t="s">
        <v>265</v>
      </c>
      <c r="F905">
        <v>2013</v>
      </c>
      <c r="G905" t="s">
        <v>29</v>
      </c>
      <c r="H905" t="s">
        <v>100</v>
      </c>
      <c r="I905" t="s">
        <v>211</v>
      </c>
      <c r="J905">
        <v>422194.85756021756</v>
      </c>
      <c r="K905" t="s">
        <v>248</v>
      </c>
      <c r="L905">
        <v>1</v>
      </c>
      <c r="M905">
        <v>1</v>
      </c>
      <c r="N905">
        <v>1</v>
      </c>
    </row>
    <row r="906" spans="1:14" hidden="1" x14ac:dyDescent="0.25">
      <c r="A906" t="s">
        <v>19</v>
      </c>
      <c r="B906" t="s">
        <v>105</v>
      </c>
      <c r="D906" t="s">
        <v>13</v>
      </c>
      <c r="E906" t="s">
        <v>265</v>
      </c>
      <c r="F906">
        <v>2014</v>
      </c>
      <c r="G906" t="s">
        <v>180</v>
      </c>
      <c r="H906" t="s">
        <v>99</v>
      </c>
      <c r="I906" t="s">
        <v>237</v>
      </c>
      <c r="J906">
        <v>473248.66666666674</v>
      </c>
      <c r="K906" t="s">
        <v>249</v>
      </c>
      <c r="L906">
        <v>1</v>
      </c>
      <c r="M906">
        <v>1</v>
      </c>
      <c r="N906">
        <v>1</v>
      </c>
    </row>
    <row r="907" spans="1:14" hidden="1" x14ac:dyDescent="0.25">
      <c r="A907" t="s">
        <v>19</v>
      </c>
      <c r="B907" t="s">
        <v>105</v>
      </c>
      <c r="D907" t="s">
        <v>13</v>
      </c>
      <c r="E907" t="s">
        <v>265</v>
      </c>
      <c r="F907">
        <v>2014</v>
      </c>
      <c r="G907" t="s">
        <v>180</v>
      </c>
      <c r="H907" t="s">
        <v>99</v>
      </c>
      <c r="I907" t="s">
        <v>237</v>
      </c>
      <c r="J907">
        <v>473248.66666666674</v>
      </c>
      <c r="K907" t="s">
        <v>249</v>
      </c>
      <c r="L907">
        <v>1</v>
      </c>
      <c r="M907">
        <v>1</v>
      </c>
      <c r="N907">
        <v>1</v>
      </c>
    </row>
    <row r="908" spans="1:14" hidden="1" x14ac:dyDescent="0.25">
      <c r="A908" t="s">
        <v>20</v>
      </c>
      <c r="B908" t="s">
        <v>104</v>
      </c>
      <c r="D908" t="s">
        <v>13</v>
      </c>
      <c r="E908" t="s">
        <v>265</v>
      </c>
      <c r="F908">
        <v>2013</v>
      </c>
      <c r="G908" t="s">
        <v>178</v>
      </c>
      <c r="H908" t="s">
        <v>99</v>
      </c>
      <c r="I908" t="s">
        <v>237</v>
      </c>
      <c r="J908">
        <v>1291471.4172494172</v>
      </c>
      <c r="K908" t="s">
        <v>250</v>
      </c>
      <c r="L908">
        <v>2</v>
      </c>
      <c r="M908">
        <v>1</v>
      </c>
      <c r="N908">
        <v>1</v>
      </c>
    </row>
    <row r="909" spans="1:14" hidden="1" x14ac:dyDescent="0.25">
      <c r="A909" t="s">
        <v>32</v>
      </c>
      <c r="B909" t="s">
        <v>105</v>
      </c>
      <c r="D909" t="s">
        <v>13</v>
      </c>
      <c r="E909" t="s">
        <v>265</v>
      </c>
      <c r="F909">
        <v>2013</v>
      </c>
      <c r="G909" t="s">
        <v>29</v>
      </c>
      <c r="H909" t="s">
        <v>100</v>
      </c>
      <c r="I909" t="s">
        <v>237</v>
      </c>
      <c r="J909">
        <v>351091.04118104116</v>
      </c>
      <c r="K909" t="s">
        <v>250</v>
      </c>
      <c r="L909">
        <v>2</v>
      </c>
      <c r="M909">
        <v>1</v>
      </c>
      <c r="N909">
        <v>1</v>
      </c>
    </row>
    <row r="910" spans="1:14" hidden="1" x14ac:dyDescent="0.25">
      <c r="A910" t="s">
        <v>32</v>
      </c>
      <c r="B910" t="s">
        <v>105</v>
      </c>
      <c r="D910" t="s">
        <v>13</v>
      </c>
      <c r="E910" t="s">
        <v>265</v>
      </c>
      <c r="F910">
        <v>2013</v>
      </c>
      <c r="G910" t="s">
        <v>29</v>
      </c>
      <c r="H910" t="s">
        <v>100</v>
      </c>
      <c r="I910" t="s">
        <v>237</v>
      </c>
      <c r="J910">
        <v>346233.75757575757</v>
      </c>
      <c r="K910" t="s">
        <v>250</v>
      </c>
      <c r="L910">
        <v>2</v>
      </c>
      <c r="M910">
        <v>1</v>
      </c>
      <c r="N910">
        <v>1</v>
      </c>
    </row>
    <row r="911" spans="1:14" hidden="1" x14ac:dyDescent="0.25">
      <c r="A911" t="s">
        <v>32</v>
      </c>
      <c r="B911" t="s">
        <v>105</v>
      </c>
      <c r="D911" t="s">
        <v>13</v>
      </c>
      <c r="E911" t="s">
        <v>265</v>
      </c>
      <c r="F911">
        <v>2013</v>
      </c>
      <c r="G911" t="s">
        <v>29</v>
      </c>
      <c r="H911" t="s">
        <v>100</v>
      </c>
      <c r="I911" t="s">
        <v>237</v>
      </c>
      <c r="J911">
        <v>365380.46464646462</v>
      </c>
      <c r="K911" t="s">
        <v>247</v>
      </c>
      <c r="L911">
        <v>2</v>
      </c>
      <c r="M911">
        <v>1</v>
      </c>
      <c r="N911">
        <v>1</v>
      </c>
    </row>
    <row r="912" spans="1:14" hidden="1" x14ac:dyDescent="0.25">
      <c r="A912" t="s">
        <v>32</v>
      </c>
      <c r="B912" t="s">
        <v>105</v>
      </c>
      <c r="D912" t="s">
        <v>13</v>
      </c>
      <c r="E912" t="s">
        <v>265</v>
      </c>
      <c r="F912">
        <v>2013</v>
      </c>
      <c r="G912" t="s">
        <v>29</v>
      </c>
      <c r="H912" t="s">
        <v>100</v>
      </c>
      <c r="I912" t="s">
        <v>237</v>
      </c>
      <c r="J912">
        <v>341370.63869463868</v>
      </c>
      <c r="K912" t="s">
        <v>250</v>
      </c>
      <c r="L912">
        <v>2</v>
      </c>
      <c r="M912">
        <v>1</v>
      </c>
      <c r="N912">
        <v>1</v>
      </c>
    </row>
    <row r="913" spans="1:14" hidden="1" x14ac:dyDescent="0.25">
      <c r="A913" t="s">
        <v>22</v>
      </c>
      <c r="B913" t="s">
        <v>104</v>
      </c>
      <c r="D913" t="s">
        <v>13</v>
      </c>
      <c r="E913" t="s">
        <v>265</v>
      </c>
      <c r="F913">
        <v>2013</v>
      </c>
      <c r="G913" t="s">
        <v>14</v>
      </c>
      <c r="H913" t="s">
        <v>99</v>
      </c>
      <c r="I913" t="s">
        <v>237</v>
      </c>
      <c r="J913">
        <v>492852.31034965033</v>
      </c>
      <c r="K913" t="s">
        <v>250</v>
      </c>
      <c r="L913">
        <v>2</v>
      </c>
      <c r="M913">
        <v>1</v>
      </c>
      <c r="N913">
        <v>1</v>
      </c>
    </row>
    <row r="914" spans="1:14" hidden="1" x14ac:dyDescent="0.25">
      <c r="A914" t="s">
        <v>22</v>
      </c>
      <c r="B914" t="s">
        <v>104</v>
      </c>
      <c r="D914" t="s">
        <v>13</v>
      </c>
      <c r="E914" t="s">
        <v>265</v>
      </c>
      <c r="F914">
        <v>2013</v>
      </c>
      <c r="G914" t="s">
        <v>14</v>
      </c>
      <c r="H914" t="s">
        <v>99</v>
      </c>
      <c r="I914" t="s">
        <v>237</v>
      </c>
      <c r="J914">
        <v>802776.68257964251</v>
      </c>
      <c r="K914" t="s">
        <v>250</v>
      </c>
      <c r="L914">
        <v>2</v>
      </c>
      <c r="M914">
        <v>1</v>
      </c>
      <c r="N914">
        <v>1</v>
      </c>
    </row>
    <row r="915" spans="1:14" hidden="1" x14ac:dyDescent="0.25">
      <c r="A915" t="s">
        <v>26</v>
      </c>
      <c r="B915" t="s">
        <v>104</v>
      </c>
      <c r="D915" t="s">
        <v>13</v>
      </c>
      <c r="E915" t="s">
        <v>265</v>
      </c>
      <c r="F915">
        <v>2013</v>
      </c>
      <c r="G915" t="s">
        <v>178</v>
      </c>
      <c r="H915" t="s">
        <v>99</v>
      </c>
      <c r="I915" t="s">
        <v>237</v>
      </c>
      <c r="J915">
        <v>625297.65501165495</v>
      </c>
      <c r="K915" t="s">
        <v>249</v>
      </c>
      <c r="L915">
        <v>1</v>
      </c>
      <c r="M915">
        <v>1</v>
      </c>
      <c r="N915">
        <v>1</v>
      </c>
    </row>
    <row r="916" spans="1:14" hidden="1" x14ac:dyDescent="0.25">
      <c r="A916" t="s">
        <v>42</v>
      </c>
      <c r="B916" t="s">
        <v>107</v>
      </c>
      <c r="D916" t="s">
        <v>13</v>
      </c>
      <c r="E916" t="s">
        <v>265</v>
      </c>
      <c r="F916">
        <v>2013</v>
      </c>
      <c r="G916" t="s">
        <v>29</v>
      </c>
      <c r="H916" t="s">
        <v>100</v>
      </c>
      <c r="I916" t="s">
        <v>211</v>
      </c>
      <c r="J916">
        <v>491365.23698523693</v>
      </c>
      <c r="K916" t="s">
        <v>249</v>
      </c>
      <c r="L916">
        <v>1</v>
      </c>
      <c r="M916">
        <v>1</v>
      </c>
      <c r="N916">
        <v>1</v>
      </c>
    </row>
    <row r="917" spans="1:14" hidden="1" x14ac:dyDescent="0.25">
      <c r="A917" t="s">
        <v>42</v>
      </c>
      <c r="B917" t="s">
        <v>107</v>
      </c>
      <c r="D917" t="s">
        <v>13</v>
      </c>
      <c r="E917" t="s">
        <v>265</v>
      </c>
      <c r="F917">
        <v>2013</v>
      </c>
      <c r="G917" t="s">
        <v>29</v>
      </c>
      <c r="H917" t="s">
        <v>100</v>
      </c>
      <c r="I917" t="s">
        <v>211</v>
      </c>
      <c r="J917">
        <v>486768.20668220666</v>
      </c>
      <c r="K917" t="s">
        <v>249</v>
      </c>
      <c r="L917">
        <v>1</v>
      </c>
      <c r="M917">
        <v>1</v>
      </c>
      <c r="N917">
        <v>1</v>
      </c>
    </row>
    <row r="918" spans="1:14" hidden="1" x14ac:dyDescent="0.25">
      <c r="A918" t="s">
        <v>32</v>
      </c>
      <c r="B918" t="s">
        <v>105</v>
      </c>
      <c r="D918" t="s">
        <v>13</v>
      </c>
      <c r="E918" t="s">
        <v>265</v>
      </c>
      <c r="F918">
        <v>2013</v>
      </c>
      <c r="G918" t="s">
        <v>29</v>
      </c>
      <c r="H918" t="s">
        <v>100</v>
      </c>
      <c r="I918" t="s">
        <v>237</v>
      </c>
      <c r="J918">
        <v>351794.77544677543</v>
      </c>
      <c r="K918" t="s">
        <v>250</v>
      </c>
      <c r="L918">
        <v>2</v>
      </c>
      <c r="M918">
        <v>1</v>
      </c>
      <c r="N918">
        <v>1</v>
      </c>
    </row>
    <row r="919" spans="1:14" hidden="1" x14ac:dyDescent="0.25">
      <c r="A919" t="s">
        <v>32</v>
      </c>
      <c r="B919" t="s">
        <v>105</v>
      </c>
      <c r="D919" t="s">
        <v>13</v>
      </c>
      <c r="E919" t="s">
        <v>265</v>
      </c>
      <c r="F919">
        <v>2013</v>
      </c>
      <c r="G919" t="s">
        <v>29</v>
      </c>
      <c r="H919" t="s">
        <v>100</v>
      </c>
      <c r="I919" t="s">
        <v>237</v>
      </c>
      <c r="J919">
        <v>348800.11188811186</v>
      </c>
      <c r="K919" t="s">
        <v>250</v>
      </c>
      <c r="L919">
        <v>2</v>
      </c>
      <c r="M919">
        <v>1</v>
      </c>
      <c r="N919">
        <v>1</v>
      </c>
    </row>
    <row r="920" spans="1:14" hidden="1" x14ac:dyDescent="0.25">
      <c r="A920" t="s">
        <v>19</v>
      </c>
      <c r="B920" t="s">
        <v>105</v>
      </c>
      <c r="D920" t="s">
        <v>13</v>
      </c>
      <c r="E920" t="s">
        <v>265</v>
      </c>
      <c r="F920">
        <v>2013</v>
      </c>
      <c r="G920" t="s">
        <v>178</v>
      </c>
      <c r="H920" t="s">
        <v>99</v>
      </c>
      <c r="I920" t="s">
        <v>237</v>
      </c>
      <c r="J920">
        <v>468058.95857031859</v>
      </c>
      <c r="K920" t="s">
        <v>249</v>
      </c>
      <c r="L920">
        <v>1</v>
      </c>
      <c r="M920">
        <v>1</v>
      </c>
      <c r="N920">
        <v>1</v>
      </c>
    </row>
    <row r="921" spans="1:14" hidden="1" x14ac:dyDescent="0.25">
      <c r="A921" t="s">
        <v>32</v>
      </c>
      <c r="B921" t="s">
        <v>105</v>
      </c>
      <c r="D921" t="s">
        <v>13</v>
      </c>
      <c r="E921" t="s">
        <v>265</v>
      </c>
      <c r="F921">
        <v>2013</v>
      </c>
      <c r="G921" t="s">
        <v>29</v>
      </c>
      <c r="H921" t="s">
        <v>100</v>
      </c>
      <c r="I921" t="s">
        <v>237</v>
      </c>
      <c r="J921">
        <v>337260.27039627038</v>
      </c>
      <c r="K921" t="s">
        <v>250</v>
      </c>
      <c r="L921">
        <v>2</v>
      </c>
      <c r="M921">
        <v>1</v>
      </c>
      <c r="N921">
        <v>1</v>
      </c>
    </row>
    <row r="922" spans="1:14" hidden="1" x14ac:dyDescent="0.25">
      <c r="A922" t="s">
        <v>32</v>
      </c>
      <c r="B922" t="s">
        <v>105</v>
      </c>
      <c r="D922" t="s">
        <v>13</v>
      </c>
      <c r="E922" t="s">
        <v>265</v>
      </c>
      <c r="F922">
        <v>2013</v>
      </c>
      <c r="G922" t="s">
        <v>29</v>
      </c>
      <c r="H922" t="s">
        <v>100</v>
      </c>
      <c r="I922" t="s">
        <v>237</v>
      </c>
      <c r="J922">
        <v>335780.44444444444</v>
      </c>
      <c r="K922" t="s">
        <v>250</v>
      </c>
      <c r="L922">
        <v>2</v>
      </c>
      <c r="M922">
        <v>1</v>
      </c>
      <c r="N922">
        <v>1</v>
      </c>
    </row>
    <row r="923" spans="1:14" hidden="1" x14ac:dyDescent="0.25">
      <c r="A923" t="s">
        <v>32</v>
      </c>
      <c r="B923" t="s">
        <v>105</v>
      </c>
      <c r="D923" t="s">
        <v>13</v>
      </c>
      <c r="E923" t="s">
        <v>265</v>
      </c>
      <c r="F923">
        <v>2013</v>
      </c>
      <c r="G923" t="s">
        <v>29</v>
      </c>
      <c r="H923" t="s">
        <v>100</v>
      </c>
      <c r="I923" t="s">
        <v>237</v>
      </c>
      <c r="J923">
        <v>339177.74203574203</v>
      </c>
      <c r="K923" t="s">
        <v>250</v>
      </c>
      <c r="L923">
        <v>2</v>
      </c>
      <c r="M923">
        <v>1</v>
      </c>
      <c r="N923">
        <v>1</v>
      </c>
    </row>
    <row r="924" spans="1:14" hidden="1" x14ac:dyDescent="0.25">
      <c r="A924" t="s">
        <v>22</v>
      </c>
      <c r="B924" t="s">
        <v>104</v>
      </c>
      <c r="D924" t="s">
        <v>13</v>
      </c>
      <c r="E924" t="s">
        <v>265</v>
      </c>
      <c r="F924">
        <v>2013</v>
      </c>
      <c r="G924" t="s">
        <v>178</v>
      </c>
      <c r="H924" t="s">
        <v>99</v>
      </c>
      <c r="I924" t="s">
        <v>237</v>
      </c>
      <c r="J924">
        <v>770731.35502719495</v>
      </c>
      <c r="K924" t="s">
        <v>250</v>
      </c>
      <c r="L924">
        <v>2</v>
      </c>
      <c r="M924">
        <v>1</v>
      </c>
      <c r="N924">
        <v>1</v>
      </c>
    </row>
    <row r="925" spans="1:14" x14ac:dyDescent="0.25">
      <c r="A925" t="s">
        <v>24</v>
      </c>
      <c r="B925" t="s">
        <v>241</v>
      </c>
      <c r="C925" t="s">
        <v>266</v>
      </c>
      <c r="D925" t="s">
        <v>13</v>
      </c>
      <c r="E925" t="s">
        <v>265</v>
      </c>
      <c r="F925">
        <v>2013</v>
      </c>
      <c r="G925" t="s">
        <v>178</v>
      </c>
      <c r="H925" t="s">
        <v>99</v>
      </c>
      <c r="I925" t="s">
        <v>237</v>
      </c>
      <c r="J925">
        <v>612193.31123197789</v>
      </c>
      <c r="K925" t="s">
        <v>248</v>
      </c>
      <c r="L925">
        <v>1</v>
      </c>
      <c r="M925">
        <v>1</v>
      </c>
      <c r="N925">
        <v>1</v>
      </c>
    </row>
    <row r="926" spans="1:14" hidden="1" x14ac:dyDescent="0.25">
      <c r="A926" t="s">
        <v>12</v>
      </c>
      <c r="B926" t="s">
        <v>103</v>
      </c>
      <c r="D926" t="s">
        <v>13</v>
      </c>
      <c r="E926" t="s">
        <v>265</v>
      </c>
      <c r="F926">
        <v>2013</v>
      </c>
      <c r="G926" t="s">
        <v>14</v>
      </c>
      <c r="H926" t="s">
        <v>99</v>
      </c>
      <c r="I926" t="s">
        <v>237</v>
      </c>
      <c r="J926">
        <v>469689.33463869465</v>
      </c>
      <c r="K926" t="s">
        <v>248</v>
      </c>
      <c r="L926">
        <v>1</v>
      </c>
      <c r="M926">
        <v>1</v>
      </c>
      <c r="N926">
        <v>1</v>
      </c>
    </row>
    <row r="927" spans="1:14" x14ac:dyDescent="0.25">
      <c r="A927" t="s">
        <v>24</v>
      </c>
      <c r="B927" t="s">
        <v>241</v>
      </c>
      <c r="C927" t="s">
        <v>266</v>
      </c>
      <c r="D927" t="s">
        <v>13</v>
      </c>
      <c r="E927" t="s">
        <v>265</v>
      </c>
      <c r="F927">
        <v>2013</v>
      </c>
      <c r="G927" t="s">
        <v>178</v>
      </c>
      <c r="H927" t="s">
        <v>99</v>
      </c>
      <c r="I927" t="s">
        <v>237</v>
      </c>
      <c r="J927">
        <v>713155.2537339204</v>
      </c>
      <c r="K927" t="s">
        <v>248</v>
      </c>
      <c r="L927">
        <v>1</v>
      </c>
      <c r="M927">
        <v>1</v>
      </c>
      <c r="N927">
        <v>1</v>
      </c>
    </row>
    <row r="928" spans="1:14" hidden="1" x14ac:dyDescent="0.25">
      <c r="A928" t="s">
        <v>12</v>
      </c>
      <c r="B928" t="s">
        <v>103</v>
      </c>
      <c r="D928" t="s">
        <v>13</v>
      </c>
      <c r="E928" t="s">
        <v>265</v>
      </c>
      <c r="F928">
        <v>2013</v>
      </c>
      <c r="G928" t="s">
        <v>14</v>
      </c>
      <c r="H928" t="s">
        <v>99</v>
      </c>
      <c r="I928" t="s">
        <v>237</v>
      </c>
      <c r="J928">
        <v>475895.11547785543</v>
      </c>
      <c r="K928" t="s">
        <v>248</v>
      </c>
      <c r="L928">
        <v>1</v>
      </c>
      <c r="M928">
        <v>1</v>
      </c>
      <c r="N928">
        <v>1</v>
      </c>
    </row>
    <row r="929" spans="1:14" x14ac:dyDescent="0.25">
      <c r="A929" t="s">
        <v>30</v>
      </c>
      <c r="B929" t="s">
        <v>241</v>
      </c>
      <c r="C929" t="s">
        <v>266</v>
      </c>
      <c r="D929" t="s">
        <v>13</v>
      </c>
      <c r="E929" t="s">
        <v>265</v>
      </c>
      <c r="F929">
        <v>2017</v>
      </c>
      <c r="G929" t="s">
        <v>29</v>
      </c>
      <c r="H929" t="s">
        <v>100</v>
      </c>
      <c r="I929" t="s">
        <v>211</v>
      </c>
      <c r="J929">
        <v>597527.28826728824</v>
      </c>
      <c r="K929" t="s">
        <v>249</v>
      </c>
      <c r="L929">
        <v>1</v>
      </c>
      <c r="M929">
        <v>1</v>
      </c>
      <c r="N929">
        <v>1</v>
      </c>
    </row>
    <row r="930" spans="1:14" x14ac:dyDescent="0.25">
      <c r="A930" t="s">
        <v>30</v>
      </c>
      <c r="B930" t="s">
        <v>241</v>
      </c>
      <c r="C930" t="s">
        <v>266</v>
      </c>
      <c r="D930" t="s">
        <v>13</v>
      </c>
      <c r="E930" t="s">
        <v>265</v>
      </c>
      <c r="F930">
        <v>2017</v>
      </c>
      <c r="G930" t="s">
        <v>29</v>
      </c>
      <c r="H930" t="s">
        <v>100</v>
      </c>
      <c r="I930" t="s">
        <v>211</v>
      </c>
      <c r="J930">
        <v>606996.18337218335</v>
      </c>
      <c r="K930" t="s">
        <v>249</v>
      </c>
      <c r="L930">
        <v>1</v>
      </c>
      <c r="M930">
        <v>1</v>
      </c>
      <c r="N930">
        <v>1</v>
      </c>
    </row>
    <row r="931" spans="1:14" x14ac:dyDescent="0.25">
      <c r="A931" t="s">
        <v>30</v>
      </c>
      <c r="B931" t="s">
        <v>241</v>
      </c>
      <c r="C931" t="s">
        <v>266</v>
      </c>
      <c r="D931" t="s">
        <v>13</v>
      </c>
      <c r="E931" t="s">
        <v>265</v>
      </c>
      <c r="F931">
        <v>2017</v>
      </c>
      <c r="G931" t="s">
        <v>29</v>
      </c>
      <c r="H931" t="s">
        <v>100</v>
      </c>
      <c r="I931" t="s">
        <v>211</v>
      </c>
      <c r="J931">
        <v>597859.74203574203</v>
      </c>
      <c r="K931" t="s">
        <v>249</v>
      </c>
      <c r="L931">
        <v>2</v>
      </c>
      <c r="M931">
        <v>1</v>
      </c>
      <c r="N931">
        <v>1</v>
      </c>
    </row>
    <row r="932" spans="1:14" hidden="1" x14ac:dyDescent="0.25">
      <c r="A932" t="s">
        <v>22</v>
      </c>
      <c r="B932" t="s">
        <v>104</v>
      </c>
      <c r="D932" t="s">
        <v>13</v>
      </c>
      <c r="E932" t="s">
        <v>265</v>
      </c>
      <c r="F932">
        <v>2017</v>
      </c>
      <c r="G932" t="s">
        <v>29</v>
      </c>
      <c r="H932" t="s">
        <v>100</v>
      </c>
      <c r="I932" t="s">
        <v>237</v>
      </c>
      <c r="J932">
        <v>482401.83254079247</v>
      </c>
      <c r="K932" t="s">
        <v>250</v>
      </c>
      <c r="L932">
        <v>1</v>
      </c>
      <c r="M932">
        <v>1</v>
      </c>
      <c r="N932">
        <v>1</v>
      </c>
    </row>
    <row r="933" spans="1:14" hidden="1" x14ac:dyDescent="0.25">
      <c r="A933" t="s">
        <v>20</v>
      </c>
      <c r="B933" t="s">
        <v>104</v>
      </c>
      <c r="D933" t="s">
        <v>13</v>
      </c>
      <c r="E933" t="s">
        <v>265</v>
      </c>
      <c r="F933">
        <v>2025</v>
      </c>
      <c r="G933" t="s">
        <v>29</v>
      </c>
      <c r="H933" t="s">
        <v>100</v>
      </c>
      <c r="I933" t="s">
        <v>211</v>
      </c>
      <c r="J933">
        <v>750000</v>
      </c>
      <c r="K933" t="s">
        <v>249</v>
      </c>
    </row>
    <row r="934" spans="1:14" hidden="1" x14ac:dyDescent="0.25">
      <c r="A934" t="s">
        <v>26</v>
      </c>
      <c r="B934" t="s">
        <v>104</v>
      </c>
      <c r="D934" t="s">
        <v>13</v>
      </c>
      <c r="E934" t="s">
        <v>265</v>
      </c>
      <c r="F934">
        <v>2025</v>
      </c>
      <c r="G934" t="s">
        <v>29</v>
      </c>
      <c r="H934" t="s">
        <v>100</v>
      </c>
      <c r="I934" t="s">
        <v>211</v>
      </c>
      <c r="J934">
        <v>1113054</v>
      </c>
      <c r="K934" t="s">
        <v>248</v>
      </c>
    </row>
    <row r="935" spans="1:14" hidden="1" x14ac:dyDescent="0.25">
      <c r="A935" t="s">
        <v>26</v>
      </c>
      <c r="B935" t="s">
        <v>104</v>
      </c>
      <c r="D935" t="s">
        <v>13</v>
      </c>
      <c r="E935" t="s">
        <v>265</v>
      </c>
      <c r="F935">
        <v>2025</v>
      </c>
      <c r="G935" t="s">
        <v>29</v>
      </c>
      <c r="H935" t="s">
        <v>100</v>
      </c>
      <c r="I935" t="s">
        <v>211</v>
      </c>
      <c r="J935">
        <v>1113054</v>
      </c>
      <c r="K935" t="s">
        <v>248</v>
      </c>
    </row>
    <row r="936" spans="1:14" hidden="1" x14ac:dyDescent="0.25">
      <c r="A936" t="s">
        <v>26</v>
      </c>
      <c r="B936" t="s">
        <v>104</v>
      </c>
      <c r="D936" t="s">
        <v>13</v>
      </c>
      <c r="E936" t="s">
        <v>265</v>
      </c>
      <c r="F936">
        <v>2025</v>
      </c>
      <c r="G936" t="s">
        <v>29</v>
      </c>
      <c r="H936" t="s">
        <v>100</v>
      </c>
      <c r="I936" t="s">
        <v>211</v>
      </c>
      <c r="J936">
        <v>1113054</v>
      </c>
      <c r="K936" t="s">
        <v>248</v>
      </c>
    </row>
    <row r="937" spans="1:14" hidden="1" x14ac:dyDescent="0.25">
      <c r="A937" t="s">
        <v>20</v>
      </c>
      <c r="B937" t="s">
        <v>104</v>
      </c>
      <c r="D937" t="s">
        <v>13</v>
      </c>
      <c r="E937" t="s">
        <v>265</v>
      </c>
      <c r="F937">
        <v>2025</v>
      </c>
      <c r="G937" t="s">
        <v>29</v>
      </c>
      <c r="H937" t="s">
        <v>100</v>
      </c>
      <c r="I937" t="s">
        <v>211</v>
      </c>
      <c r="J937">
        <v>1458095.75</v>
      </c>
      <c r="K937" t="s">
        <v>249</v>
      </c>
    </row>
    <row r="938" spans="1:14" hidden="1" x14ac:dyDescent="0.25">
      <c r="A938" t="s">
        <v>20</v>
      </c>
      <c r="B938" t="s">
        <v>104</v>
      </c>
      <c r="D938" t="s">
        <v>13</v>
      </c>
      <c r="E938" t="s">
        <v>265</v>
      </c>
      <c r="F938">
        <v>2025</v>
      </c>
      <c r="G938" t="s">
        <v>29</v>
      </c>
      <c r="H938" t="s">
        <v>100</v>
      </c>
      <c r="I938" t="s">
        <v>211</v>
      </c>
      <c r="J938">
        <v>1458095.75</v>
      </c>
      <c r="K938" t="s">
        <v>249</v>
      </c>
    </row>
    <row r="939" spans="1:14" hidden="1" x14ac:dyDescent="0.25">
      <c r="A939" t="s">
        <v>20</v>
      </c>
      <c r="B939" t="s">
        <v>104</v>
      </c>
      <c r="D939" t="s">
        <v>13</v>
      </c>
      <c r="E939" t="s">
        <v>265</v>
      </c>
      <c r="F939">
        <v>2025</v>
      </c>
      <c r="G939" t="s">
        <v>29</v>
      </c>
      <c r="H939" t="s">
        <v>100</v>
      </c>
      <c r="I939" t="s">
        <v>211</v>
      </c>
      <c r="J939">
        <v>1458095.75</v>
      </c>
      <c r="K939" t="s">
        <v>249</v>
      </c>
    </row>
    <row r="940" spans="1:14" x14ac:dyDescent="0.25">
      <c r="A940" t="s">
        <v>24</v>
      </c>
      <c r="B940" t="s">
        <v>241</v>
      </c>
      <c r="C940" t="s">
        <v>266</v>
      </c>
      <c r="D940" t="s">
        <v>13</v>
      </c>
      <c r="E940" t="s">
        <v>265</v>
      </c>
      <c r="F940">
        <v>2013</v>
      </c>
      <c r="G940" t="s">
        <v>16</v>
      </c>
      <c r="H940" t="s">
        <v>99</v>
      </c>
      <c r="I940" t="s">
        <v>237</v>
      </c>
      <c r="J940">
        <v>596809.19001985667</v>
      </c>
      <c r="K940" t="s">
        <v>248</v>
      </c>
      <c r="L940">
        <v>1</v>
      </c>
      <c r="M940">
        <v>1</v>
      </c>
      <c r="N940">
        <v>1</v>
      </c>
    </row>
    <row r="941" spans="1:14" hidden="1" x14ac:dyDescent="0.25">
      <c r="A941" t="s">
        <v>27</v>
      </c>
      <c r="B941" t="s">
        <v>104</v>
      </c>
      <c r="D941" t="s">
        <v>13</v>
      </c>
      <c r="E941" t="s">
        <v>265</v>
      </c>
      <c r="F941">
        <v>2013</v>
      </c>
      <c r="G941" t="s">
        <v>29</v>
      </c>
      <c r="H941" t="s">
        <v>100</v>
      </c>
      <c r="I941" t="s">
        <v>237</v>
      </c>
      <c r="J941">
        <v>479587.6663558663</v>
      </c>
      <c r="K941" t="s">
        <v>248</v>
      </c>
      <c r="L941">
        <v>1</v>
      </c>
      <c r="M941">
        <v>1</v>
      </c>
      <c r="N941">
        <v>1</v>
      </c>
    </row>
    <row r="942" spans="1:14" x14ac:dyDescent="0.25">
      <c r="A942" t="s">
        <v>24</v>
      </c>
      <c r="B942" t="s">
        <v>241</v>
      </c>
      <c r="C942" t="s">
        <v>266</v>
      </c>
      <c r="D942" t="s">
        <v>13</v>
      </c>
      <c r="E942" t="s">
        <v>265</v>
      </c>
      <c r="F942">
        <v>2013</v>
      </c>
      <c r="G942" t="s">
        <v>16</v>
      </c>
      <c r="H942" t="s">
        <v>99</v>
      </c>
      <c r="I942" t="s">
        <v>237</v>
      </c>
      <c r="J942">
        <v>836944.79530346196</v>
      </c>
      <c r="K942" t="s">
        <v>250</v>
      </c>
      <c r="L942">
        <v>2</v>
      </c>
      <c r="M942">
        <v>1</v>
      </c>
      <c r="N942">
        <v>1</v>
      </c>
    </row>
    <row r="943" spans="1:14" hidden="1" x14ac:dyDescent="0.25">
      <c r="A943" t="s">
        <v>20</v>
      </c>
      <c r="B943" t="s">
        <v>104</v>
      </c>
      <c r="D943" t="s">
        <v>13</v>
      </c>
      <c r="E943" t="s">
        <v>265</v>
      </c>
      <c r="F943">
        <v>2013</v>
      </c>
      <c r="G943" t="s">
        <v>16</v>
      </c>
      <c r="H943" t="s">
        <v>99</v>
      </c>
      <c r="I943" t="s">
        <v>237</v>
      </c>
      <c r="J943">
        <v>857750.44276612275</v>
      </c>
      <c r="K943" t="s">
        <v>249</v>
      </c>
      <c r="L943">
        <v>1</v>
      </c>
      <c r="M943">
        <v>1</v>
      </c>
      <c r="N943">
        <v>1</v>
      </c>
    </row>
    <row r="944" spans="1:14" x14ac:dyDescent="0.25">
      <c r="A944" t="s">
        <v>24</v>
      </c>
      <c r="B944" t="s">
        <v>241</v>
      </c>
      <c r="C944" t="s">
        <v>266</v>
      </c>
      <c r="D944" t="s">
        <v>13</v>
      </c>
      <c r="E944" t="s">
        <v>265</v>
      </c>
      <c r="F944">
        <v>2013</v>
      </c>
      <c r="G944" t="s">
        <v>16</v>
      </c>
      <c r="H944" t="s">
        <v>99</v>
      </c>
      <c r="I944" t="s">
        <v>237</v>
      </c>
      <c r="J944">
        <v>801675.22109988774</v>
      </c>
      <c r="K944" t="s">
        <v>250</v>
      </c>
      <c r="L944">
        <v>2</v>
      </c>
      <c r="M944">
        <v>1</v>
      </c>
      <c r="N944">
        <v>1</v>
      </c>
    </row>
    <row r="945" spans="1:14" hidden="1" x14ac:dyDescent="0.25">
      <c r="A945" t="s">
        <v>20</v>
      </c>
      <c r="B945" t="s">
        <v>104</v>
      </c>
      <c r="D945" t="s">
        <v>13</v>
      </c>
      <c r="E945" t="s">
        <v>265</v>
      </c>
      <c r="F945">
        <v>2013</v>
      </c>
      <c r="G945" t="s">
        <v>29</v>
      </c>
      <c r="H945" t="s">
        <v>100</v>
      </c>
      <c r="I945" t="s">
        <v>237</v>
      </c>
      <c r="J945">
        <v>990031.5010722609</v>
      </c>
      <c r="K945" t="s">
        <v>250</v>
      </c>
      <c r="L945">
        <v>2</v>
      </c>
      <c r="M945">
        <v>1</v>
      </c>
      <c r="N945">
        <v>1</v>
      </c>
    </row>
    <row r="946" spans="1:14" hidden="1" x14ac:dyDescent="0.25">
      <c r="A946" t="s">
        <v>20</v>
      </c>
      <c r="B946" t="s">
        <v>104</v>
      </c>
      <c r="D946" t="s">
        <v>13</v>
      </c>
      <c r="E946" t="s">
        <v>265</v>
      </c>
      <c r="F946">
        <v>2025</v>
      </c>
      <c r="G946" t="s">
        <v>29</v>
      </c>
      <c r="H946" t="s">
        <v>100</v>
      </c>
      <c r="I946" t="s">
        <v>211</v>
      </c>
      <c r="J946">
        <v>1000000</v>
      </c>
      <c r="K946" t="s">
        <v>249</v>
      </c>
    </row>
    <row r="947" spans="1:14" x14ac:dyDescent="0.25">
      <c r="A947" t="s">
        <v>24</v>
      </c>
      <c r="B947" t="s">
        <v>241</v>
      </c>
      <c r="C947" t="s">
        <v>266</v>
      </c>
      <c r="D947" t="s">
        <v>13</v>
      </c>
      <c r="E947" t="s">
        <v>265</v>
      </c>
      <c r="F947">
        <v>2013</v>
      </c>
      <c r="G947" t="s">
        <v>16</v>
      </c>
      <c r="H947" t="s">
        <v>99</v>
      </c>
      <c r="I947" t="s">
        <v>237</v>
      </c>
      <c r="J947">
        <v>576907.39825606486</v>
      </c>
      <c r="K947" t="s">
        <v>248</v>
      </c>
      <c r="L947">
        <v>1</v>
      </c>
      <c r="M947">
        <v>1</v>
      </c>
      <c r="N947">
        <v>1</v>
      </c>
    </row>
    <row r="948" spans="1:14" hidden="1" x14ac:dyDescent="0.25">
      <c r="A948" t="s">
        <v>22</v>
      </c>
      <c r="B948" t="s">
        <v>104</v>
      </c>
      <c r="D948" t="s">
        <v>13</v>
      </c>
      <c r="E948" t="s">
        <v>265</v>
      </c>
      <c r="F948">
        <v>2013</v>
      </c>
      <c r="G948" t="s">
        <v>16</v>
      </c>
      <c r="H948" t="s">
        <v>99</v>
      </c>
      <c r="I948" t="s">
        <v>237</v>
      </c>
      <c r="J948">
        <v>508422.15672105667</v>
      </c>
      <c r="K948" t="s">
        <v>248</v>
      </c>
      <c r="L948">
        <v>1</v>
      </c>
      <c r="M948">
        <v>1</v>
      </c>
      <c r="N948">
        <v>1</v>
      </c>
    </row>
    <row r="949" spans="1:14" hidden="1" x14ac:dyDescent="0.25">
      <c r="A949" t="s">
        <v>20</v>
      </c>
      <c r="B949" t="s">
        <v>104</v>
      </c>
      <c r="D949" t="s">
        <v>13</v>
      </c>
      <c r="E949" t="s">
        <v>265</v>
      </c>
      <c r="F949">
        <v>2025</v>
      </c>
      <c r="G949" t="s">
        <v>29</v>
      </c>
      <c r="H949" t="s">
        <v>100</v>
      </c>
      <c r="I949" t="s">
        <v>211</v>
      </c>
      <c r="J949">
        <v>1458095.75</v>
      </c>
      <c r="K949" t="s">
        <v>249</v>
      </c>
    </row>
    <row r="950" spans="1:14" hidden="1" x14ac:dyDescent="0.25">
      <c r="A950" t="s">
        <v>28</v>
      </c>
      <c r="B950" t="s">
        <v>104</v>
      </c>
      <c r="D950" t="s">
        <v>13</v>
      </c>
      <c r="E950" t="s">
        <v>265</v>
      </c>
      <c r="F950">
        <v>2024</v>
      </c>
      <c r="G950" t="s">
        <v>16</v>
      </c>
      <c r="H950" t="s">
        <v>99</v>
      </c>
      <c r="I950" t="s">
        <v>211</v>
      </c>
      <c r="J950">
        <v>569773.18000000005</v>
      </c>
      <c r="K950" t="s">
        <v>248</v>
      </c>
    </row>
    <row r="951" spans="1:14" hidden="1" x14ac:dyDescent="0.25">
      <c r="A951" t="s">
        <v>28</v>
      </c>
      <c r="B951" t="s">
        <v>104</v>
      </c>
      <c r="D951" t="s">
        <v>13</v>
      </c>
      <c r="E951" t="s">
        <v>265</v>
      </c>
      <c r="F951">
        <v>2024</v>
      </c>
      <c r="G951" t="s">
        <v>16</v>
      </c>
      <c r="H951" t="s">
        <v>99</v>
      </c>
      <c r="I951" t="s">
        <v>211</v>
      </c>
      <c r="J951">
        <v>649201.51</v>
      </c>
      <c r="K951" t="s">
        <v>250</v>
      </c>
    </row>
    <row r="952" spans="1:14" hidden="1" x14ac:dyDescent="0.25">
      <c r="A952" t="s">
        <v>28</v>
      </c>
      <c r="B952" t="s">
        <v>104</v>
      </c>
      <c r="D952" t="s">
        <v>13</v>
      </c>
      <c r="E952" t="s">
        <v>265</v>
      </c>
      <c r="F952">
        <v>2024</v>
      </c>
      <c r="G952" t="s">
        <v>16</v>
      </c>
      <c r="H952" t="s">
        <v>99</v>
      </c>
      <c r="I952" t="s">
        <v>211</v>
      </c>
      <c r="J952">
        <v>569216</v>
      </c>
      <c r="K952" t="s">
        <v>248</v>
      </c>
    </row>
    <row r="953" spans="1:14" hidden="1" x14ac:dyDescent="0.25">
      <c r="A953" t="s">
        <v>33</v>
      </c>
      <c r="B953" t="s">
        <v>104</v>
      </c>
      <c r="D953" t="s">
        <v>13</v>
      </c>
      <c r="E953" t="s">
        <v>265</v>
      </c>
      <c r="F953">
        <v>2015</v>
      </c>
      <c r="G953" t="s">
        <v>29</v>
      </c>
      <c r="H953" t="s">
        <v>100</v>
      </c>
      <c r="I953" t="s">
        <v>237</v>
      </c>
      <c r="J953">
        <v>538056.01048951049</v>
      </c>
      <c r="K953" t="s">
        <v>249</v>
      </c>
      <c r="L953">
        <v>1</v>
      </c>
      <c r="M953">
        <v>1</v>
      </c>
      <c r="N953">
        <v>1</v>
      </c>
    </row>
    <row r="954" spans="1:14" hidden="1" x14ac:dyDescent="0.25">
      <c r="A954" t="s">
        <v>33</v>
      </c>
      <c r="B954" t="s">
        <v>104</v>
      </c>
      <c r="D954" t="s">
        <v>13</v>
      </c>
      <c r="E954" t="s">
        <v>265</v>
      </c>
      <c r="F954">
        <v>2015</v>
      </c>
      <c r="G954" t="s">
        <v>16</v>
      </c>
      <c r="H954" t="s">
        <v>99</v>
      </c>
      <c r="I954" t="s">
        <v>237</v>
      </c>
      <c r="J954">
        <v>532152.80286713294</v>
      </c>
      <c r="K954" t="s">
        <v>250</v>
      </c>
      <c r="L954">
        <v>2</v>
      </c>
      <c r="M954">
        <v>1</v>
      </c>
      <c r="N954">
        <v>1</v>
      </c>
    </row>
    <row r="955" spans="1:14" hidden="1" x14ac:dyDescent="0.25">
      <c r="A955" t="s">
        <v>22</v>
      </c>
      <c r="B955" t="s">
        <v>104</v>
      </c>
      <c r="D955" t="s">
        <v>13</v>
      </c>
      <c r="E955" t="s">
        <v>265</v>
      </c>
      <c r="F955">
        <v>2021</v>
      </c>
      <c r="G955" t="s">
        <v>16</v>
      </c>
      <c r="H955" t="s">
        <v>99</v>
      </c>
      <c r="I955" t="s">
        <v>237</v>
      </c>
      <c r="J955">
        <v>439574.29369386169</v>
      </c>
      <c r="K955" t="s">
        <v>248</v>
      </c>
    </row>
    <row r="956" spans="1:14" hidden="1" x14ac:dyDescent="0.25">
      <c r="A956" t="s">
        <v>22</v>
      </c>
      <c r="B956" t="s">
        <v>104</v>
      </c>
      <c r="D956" t="s">
        <v>13</v>
      </c>
      <c r="E956" t="s">
        <v>265</v>
      </c>
      <c r="F956">
        <v>2021</v>
      </c>
      <c r="G956" t="s">
        <v>29</v>
      </c>
      <c r="H956" t="s">
        <v>100</v>
      </c>
      <c r="I956" t="s">
        <v>237</v>
      </c>
      <c r="J956">
        <v>439574.29369386169</v>
      </c>
      <c r="K956" t="s">
        <v>248</v>
      </c>
    </row>
    <row r="957" spans="1:14" hidden="1" x14ac:dyDescent="0.25">
      <c r="A957" t="s">
        <v>22</v>
      </c>
      <c r="B957" t="s">
        <v>104</v>
      </c>
      <c r="D957" t="s">
        <v>13</v>
      </c>
      <c r="E957" t="s">
        <v>265</v>
      </c>
      <c r="F957">
        <v>2021</v>
      </c>
      <c r="G957" t="s">
        <v>29</v>
      </c>
      <c r="H957" t="s">
        <v>100</v>
      </c>
      <c r="I957" t="s">
        <v>237</v>
      </c>
      <c r="J957">
        <v>479495.63983216789</v>
      </c>
      <c r="K957" t="s">
        <v>249</v>
      </c>
    </row>
    <row r="958" spans="1:14" x14ac:dyDescent="0.25">
      <c r="A958" t="s">
        <v>30</v>
      </c>
      <c r="B958" t="s">
        <v>241</v>
      </c>
      <c r="C958" t="s">
        <v>266</v>
      </c>
      <c r="D958" t="s">
        <v>13</v>
      </c>
      <c r="E958" t="s">
        <v>266</v>
      </c>
      <c r="F958">
        <v>2011</v>
      </c>
      <c r="G958" t="s">
        <v>29</v>
      </c>
      <c r="H958" t="s">
        <v>100</v>
      </c>
      <c r="I958" t="s">
        <v>211</v>
      </c>
      <c r="J958">
        <v>586123.1701631702</v>
      </c>
      <c r="K958" t="s">
        <v>249</v>
      </c>
      <c r="L958">
        <v>1</v>
      </c>
      <c r="M958">
        <v>1</v>
      </c>
      <c r="N958">
        <v>1</v>
      </c>
    </row>
    <row r="959" spans="1:14" x14ac:dyDescent="0.25">
      <c r="A959" t="s">
        <v>30</v>
      </c>
      <c r="B959" t="s">
        <v>241</v>
      </c>
      <c r="C959" t="s">
        <v>266</v>
      </c>
      <c r="D959" t="s">
        <v>13</v>
      </c>
      <c r="E959" t="s">
        <v>266</v>
      </c>
      <c r="F959">
        <v>2011</v>
      </c>
      <c r="G959" t="s">
        <v>16</v>
      </c>
      <c r="H959" t="s">
        <v>99</v>
      </c>
      <c r="I959" t="s">
        <v>211</v>
      </c>
      <c r="J959">
        <v>675014.29836829845</v>
      </c>
      <c r="K959" t="s">
        <v>250</v>
      </c>
      <c r="L959">
        <v>2</v>
      </c>
      <c r="M959">
        <v>1</v>
      </c>
      <c r="N959">
        <v>1</v>
      </c>
    </row>
    <row r="960" spans="1:14" x14ac:dyDescent="0.25">
      <c r="A960" t="s">
        <v>30</v>
      </c>
      <c r="B960" t="s">
        <v>241</v>
      </c>
      <c r="C960" t="s">
        <v>266</v>
      </c>
      <c r="D960" t="s">
        <v>13</v>
      </c>
      <c r="E960" t="s">
        <v>266</v>
      </c>
      <c r="F960">
        <v>2011</v>
      </c>
      <c r="G960" t="s">
        <v>29</v>
      </c>
      <c r="H960" t="s">
        <v>100</v>
      </c>
      <c r="I960" t="s">
        <v>211</v>
      </c>
      <c r="J960">
        <v>691136.90481740492</v>
      </c>
      <c r="K960" t="s">
        <v>247</v>
      </c>
      <c r="L960">
        <v>2</v>
      </c>
      <c r="M960">
        <v>1</v>
      </c>
      <c r="N960">
        <v>1</v>
      </c>
    </row>
    <row r="961" spans="1:14" x14ac:dyDescent="0.25">
      <c r="A961" t="s">
        <v>30</v>
      </c>
      <c r="B961" t="s">
        <v>241</v>
      </c>
      <c r="C961" t="s">
        <v>266</v>
      </c>
      <c r="D961" t="s">
        <v>13</v>
      </c>
      <c r="E961" t="s">
        <v>266</v>
      </c>
      <c r="F961">
        <v>2011</v>
      </c>
      <c r="G961" t="s">
        <v>16</v>
      </c>
      <c r="H961" t="s">
        <v>99</v>
      </c>
      <c r="I961" t="s">
        <v>211</v>
      </c>
      <c r="J961">
        <v>691136.90481740492</v>
      </c>
      <c r="K961" t="s">
        <v>247</v>
      </c>
      <c r="L961">
        <v>2</v>
      </c>
      <c r="M961">
        <v>1</v>
      </c>
      <c r="N961">
        <v>1</v>
      </c>
    </row>
    <row r="962" spans="1:14" x14ac:dyDescent="0.25">
      <c r="A962" t="s">
        <v>30</v>
      </c>
      <c r="B962" t="s">
        <v>241</v>
      </c>
      <c r="C962" t="s">
        <v>266</v>
      </c>
      <c r="D962" t="s">
        <v>13</v>
      </c>
      <c r="E962" t="s">
        <v>265</v>
      </c>
      <c r="F962">
        <v>2011</v>
      </c>
      <c r="G962" t="s">
        <v>16</v>
      </c>
      <c r="H962" t="s">
        <v>99</v>
      </c>
      <c r="I962" t="s">
        <v>211</v>
      </c>
      <c r="J962">
        <v>439592.37762237765</v>
      </c>
      <c r="K962" t="s">
        <v>248</v>
      </c>
      <c r="L962">
        <v>2</v>
      </c>
      <c r="M962">
        <v>2</v>
      </c>
      <c r="N962">
        <v>2</v>
      </c>
    </row>
    <row r="963" spans="1:14" x14ac:dyDescent="0.25">
      <c r="A963" t="s">
        <v>30</v>
      </c>
      <c r="B963" t="s">
        <v>241</v>
      </c>
      <c r="C963" t="s">
        <v>266</v>
      </c>
      <c r="D963" t="s">
        <v>13</v>
      </c>
      <c r="E963" t="s">
        <v>265</v>
      </c>
      <c r="F963">
        <v>2011</v>
      </c>
      <c r="G963" t="s">
        <v>16</v>
      </c>
      <c r="H963" t="s">
        <v>99</v>
      </c>
      <c r="I963" t="s">
        <v>211</v>
      </c>
      <c r="J963">
        <v>439592.37762237765</v>
      </c>
      <c r="K963" t="s">
        <v>248</v>
      </c>
      <c r="L963">
        <v>2</v>
      </c>
      <c r="M963">
        <v>2</v>
      </c>
      <c r="N963">
        <v>2</v>
      </c>
    </row>
    <row r="964" spans="1:14" x14ac:dyDescent="0.25">
      <c r="A964" t="s">
        <v>31</v>
      </c>
      <c r="B964" t="s">
        <v>241</v>
      </c>
      <c r="C964" t="s">
        <v>266</v>
      </c>
      <c r="D964" t="s">
        <v>13</v>
      </c>
      <c r="E964" t="s">
        <v>265</v>
      </c>
      <c r="F964">
        <v>2012</v>
      </c>
      <c r="G964" t="s">
        <v>16</v>
      </c>
      <c r="H964" t="s">
        <v>99</v>
      </c>
      <c r="I964" t="s">
        <v>237</v>
      </c>
      <c r="J964">
        <v>351745.14698978211</v>
      </c>
      <c r="K964" t="s">
        <v>248</v>
      </c>
      <c r="L964">
        <v>1</v>
      </c>
      <c r="M964">
        <v>1</v>
      </c>
      <c r="N964">
        <v>1</v>
      </c>
    </row>
    <row r="965" spans="1:14" x14ac:dyDescent="0.25">
      <c r="A965" t="s">
        <v>31</v>
      </c>
      <c r="B965" t="s">
        <v>241</v>
      </c>
      <c r="C965" t="s">
        <v>266</v>
      </c>
      <c r="D965" t="s">
        <v>13</v>
      </c>
      <c r="E965" t="s">
        <v>265</v>
      </c>
      <c r="F965">
        <v>2012</v>
      </c>
      <c r="G965" t="s">
        <v>16</v>
      </c>
      <c r="H965" t="s">
        <v>99</v>
      </c>
      <c r="I965" t="s">
        <v>237</v>
      </c>
      <c r="J965">
        <v>351745.14698978211</v>
      </c>
      <c r="K965" t="s">
        <v>248</v>
      </c>
      <c r="L965">
        <v>1</v>
      </c>
      <c r="M965">
        <v>1</v>
      </c>
      <c r="N965">
        <v>1</v>
      </c>
    </row>
    <row r="966" spans="1:14" x14ac:dyDescent="0.25">
      <c r="A966" t="s">
        <v>31</v>
      </c>
      <c r="B966" t="s">
        <v>241</v>
      </c>
      <c r="C966" t="s">
        <v>266</v>
      </c>
      <c r="D966" t="s">
        <v>13</v>
      </c>
      <c r="E966" t="s">
        <v>265</v>
      </c>
      <c r="F966">
        <v>2012</v>
      </c>
      <c r="G966" t="s">
        <v>29</v>
      </c>
      <c r="H966" t="s">
        <v>100</v>
      </c>
      <c r="I966" t="s">
        <v>237</v>
      </c>
      <c r="J966">
        <v>351745.14698978211</v>
      </c>
      <c r="K966" t="s">
        <v>248</v>
      </c>
      <c r="L966">
        <v>1</v>
      </c>
      <c r="M966">
        <v>1</v>
      </c>
      <c r="N966">
        <v>1</v>
      </c>
    </row>
    <row r="967" spans="1:14" x14ac:dyDescent="0.25">
      <c r="A967" t="s">
        <v>31</v>
      </c>
      <c r="B967" t="s">
        <v>241</v>
      </c>
      <c r="C967" t="s">
        <v>266</v>
      </c>
      <c r="D967" t="s">
        <v>13</v>
      </c>
      <c r="E967" t="s">
        <v>265</v>
      </c>
      <c r="F967">
        <v>2012</v>
      </c>
      <c r="G967" t="s">
        <v>29</v>
      </c>
      <c r="H967" t="s">
        <v>100</v>
      </c>
      <c r="I967" t="s">
        <v>237</v>
      </c>
      <c r="J967">
        <v>351745.14698978211</v>
      </c>
      <c r="K967" t="s">
        <v>248</v>
      </c>
      <c r="L967">
        <v>1</v>
      </c>
      <c r="M967">
        <v>1</v>
      </c>
      <c r="N967">
        <v>1</v>
      </c>
    </row>
    <row r="968" spans="1:14" x14ac:dyDescent="0.25">
      <c r="A968" t="s">
        <v>31</v>
      </c>
      <c r="B968" t="s">
        <v>241</v>
      </c>
      <c r="C968" t="s">
        <v>266</v>
      </c>
      <c r="D968" t="s">
        <v>13</v>
      </c>
      <c r="E968" t="s">
        <v>265</v>
      </c>
      <c r="F968">
        <v>2012</v>
      </c>
      <c r="G968" t="s">
        <v>29</v>
      </c>
      <c r="H968" t="s">
        <v>100</v>
      </c>
      <c r="I968" t="s">
        <v>237</v>
      </c>
      <c r="J968">
        <v>361910.78567301971</v>
      </c>
      <c r="K968" t="s">
        <v>249</v>
      </c>
      <c r="L968">
        <v>1</v>
      </c>
      <c r="M968">
        <v>1</v>
      </c>
      <c r="N968">
        <v>1</v>
      </c>
    </row>
    <row r="969" spans="1:14" x14ac:dyDescent="0.25">
      <c r="A969" t="s">
        <v>31</v>
      </c>
      <c r="B969" t="s">
        <v>241</v>
      </c>
      <c r="C969" t="s">
        <v>266</v>
      </c>
      <c r="D969" t="s">
        <v>13</v>
      </c>
      <c r="E969" t="s">
        <v>265</v>
      </c>
      <c r="F969">
        <v>2012</v>
      </c>
      <c r="G969" t="s">
        <v>16</v>
      </c>
      <c r="H969" t="s">
        <v>99</v>
      </c>
      <c r="I969" t="s">
        <v>237</v>
      </c>
      <c r="J969">
        <v>450037.35658904468</v>
      </c>
      <c r="K969" t="s">
        <v>250</v>
      </c>
      <c r="L969">
        <v>2</v>
      </c>
      <c r="M969">
        <v>1</v>
      </c>
      <c r="N969">
        <v>1</v>
      </c>
    </row>
    <row r="970" spans="1:14" x14ac:dyDescent="0.25">
      <c r="A970" t="s">
        <v>31</v>
      </c>
      <c r="B970" t="s">
        <v>241</v>
      </c>
      <c r="C970" t="s">
        <v>266</v>
      </c>
      <c r="D970" t="s">
        <v>13</v>
      </c>
      <c r="E970" t="s">
        <v>265</v>
      </c>
      <c r="F970">
        <v>2012</v>
      </c>
      <c r="G970" t="s">
        <v>29</v>
      </c>
      <c r="H970" t="s">
        <v>100</v>
      </c>
      <c r="I970" t="s">
        <v>237</v>
      </c>
      <c r="J970">
        <v>445832.16993581597</v>
      </c>
      <c r="K970" t="s">
        <v>249</v>
      </c>
      <c r="L970">
        <v>1</v>
      </c>
      <c r="M970">
        <v>1</v>
      </c>
      <c r="N970">
        <v>1</v>
      </c>
    </row>
    <row r="971" spans="1:14" x14ac:dyDescent="0.25">
      <c r="A971" t="s">
        <v>31</v>
      </c>
      <c r="B971" t="s">
        <v>241</v>
      </c>
      <c r="C971" t="s">
        <v>266</v>
      </c>
      <c r="D971" t="s">
        <v>13</v>
      </c>
      <c r="E971" t="s">
        <v>265</v>
      </c>
      <c r="F971">
        <v>2012</v>
      </c>
      <c r="G971" t="s">
        <v>16</v>
      </c>
      <c r="H971" t="s">
        <v>99</v>
      </c>
      <c r="I971" t="s">
        <v>237</v>
      </c>
      <c r="J971">
        <v>361910.78567301971</v>
      </c>
      <c r="K971" t="s">
        <v>249</v>
      </c>
      <c r="L971">
        <v>1</v>
      </c>
      <c r="M971">
        <v>1</v>
      </c>
      <c r="N971">
        <v>1</v>
      </c>
    </row>
    <row r="972" spans="1:14" x14ac:dyDescent="0.25">
      <c r="A972" t="s">
        <v>31</v>
      </c>
      <c r="B972" t="s">
        <v>241</v>
      </c>
      <c r="C972" t="s">
        <v>266</v>
      </c>
      <c r="D972" t="s">
        <v>13</v>
      </c>
      <c r="E972" t="s">
        <v>265</v>
      </c>
      <c r="F972">
        <v>2012</v>
      </c>
      <c r="G972" t="s">
        <v>29</v>
      </c>
      <c r="H972" t="s">
        <v>100</v>
      </c>
      <c r="I972" t="s">
        <v>237</v>
      </c>
      <c r="J972">
        <v>383104.18212446867</v>
      </c>
      <c r="K972" t="s">
        <v>249</v>
      </c>
      <c r="L972">
        <v>1</v>
      </c>
      <c r="M972">
        <v>1</v>
      </c>
      <c r="N972">
        <v>1</v>
      </c>
    </row>
    <row r="973" spans="1:14" x14ac:dyDescent="0.25">
      <c r="A973" t="s">
        <v>31</v>
      </c>
      <c r="B973" t="s">
        <v>241</v>
      </c>
      <c r="C973" t="s">
        <v>266</v>
      </c>
      <c r="D973" t="s">
        <v>13</v>
      </c>
      <c r="E973" t="s">
        <v>265</v>
      </c>
      <c r="F973">
        <v>2012</v>
      </c>
      <c r="G973" t="s">
        <v>29</v>
      </c>
      <c r="H973" t="s">
        <v>100</v>
      </c>
      <c r="I973" t="s">
        <v>237</v>
      </c>
      <c r="J973">
        <v>382206.08326401515</v>
      </c>
      <c r="K973" t="s">
        <v>249</v>
      </c>
      <c r="L973">
        <v>1</v>
      </c>
      <c r="M973">
        <v>1</v>
      </c>
      <c r="N973">
        <v>1</v>
      </c>
    </row>
    <row r="974" spans="1:14" x14ac:dyDescent="0.25">
      <c r="A974" t="s">
        <v>31</v>
      </c>
      <c r="B974" t="s">
        <v>241</v>
      </c>
      <c r="C974" t="s">
        <v>266</v>
      </c>
      <c r="D974" t="s">
        <v>13</v>
      </c>
      <c r="E974" t="s">
        <v>265</v>
      </c>
      <c r="F974">
        <v>2012</v>
      </c>
      <c r="G974" t="s">
        <v>29</v>
      </c>
      <c r="H974" t="s">
        <v>100</v>
      </c>
      <c r="I974" t="s">
        <v>237</v>
      </c>
      <c r="J974">
        <v>382206.08326401515</v>
      </c>
      <c r="K974" t="s">
        <v>249</v>
      </c>
      <c r="L974">
        <v>1</v>
      </c>
      <c r="M974">
        <v>1</v>
      </c>
      <c r="N974">
        <v>1</v>
      </c>
    </row>
    <row r="975" spans="1:14" x14ac:dyDescent="0.25">
      <c r="A975" t="s">
        <v>31</v>
      </c>
      <c r="B975" t="s">
        <v>241</v>
      </c>
      <c r="C975" t="s">
        <v>266</v>
      </c>
      <c r="D975" t="s">
        <v>13</v>
      </c>
      <c r="E975" t="s">
        <v>265</v>
      </c>
      <c r="F975">
        <v>2010</v>
      </c>
      <c r="G975" t="s">
        <v>29</v>
      </c>
      <c r="H975" t="s">
        <v>100</v>
      </c>
      <c r="I975" t="s">
        <v>237</v>
      </c>
      <c r="J975">
        <v>422876.23890023003</v>
      </c>
      <c r="K975" t="s">
        <v>249</v>
      </c>
      <c r="L975">
        <v>1</v>
      </c>
      <c r="M975">
        <v>1</v>
      </c>
      <c r="N975">
        <v>1</v>
      </c>
    </row>
    <row r="976" spans="1:14" x14ac:dyDescent="0.25">
      <c r="A976" t="s">
        <v>31</v>
      </c>
      <c r="B976" t="s">
        <v>241</v>
      </c>
      <c r="C976" t="s">
        <v>266</v>
      </c>
      <c r="D976" t="s">
        <v>13</v>
      </c>
      <c r="E976" t="s">
        <v>265</v>
      </c>
      <c r="F976">
        <v>2010</v>
      </c>
      <c r="G976" t="s">
        <v>29</v>
      </c>
      <c r="H976" t="s">
        <v>100</v>
      </c>
      <c r="I976" t="s">
        <v>237</v>
      </c>
      <c r="J976">
        <v>343809.73594262172</v>
      </c>
      <c r="K976" t="s">
        <v>248</v>
      </c>
      <c r="L976">
        <v>2</v>
      </c>
      <c r="M976">
        <v>2</v>
      </c>
      <c r="N976">
        <v>2</v>
      </c>
    </row>
    <row r="977" spans="1:14" x14ac:dyDescent="0.25">
      <c r="A977" t="s">
        <v>31</v>
      </c>
      <c r="B977" t="s">
        <v>241</v>
      </c>
      <c r="C977" t="s">
        <v>266</v>
      </c>
      <c r="D977" t="s">
        <v>13</v>
      </c>
      <c r="E977" t="s">
        <v>265</v>
      </c>
      <c r="F977">
        <v>2010</v>
      </c>
      <c r="G977" t="s">
        <v>29</v>
      </c>
      <c r="H977" t="s">
        <v>100</v>
      </c>
      <c r="I977" t="s">
        <v>237</v>
      </c>
      <c r="J977">
        <v>343809.73594262172</v>
      </c>
      <c r="K977" t="s">
        <v>248</v>
      </c>
      <c r="L977">
        <v>2</v>
      </c>
      <c r="M977">
        <v>2</v>
      </c>
      <c r="N977">
        <v>2</v>
      </c>
    </row>
    <row r="978" spans="1:14" hidden="1" x14ac:dyDescent="0.25">
      <c r="A978" t="s">
        <v>19</v>
      </c>
      <c r="B978" t="s">
        <v>105</v>
      </c>
      <c r="D978" t="s">
        <v>13</v>
      </c>
      <c r="E978" t="s">
        <v>265</v>
      </c>
      <c r="F978">
        <v>2011</v>
      </c>
      <c r="G978" t="s">
        <v>29</v>
      </c>
      <c r="H978" t="s">
        <v>100</v>
      </c>
      <c r="I978" t="s">
        <v>237</v>
      </c>
      <c r="J978">
        <v>397060.94069930073</v>
      </c>
      <c r="K978" t="s">
        <v>249</v>
      </c>
      <c r="L978">
        <v>1</v>
      </c>
      <c r="M978">
        <v>1</v>
      </c>
      <c r="N978">
        <v>1</v>
      </c>
    </row>
    <row r="979" spans="1:14" hidden="1" x14ac:dyDescent="0.25">
      <c r="A979" t="s">
        <v>19</v>
      </c>
      <c r="B979" t="s">
        <v>105</v>
      </c>
      <c r="D979" t="s">
        <v>13</v>
      </c>
      <c r="E979" t="s">
        <v>265</v>
      </c>
      <c r="F979">
        <v>2011</v>
      </c>
      <c r="G979" t="s">
        <v>29</v>
      </c>
      <c r="H979" t="s">
        <v>100</v>
      </c>
      <c r="I979" t="s">
        <v>237</v>
      </c>
      <c r="J979">
        <v>518636.50777000783</v>
      </c>
      <c r="K979" t="s">
        <v>250</v>
      </c>
      <c r="L979">
        <v>2</v>
      </c>
      <c r="M979">
        <v>1</v>
      </c>
      <c r="N979">
        <v>1</v>
      </c>
    </row>
    <row r="980" spans="1:14" hidden="1" x14ac:dyDescent="0.25">
      <c r="A980" t="s">
        <v>19</v>
      </c>
      <c r="B980" t="s">
        <v>105</v>
      </c>
      <c r="D980" t="s">
        <v>13</v>
      </c>
      <c r="E980" t="s">
        <v>265</v>
      </c>
      <c r="F980">
        <v>2011</v>
      </c>
      <c r="G980" t="s">
        <v>29</v>
      </c>
      <c r="H980" t="s">
        <v>100</v>
      </c>
      <c r="I980" t="s">
        <v>237</v>
      </c>
      <c r="J980">
        <v>397060.94069930073</v>
      </c>
      <c r="K980" t="s">
        <v>249</v>
      </c>
      <c r="L980">
        <v>1</v>
      </c>
      <c r="M980">
        <v>1</v>
      </c>
      <c r="N980">
        <v>1</v>
      </c>
    </row>
    <row r="981" spans="1:14" hidden="1" x14ac:dyDescent="0.25">
      <c r="A981" t="s">
        <v>19</v>
      </c>
      <c r="B981" t="s">
        <v>105</v>
      </c>
      <c r="D981" t="s">
        <v>13</v>
      </c>
      <c r="E981" t="s">
        <v>265</v>
      </c>
      <c r="F981">
        <v>2011</v>
      </c>
      <c r="G981" t="s">
        <v>29</v>
      </c>
      <c r="H981" t="s">
        <v>100</v>
      </c>
      <c r="I981" t="s">
        <v>237</v>
      </c>
      <c r="J981">
        <v>518636.50777000783</v>
      </c>
      <c r="K981" t="s">
        <v>250</v>
      </c>
      <c r="L981">
        <v>2</v>
      </c>
      <c r="M981">
        <v>1</v>
      </c>
      <c r="N981">
        <v>1</v>
      </c>
    </row>
    <row r="982" spans="1:14" hidden="1" x14ac:dyDescent="0.25">
      <c r="A982" t="s">
        <v>19</v>
      </c>
      <c r="B982" t="s">
        <v>105</v>
      </c>
      <c r="D982" t="s">
        <v>13</v>
      </c>
      <c r="E982" t="s">
        <v>265</v>
      </c>
      <c r="F982">
        <v>2011</v>
      </c>
      <c r="G982" t="s">
        <v>29</v>
      </c>
      <c r="H982" t="s">
        <v>100</v>
      </c>
      <c r="I982" t="s">
        <v>237</v>
      </c>
      <c r="J982">
        <v>336218.6175524476</v>
      </c>
      <c r="K982" t="s">
        <v>248</v>
      </c>
      <c r="L982">
        <v>2</v>
      </c>
      <c r="M982">
        <v>2</v>
      </c>
      <c r="N982">
        <v>2</v>
      </c>
    </row>
    <row r="983" spans="1:14" x14ac:dyDescent="0.25">
      <c r="A983" t="s">
        <v>24</v>
      </c>
      <c r="B983" t="s">
        <v>241</v>
      </c>
      <c r="C983" t="s">
        <v>266</v>
      </c>
      <c r="D983" t="s">
        <v>13</v>
      </c>
      <c r="E983" t="s">
        <v>265</v>
      </c>
      <c r="F983">
        <v>2010</v>
      </c>
      <c r="G983" t="s">
        <v>35</v>
      </c>
      <c r="H983" t="s">
        <v>98</v>
      </c>
      <c r="I983" t="s">
        <v>236</v>
      </c>
      <c r="J983">
        <v>409580.5413830615</v>
      </c>
      <c r="K983" t="s">
        <v>250</v>
      </c>
      <c r="L983">
        <v>2</v>
      </c>
      <c r="M983">
        <v>1</v>
      </c>
      <c r="N983">
        <v>1</v>
      </c>
    </row>
    <row r="984" spans="1:14" x14ac:dyDescent="0.25">
      <c r="A984" t="s">
        <v>24</v>
      </c>
      <c r="B984" t="s">
        <v>241</v>
      </c>
      <c r="C984" t="s">
        <v>266</v>
      </c>
      <c r="D984" t="s">
        <v>13</v>
      </c>
      <c r="E984" t="s">
        <v>265</v>
      </c>
      <c r="F984">
        <v>2010</v>
      </c>
      <c r="G984" t="s">
        <v>29</v>
      </c>
      <c r="H984" t="s">
        <v>100</v>
      </c>
      <c r="I984" t="s">
        <v>237</v>
      </c>
      <c r="J984">
        <v>367347.7772423175</v>
      </c>
      <c r="K984" t="s">
        <v>249</v>
      </c>
      <c r="L984">
        <v>1</v>
      </c>
      <c r="M984">
        <v>1</v>
      </c>
      <c r="N984">
        <v>1</v>
      </c>
    </row>
    <row r="985" spans="1:14" x14ac:dyDescent="0.25">
      <c r="A985" t="s">
        <v>24</v>
      </c>
      <c r="B985" t="s">
        <v>241</v>
      </c>
      <c r="C985" t="s">
        <v>266</v>
      </c>
      <c r="D985" t="s">
        <v>13</v>
      </c>
      <c r="E985" t="s">
        <v>265</v>
      </c>
      <c r="F985">
        <v>2010</v>
      </c>
      <c r="G985" t="s">
        <v>29</v>
      </c>
      <c r="H985" t="s">
        <v>100</v>
      </c>
      <c r="I985" t="s">
        <v>237</v>
      </c>
      <c r="J985">
        <v>322123.98703526857</v>
      </c>
      <c r="K985" t="s">
        <v>248</v>
      </c>
      <c r="L985">
        <v>2</v>
      </c>
      <c r="M985">
        <v>2</v>
      </c>
      <c r="N985">
        <v>2</v>
      </c>
    </row>
    <row r="986" spans="1:14" x14ac:dyDescent="0.25">
      <c r="A986" t="s">
        <v>24</v>
      </c>
      <c r="B986" t="s">
        <v>241</v>
      </c>
      <c r="C986" t="s">
        <v>266</v>
      </c>
      <c r="D986" t="s">
        <v>13</v>
      </c>
      <c r="E986" t="s">
        <v>266</v>
      </c>
      <c r="F986">
        <v>2010</v>
      </c>
      <c r="G986" t="s">
        <v>29</v>
      </c>
      <c r="H986" t="s">
        <v>100</v>
      </c>
      <c r="I986" t="s">
        <v>237</v>
      </c>
      <c r="J986">
        <v>480540.1171581393</v>
      </c>
      <c r="K986" t="s">
        <v>250</v>
      </c>
      <c r="L986">
        <v>2</v>
      </c>
      <c r="M986">
        <v>1</v>
      </c>
      <c r="N986">
        <v>1</v>
      </c>
    </row>
    <row r="987" spans="1:14" x14ac:dyDescent="0.25">
      <c r="A987" t="s">
        <v>24</v>
      </c>
      <c r="B987" t="s">
        <v>241</v>
      </c>
      <c r="C987" t="s">
        <v>266</v>
      </c>
      <c r="D987" t="s">
        <v>13</v>
      </c>
      <c r="E987" t="s">
        <v>265</v>
      </c>
      <c r="F987">
        <v>2010</v>
      </c>
      <c r="G987" t="s">
        <v>29</v>
      </c>
      <c r="H987" t="s">
        <v>100</v>
      </c>
      <c r="I987" t="s">
        <v>237</v>
      </c>
      <c r="J987">
        <v>462297.40595784632</v>
      </c>
      <c r="K987" t="s">
        <v>249</v>
      </c>
      <c r="L987">
        <v>1</v>
      </c>
      <c r="M987">
        <v>1</v>
      </c>
      <c r="N987">
        <v>1</v>
      </c>
    </row>
    <row r="988" spans="1:14" x14ac:dyDescent="0.25">
      <c r="A988" t="s">
        <v>24</v>
      </c>
      <c r="B988" t="s">
        <v>241</v>
      </c>
      <c r="C988" t="s">
        <v>266</v>
      </c>
      <c r="D988" t="s">
        <v>13</v>
      </c>
      <c r="E988" t="s">
        <v>265</v>
      </c>
      <c r="F988">
        <v>2010</v>
      </c>
      <c r="G988" t="s">
        <v>29</v>
      </c>
      <c r="H988" t="s">
        <v>100</v>
      </c>
      <c r="I988" t="s">
        <v>237</v>
      </c>
      <c r="J988">
        <v>322123.98703526857</v>
      </c>
      <c r="K988" t="s">
        <v>248</v>
      </c>
      <c r="L988">
        <v>2</v>
      </c>
      <c r="M988">
        <v>2</v>
      </c>
      <c r="N988">
        <v>2</v>
      </c>
    </row>
    <row r="989" spans="1:14" x14ac:dyDescent="0.25">
      <c r="A989" t="s">
        <v>24</v>
      </c>
      <c r="B989" t="s">
        <v>241</v>
      </c>
      <c r="C989" t="s">
        <v>266</v>
      </c>
      <c r="D989" t="s">
        <v>13</v>
      </c>
      <c r="E989" t="s">
        <v>265</v>
      </c>
      <c r="F989">
        <v>2010</v>
      </c>
      <c r="G989" t="s">
        <v>29</v>
      </c>
      <c r="H989" t="s">
        <v>100</v>
      </c>
      <c r="I989" t="s">
        <v>237</v>
      </c>
      <c r="J989">
        <v>328165.44234291039</v>
      </c>
      <c r="K989" t="s">
        <v>248</v>
      </c>
      <c r="L989">
        <v>2</v>
      </c>
      <c r="M989">
        <v>2</v>
      </c>
      <c r="N989">
        <v>2</v>
      </c>
    </row>
    <row r="990" spans="1:14" x14ac:dyDescent="0.25">
      <c r="A990" t="s">
        <v>24</v>
      </c>
      <c r="B990" t="s">
        <v>241</v>
      </c>
      <c r="C990" t="s">
        <v>266</v>
      </c>
      <c r="D990" t="s">
        <v>13</v>
      </c>
      <c r="E990" t="s">
        <v>265</v>
      </c>
      <c r="F990">
        <v>2010</v>
      </c>
      <c r="G990" t="s">
        <v>29</v>
      </c>
      <c r="H990" t="s">
        <v>100</v>
      </c>
      <c r="I990" t="s">
        <v>237</v>
      </c>
      <c r="J990">
        <v>328165.44234291039</v>
      </c>
      <c r="K990" t="s">
        <v>248</v>
      </c>
      <c r="L990">
        <v>2</v>
      </c>
      <c r="M990">
        <v>2</v>
      </c>
      <c r="N990">
        <v>2</v>
      </c>
    </row>
    <row r="991" spans="1:14" hidden="1" x14ac:dyDescent="0.25">
      <c r="A991" t="s">
        <v>19</v>
      </c>
      <c r="B991" t="s">
        <v>105</v>
      </c>
      <c r="D991" t="s">
        <v>13</v>
      </c>
      <c r="E991" t="s">
        <v>265</v>
      </c>
      <c r="F991">
        <v>2011</v>
      </c>
      <c r="G991" t="s">
        <v>29</v>
      </c>
      <c r="H991" t="s">
        <v>100</v>
      </c>
      <c r="I991" t="s">
        <v>237</v>
      </c>
      <c r="J991">
        <v>409740.07907536911</v>
      </c>
      <c r="K991" t="s">
        <v>249</v>
      </c>
      <c r="L991">
        <v>1</v>
      </c>
      <c r="M991">
        <v>1</v>
      </c>
      <c r="N991">
        <v>1</v>
      </c>
    </row>
    <row r="992" spans="1:14" x14ac:dyDescent="0.25">
      <c r="A992" t="s">
        <v>24</v>
      </c>
      <c r="B992" t="s">
        <v>241</v>
      </c>
      <c r="C992" t="s">
        <v>266</v>
      </c>
      <c r="D992" t="s">
        <v>13</v>
      </c>
      <c r="E992" t="s">
        <v>265</v>
      </c>
      <c r="F992">
        <v>2010</v>
      </c>
      <c r="G992" t="s">
        <v>29</v>
      </c>
      <c r="H992" t="s">
        <v>100</v>
      </c>
      <c r="I992" t="s">
        <v>236</v>
      </c>
      <c r="J992">
        <v>285895.55401709408</v>
      </c>
      <c r="K992" t="s">
        <v>248</v>
      </c>
      <c r="L992">
        <v>2</v>
      </c>
      <c r="M992">
        <v>2</v>
      </c>
      <c r="N992">
        <v>2</v>
      </c>
    </row>
    <row r="993" spans="1:14" hidden="1" x14ac:dyDescent="0.25">
      <c r="A993" t="s">
        <v>32</v>
      </c>
      <c r="B993" t="s">
        <v>105</v>
      </c>
      <c r="D993" t="s">
        <v>13</v>
      </c>
      <c r="E993" t="s">
        <v>265</v>
      </c>
      <c r="F993">
        <v>2010</v>
      </c>
      <c r="G993" t="s">
        <v>29</v>
      </c>
      <c r="H993" t="s">
        <v>100</v>
      </c>
      <c r="I993" t="s">
        <v>237</v>
      </c>
      <c r="J993">
        <v>299141.50116550125</v>
      </c>
      <c r="K993" t="s">
        <v>250</v>
      </c>
      <c r="L993">
        <v>2</v>
      </c>
      <c r="M993">
        <v>1</v>
      </c>
      <c r="N993">
        <v>1</v>
      </c>
    </row>
    <row r="994" spans="1:14" hidden="1" x14ac:dyDescent="0.25">
      <c r="A994" t="s">
        <v>32</v>
      </c>
      <c r="B994" t="s">
        <v>105</v>
      </c>
      <c r="D994" t="s">
        <v>13</v>
      </c>
      <c r="E994" t="s">
        <v>265</v>
      </c>
      <c r="F994">
        <v>2010</v>
      </c>
      <c r="G994" t="s">
        <v>29</v>
      </c>
      <c r="H994" t="s">
        <v>100</v>
      </c>
      <c r="I994" t="s">
        <v>237</v>
      </c>
      <c r="J994">
        <v>287793.76534576539</v>
      </c>
      <c r="K994" t="s">
        <v>250</v>
      </c>
      <c r="L994">
        <v>2</v>
      </c>
      <c r="M994">
        <v>1</v>
      </c>
      <c r="N994">
        <v>1</v>
      </c>
    </row>
    <row r="995" spans="1:14" hidden="1" x14ac:dyDescent="0.25">
      <c r="A995" t="s">
        <v>32</v>
      </c>
      <c r="B995" t="s">
        <v>105</v>
      </c>
      <c r="D995" t="s">
        <v>13</v>
      </c>
      <c r="E995" t="s">
        <v>265</v>
      </c>
      <c r="F995">
        <v>2010</v>
      </c>
      <c r="G995" t="s">
        <v>29</v>
      </c>
      <c r="H995" t="s">
        <v>100</v>
      </c>
      <c r="I995" t="s">
        <v>237</v>
      </c>
      <c r="J995">
        <v>213426.03030303036</v>
      </c>
      <c r="K995" t="s">
        <v>248</v>
      </c>
      <c r="L995">
        <v>2</v>
      </c>
      <c r="M995">
        <v>2</v>
      </c>
      <c r="N995">
        <v>2</v>
      </c>
    </row>
    <row r="996" spans="1:14" hidden="1" x14ac:dyDescent="0.25">
      <c r="A996" t="s">
        <v>32</v>
      </c>
      <c r="B996" t="s">
        <v>105</v>
      </c>
      <c r="D996" t="s">
        <v>13</v>
      </c>
      <c r="E996" t="s">
        <v>265</v>
      </c>
      <c r="F996">
        <v>2010</v>
      </c>
      <c r="G996" t="s">
        <v>29</v>
      </c>
      <c r="H996" t="s">
        <v>100</v>
      </c>
      <c r="I996" t="s">
        <v>237</v>
      </c>
      <c r="J996">
        <v>287793.76534576539</v>
      </c>
      <c r="K996" t="s">
        <v>250</v>
      </c>
      <c r="L996">
        <v>2</v>
      </c>
      <c r="M996">
        <v>1</v>
      </c>
      <c r="N996">
        <v>1</v>
      </c>
    </row>
    <row r="997" spans="1:14" hidden="1" x14ac:dyDescent="0.25">
      <c r="A997" t="s">
        <v>32</v>
      </c>
      <c r="B997" t="s">
        <v>105</v>
      </c>
      <c r="D997" t="s">
        <v>13</v>
      </c>
      <c r="E997" t="s">
        <v>265</v>
      </c>
      <c r="F997">
        <v>2010</v>
      </c>
      <c r="G997" t="s">
        <v>29</v>
      </c>
      <c r="H997" t="s">
        <v>100</v>
      </c>
      <c r="I997" t="s">
        <v>237</v>
      </c>
      <c r="J997">
        <v>287793.76534576539</v>
      </c>
      <c r="K997" t="s">
        <v>250</v>
      </c>
      <c r="L997">
        <v>2</v>
      </c>
      <c r="M997">
        <v>1</v>
      </c>
      <c r="N997">
        <v>1</v>
      </c>
    </row>
    <row r="998" spans="1:14" hidden="1" x14ac:dyDescent="0.25">
      <c r="A998" t="s">
        <v>32</v>
      </c>
      <c r="B998" t="s">
        <v>105</v>
      </c>
      <c r="D998" t="s">
        <v>13</v>
      </c>
      <c r="E998" t="s">
        <v>265</v>
      </c>
      <c r="F998">
        <v>2010</v>
      </c>
      <c r="G998" t="s">
        <v>16</v>
      </c>
      <c r="H998" t="s">
        <v>99</v>
      </c>
      <c r="I998" t="s">
        <v>237</v>
      </c>
      <c r="J998">
        <v>257128.34809634817</v>
      </c>
      <c r="K998" t="s">
        <v>249</v>
      </c>
      <c r="L998">
        <v>1</v>
      </c>
      <c r="M998">
        <v>1</v>
      </c>
      <c r="N998">
        <v>1</v>
      </c>
    </row>
    <row r="999" spans="1:14" hidden="1" x14ac:dyDescent="0.25">
      <c r="A999" t="s">
        <v>32</v>
      </c>
      <c r="B999" t="s">
        <v>105</v>
      </c>
      <c r="D999" t="s">
        <v>13</v>
      </c>
      <c r="E999" t="s">
        <v>265</v>
      </c>
      <c r="F999">
        <v>2010</v>
      </c>
      <c r="G999" t="s">
        <v>29</v>
      </c>
      <c r="H999" t="s">
        <v>100</v>
      </c>
      <c r="I999" t="s">
        <v>237</v>
      </c>
      <c r="J999">
        <v>213426.03030303036</v>
      </c>
      <c r="K999" t="s">
        <v>248</v>
      </c>
      <c r="L999">
        <v>2</v>
      </c>
      <c r="M999">
        <v>2</v>
      </c>
      <c r="N999">
        <v>2</v>
      </c>
    </row>
    <row r="1000" spans="1:14" hidden="1" x14ac:dyDescent="0.25">
      <c r="A1000" t="s">
        <v>32</v>
      </c>
      <c r="B1000" t="s">
        <v>105</v>
      </c>
      <c r="D1000" t="s">
        <v>13</v>
      </c>
      <c r="E1000" t="s">
        <v>265</v>
      </c>
      <c r="F1000">
        <v>2010</v>
      </c>
      <c r="G1000" t="s">
        <v>29</v>
      </c>
      <c r="H1000" t="s">
        <v>100</v>
      </c>
      <c r="I1000" t="s">
        <v>237</v>
      </c>
      <c r="J1000">
        <v>271752.49728049734</v>
      </c>
      <c r="K1000" t="s">
        <v>249</v>
      </c>
      <c r="L1000">
        <v>1</v>
      </c>
      <c r="M1000">
        <v>1</v>
      </c>
      <c r="N1000">
        <v>1</v>
      </c>
    </row>
    <row r="1001" spans="1:14" hidden="1" x14ac:dyDescent="0.25">
      <c r="A1001" t="s">
        <v>32</v>
      </c>
      <c r="B1001" t="s">
        <v>105</v>
      </c>
      <c r="D1001" t="s">
        <v>13</v>
      </c>
      <c r="E1001" t="s">
        <v>265</v>
      </c>
      <c r="F1001">
        <v>2010</v>
      </c>
      <c r="G1001" t="s">
        <v>29</v>
      </c>
      <c r="H1001" t="s">
        <v>100</v>
      </c>
      <c r="I1001" t="s">
        <v>237</v>
      </c>
      <c r="J1001">
        <v>287793.76534576539</v>
      </c>
      <c r="K1001" t="s">
        <v>250</v>
      </c>
      <c r="L1001">
        <v>2</v>
      </c>
      <c r="M1001">
        <v>1</v>
      </c>
      <c r="N1001">
        <v>1</v>
      </c>
    </row>
    <row r="1002" spans="1:14" hidden="1" x14ac:dyDescent="0.25">
      <c r="A1002" t="s">
        <v>32</v>
      </c>
      <c r="B1002" t="s">
        <v>105</v>
      </c>
      <c r="D1002" t="s">
        <v>13</v>
      </c>
      <c r="E1002" t="s">
        <v>265</v>
      </c>
      <c r="F1002">
        <v>2010</v>
      </c>
      <c r="G1002" t="s">
        <v>29</v>
      </c>
      <c r="H1002" t="s">
        <v>100</v>
      </c>
      <c r="I1002" t="s">
        <v>237</v>
      </c>
      <c r="J1002">
        <v>287793.76534576539</v>
      </c>
      <c r="K1002" t="s">
        <v>250</v>
      </c>
      <c r="L1002">
        <v>2</v>
      </c>
      <c r="M1002">
        <v>1</v>
      </c>
      <c r="N1002">
        <v>1</v>
      </c>
    </row>
    <row r="1003" spans="1:14" hidden="1" x14ac:dyDescent="0.25">
      <c r="A1003" t="s">
        <v>22</v>
      </c>
      <c r="B1003" t="s">
        <v>104</v>
      </c>
      <c r="D1003" t="s">
        <v>13</v>
      </c>
      <c r="E1003" t="s">
        <v>265</v>
      </c>
      <c r="F1003">
        <v>2010</v>
      </c>
      <c r="G1003" t="s">
        <v>29</v>
      </c>
      <c r="H1003" t="s">
        <v>100</v>
      </c>
      <c r="I1003" t="s">
        <v>237</v>
      </c>
      <c r="J1003">
        <v>434389.39008738182</v>
      </c>
      <c r="K1003" t="s">
        <v>249</v>
      </c>
      <c r="L1003">
        <v>1</v>
      </c>
      <c r="M1003">
        <v>1</v>
      </c>
      <c r="N1003">
        <v>1</v>
      </c>
    </row>
    <row r="1004" spans="1:14" hidden="1" x14ac:dyDescent="0.25">
      <c r="A1004" t="s">
        <v>22</v>
      </c>
      <c r="B1004" t="s">
        <v>104</v>
      </c>
      <c r="D1004" t="s">
        <v>13</v>
      </c>
      <c r="E1004" t="s">
        <v>265</v>
      </c>
      <c r="F1004">
        <v>2010</v>
      </c>
      <c r="G1004" t="s">
        <v>29</v>
      </c>
      <c r="H1004" t="s">
        <v>100</v>
      </c>
      <c r="I1004" t="s">
        <v>237</v>
      </c>
      <c r="J1004">
        <v>434389.39008738182</v>
      </c>
      <c r="K1004" t="s">
        <v>249</v>
      </c>
      <c r="L1004">
        <v>1</v>
      </c>
      <c r="M1004">
        <v>1</v>
      </c>
      <c r="N1004">
        <v>1</v>
      </c>
    </row>
    <row r="1005" spans="1:14" hidden="1" x14ac:dyDescent="0.25">
      <c r="A1005" t="s">
        <v>22</v>
      </c>
      <c r="B1005" t="s">
        <v>104</v>
      </c>
      <c r="D1005" t="s">
        <v>13</v>
      </c>
      <c r="E1005" t="s">
        <v>265</v>
      </c>
      <c r="F1005">
        <v>2010</v>
      </c>
      <c r="G1005" t="s">
        <v>29</v>
      </c>
      <c r="H1005" t="s">
        <v>100</v>
      </c>
      <c r="I1005" t="s">
        <v>237</v>
      </c>
      <c r="J1005">
        <v>434389.39008738182</v>
      </c>
      <c r="K1005" t="s">
        <v>249</v>
      </c>
      <c r="L1005">
        <v>1</v>
      </c>
      <c r="M1005">
        <v>1</v>
      </c>
      <c r="N1005">
        <v>1</v>
      </c>
    </row>
    <row r="1006" spans="1:14" hidden="1" x14ac:dyDescent="0.25">
      <c r="A1006" t="s">
        <v>22</v>
      </c>
      <c r="B1006" t="s">
        <v>104</v>
      </c>
      <c r="D1006" t="s">
        <v>13</v>
      </c>
      <c r="E1006" t="s">
        <v>265</v>
      </c>
      <c r="F1006">
        <v>2010</v>
      </c>
      <c r="G1006" t="s">
        <v>29</v>
      </c>
      <c r="H1006" t="s">
        <v>100</v>
      </c>
      <c r="I1006" t="s">
        <v>237</v>
      </c>
      <c r="J1006">
        <v>434389.39008738182</v>
      </c>
      <c r="K1006" t="s">
        <v>249</v>
      </c>
      <c r="L1006">
        <v>1</v>
      </c>
      <c r="M1006">
        <v>1</v>
      </c>
      <c r="N1006">
        <v>1</v>
      </c>
    </row>
    <row r="1007" spans="1:14" hidden="1" x14ac:dyDescent="0.25">
      <c r="A1007" t="s">
        <v>22</v>
      </c>
      <c r="B1007" t="s">
        <v>104</v>
      </c>
      <c r="D1007" t="s">
        <v>13</v>
      </c>
      <c r="E1007" t="s">
        <v>265</v>
      </c>
      <c r="F1007">
        <v>2010</v>
      </c>
      <c r="G1007" t="s">
        <v>29</v>
      </c>
      <c r="H1007" t="s">
        <v>100</v>
      </c>
      <c r="I1007" t="s">
        <v>237</v>
      </c>
      <c r="J1007">
        <v>563711.42653994926</v>
      </c>
      <c r="K1007" t="s">
        <v>250</v>
      </c>
      <c r="L1007">
        <v>2</v>
      </c>
      <c r="M1007">
        <v>1</v>
      </c>
      <c r="N1007">
        <v>1</v>
      </c>
    </row>
    <row r="1008" spans="1:14" hidden="1" x14ac:dyDescent="0.25">
      <c r="A1008" t="s">
        <v>22</v>
      </c>
      <c r="B1008" t="s">
        <v>104</v>
      </c>
      <c r="D1008" t="s">
        <v>13</v>
      </c>
      <c r="E1008" t="s">
        <v>265</v>
      </c>
      <c r="F1008">
        <v>2010</v>
      </c>
      <c r="G1008" t="s">
        <v>29</v>
      </c>
      <c r="H1008" t="s">
        <v>100</v>
      </c>
      <c r="I1008" t="s">
        <v>237</v>
      </c>
      <c r="J1008">
        <v>563711.42653994926</v>
      </c>
      <c r="K1008" t="s">
        <v>250</v>
      </c>
      <c r="L1008">
        <v>2</v>
      </c>
      <c r="M1008">
        <v>1</v>
      </c>
      <c r="N1008">
        <v>1</v>
      </c>
    </row>
    <row r="1009" spans="1:14" hidden="1" x14ac:dyDescent="0.25">
      <c r="A1009" t="s">
        <v>22</v>
      </c>
      <c r="B1009" t="s">
        <v>104</v>
      </c>
      <c r="D1009" t="s">
        <v>13</v>
      </c>
      <c r="E1009" t="s">
        <v>265</v>
      </c>
      <c r="F1009">
        <v>2010</v>
      </c>
      <c r="G1009" t="s">
        <v>29</v>
      </c>
      <c r="H1009" t="s">
        <v>100</v>
      </c>
      <c r="I1009" t="s">
        <v>237</v>
      </c>
      <c r="J1009">
        <v>371386.32075455948</v>
      </c>
      <c r="K1009" t="s">
        <v>248</v>
      </c>
      <c r="L1009">
        <v>1</v>
      </c>
      <c r="M1009">
        <v>1</v>
      </c>
      <c r="N1009">
        <v>1</v>
      </c>
    </row>
    <row r="1010" spans="1:14" hidden="1" x14ac:dyDescent="0.25">
      <c r="A1010" t="s">
        <v>22</v>
      </c>
      <c r="B1010" t="s">
        <v>104</v>
      </c>
      <c r="D1010" t="s">
        <v>13</v>
      </c>
      <c r="E1010" t="s">
        <v>265</v>
      </c>
      <c r="F1010">
        <v>2010</v>
      </c>
      <c r="G1010" t="s">
        <v>29</v>
      </c>
      <c r="H1010" t="s">
        <v>100</v>
      </c>
      <c r="I1010" t="s">
        <v>237</v>
      </c>
      <c r="J1010">
        <v>371386.34884848399</v>
      </c>
      <c r="K1010" t="s">
        <v>248</v>
      </c>
      <c r="L1010">
        <v>1</v>
      </c>
      <c r="M1010">
        <v>1</v>
      </c>
      <c r="N1010">
        <v>1</v>
      </c>
    </row>
    <row r="1011" spans="1:14" hidden="1" x14ac:dyDescent="0.25">
      <c r="A1011" t="s">
        <v>22</v>
      </c>
      <c r="B1011" t="s">
        <v>104</v>
      </c>
      <c r="D1011" t="s">
        <v>13</v>
      </c>
      <c r="E1011" t="s">
        <v>265</v>
      </c>
      <c r="F1011">
        <v>2010</v>
      </c>
      <c r="G1011" t="s">
        <v>29</v>
      </c>
      <c r="H1011" t="s">
        <v>100</v>
      </c>
      <c r="I1011" t="s">
        <v>237</v>
      </c>
      <c r="J1011">
        <v>434389.39008738182</v>
      </c>
      <c r="K1011" t="s">
        <v>249</v>
      </c>
      <c r="L1011">
        <v>1</v>
      </c>
      <c r="M1011">
        <v>1</v>
      </c>
      <c r="N1011">
        <v>1</v>
      </c>
    </row>
    <row r="1012" spans="1:14" hidden="1" x14ac:dyDescent="0.25">
      <c r="A1012" t="s">
        <v>21</v>
      </c>
      <c r="B1012" t="s">
        <v>104</v>
      </c>
      <c r="D1012" t="s">
        <v>13</v>
      </c>
      <c r="E1012" t="s">
        <v>265</v>
      </c>
      <c r="F1012">
        <v>2009</v>
      </c>
      <c r="G1012" t="s">
        <v>29</v>
      </c>
      <c r="H1012" t="s">
        <v>100</v>
      </c>
      <c r="I1012" t="s">
        <v>237</v>
      </c>
      <c r="J1012">
        <v>688452.64689199685</v>
      </c>
      <c r="K1012" t="s">
        <v>250</v>
      </c>
      <c r="L1012">
        <v>2</v>
      </c>
      <c r="M1012">
        <v>1</v>
      </c>
      <c r="N1012">
        <v>1</v>
      </c>
    </row>
    <row r="1013" spans="1:14" hidden="1" x14ac:dyDescent="0.25">
      <c r="A1013" t="s">
        <v>21</v>
      </c>
      <c r="B1013" t="s">
        <v>104</v>
      </c>
      <c r="D1013" t="s">
        <v>13</v>
      </c>
      <c r="E1013" t="s">
        <v>265</v>
      </c>
      <c r="F1013">
        <v>2009</v>
      </c>
      <c r="G1013" t="s">
        <v>29</v>
      </c>
      <c r="H1013" t="s">
        <v>100</v>
      </c>
      <c r="I1013" t="s">
        <v>237</v>
      </c>
      <c r="J1013">
        <v>600220.11756021762</v>
      </c>
      <c r="K1013" t="s">
        <v>249</v>
      </c>
      <c r="L1013">
        <v>1</v>
      </c>
      <c r="M1013">
        <v>1</v>
      </c>
      <c r="N1013">
        <v>1</v>
      </c>
    </row>
    <row r="1014" spans="1:14" hidden="1" x14ac:dyDescent="0.25">
      <c r="A1014" t="s">
        <v>21</v>
      </c>
      <c r="B1014" t="s">
        <v>104</v>
      </c>
      <c r="D1014" t="s">
        <v>13</v>
      </c>
      <c r="E1014" t="s">
        <v>265</v>
      </c>
      <c r="F1014">
        <v>2009</v>
      </c>
      <c r="G1014" t="s">
        <v>29</v>
      </c>
      <c r="H1014" t="s">
        <v>100</v>
      </c>
      <c r="I1014" t="s">
        <v>237</v>
      </c>
      <c r="J1014">
        <v>659878.16760683758</v>
      </c>
      <c r="K1014" t="s">
        <v>250</v>
      </c>
      <c r="L1014">
        <v>2</v>
      </c>
      <c r="M1014">
        <v>1</v>
      </c>
      <c r="N1014">
        <v>1</v>
      </c>
    </row>
    <row r="1015" spans="1:14" hidden="1" x14ac:dyDescent="0.25">
      <c r="A1015" t="s">
        <v>21</v>
      </c>
      <c r="B1015" t="s">
        <v>104</v>
      </c>
      <c r="D1015" t="s">
        <v>13</v>
      </c>
      <c r="E1015" t="s">
        <v>265</v>
      </c>
      <c r="F1015">
        <v>2009</v>
      </c>
      <c r="G1015" t="s">
        <v>29</v>
      </c>
      <c r="H1015" t="s">
        <v>100</v>
      </c>
      <c r="I1015" t="s">
        <v>237</v>
      </c>
      <c r="J1015">
        <v>728894.59570318565</v>
      </c>
      <c r="K1015" t="s">
        <v>250</v>
      </c>
      <c r="L1015">
        <v>2</v>
      </c>
      <c r="M1015">
        <v>1</v>
      </c>
      <c r="N1015">
        <v>1</v>
      </c>
    </row>
    <row r="1016" spans="1:14" hidden="1" x14ac:dyDescent="0.25">
      <c r="A1016" t="s">
        <v>21</v>
      </c>
      <c r="B1016" t="s">
        <v>104</v>
      </c>
      <c r="D1016" t="s">
        <v>13</v>
      </c>
      <c r="E1016" t="s">
        <v>265</v>
      </c>
      <c r="F1016">
        <v>2009</v>
      </c>
      <c r="G1016" t="s">
        <v>29</v>
      </c>
      <c r="H1016" t="s">
        <v>100</v>
      </c>
      <c r="I1016" t="s">
        <v>237</v>
      </c>
      <c r="J1016">
        <v>648725.54188811185</v>
      </c>
      <c r="K1016" t="s">
        <v>250</v>
      </c>
      <c r="L1016">
        <v>2</v>
      </c>
      <c r="M1016">
        <v>1</v>
      </c>
      <c r="N1016">
        <v>1</v>
      </c>
    </row>
    <row r="1017" spans="1:14" hidden="1" x14ac:dyDescent="0.25">
      <c r="A1017" t="s">
        <v>21</v>
      </c>
      <c r="B1017" t="s">
        <v>104</v>
      </c>
      <c r="D1017" t="s">
        <v>13</v>
      </c>
      <c r="E1017" t="s">
        <v>265</v>
      </c>
      <c r="F1017">
        <v>2009</v>
      </c>
      <c r="G1017" t="s">
        <v>29</v>
      </c>
      <c r="H1017" t="s">
        <v>100</v>
      </c>
      <c r="I1017" t="s">
        <v>237</v>
      </c>
      <c r="J1017">
        <v>600208.88547008543</v>
      </c>
      <c r="K1017" t="s">
        <v>249</v>
      </c>
      <c r="L1017">
        <v>1</v>
      </c>
      <c r="M1017">
        <v>1</v>
      </c>
      <c r="N1017">
        <v>1</v>
      </c>
    </row>
    <row r="1018" spans="1:14" hidden="1" x14ac:dyDescent="0.25">
      <c r="A1018" t="s">
        <v>21</v>
      </c>
      <c r="B1018" t="s">
        <v>104</v>
      </c>
      <c r="D1018" t="s">
        <v>13</v>
      </c>
      <c r="E1018" t="s">
        <v>265</v>
      </c>
      <c r="F1018">
        <v>2009</v>
      </c>
      <c r="G1018" t="s">
        <v>29</v>
      </c>
      <c r="H1018" t="s">
        <v>100</v>
      </c>
      <c r="I1018" t="s">
        <v>237</v>
      </c>
      <c r="J1018">
        <v>726070.94271950272</v>
      </c>
      <c r="K1018" t="s">
        <v>250</v>
      </c>
      <c r="L1018">
        <v>2</v>
      </c>
      <c r="M1018">
        <v>1</v>
      </c>
      <c r="N1018">
        <v>1</v>
      </c>
    </row>
    <row r="1019" spans="1:14" hidden="1" x14ac:dyDescent="0.25">
      <c r="A1019" t="s">
        <v>21</v>
      </c>
      <c r="B1019" t="s">
        <v>104</v>
      </c>
      <c r="D1019" t="s">
        <v>13</v>
      </c>
      <c r="E1019" t="s">
        <v>265</v>
      </c>
      <c r="F1019">
        <v>2009</v>
      </c>
      <c r="G1019" t="s">
        <v>29</v>
      </c>
      <c r="H1019" t="s">
        <v>100</v>
      </c>
      <c r="I1019" t="s">
        <v>237</v>
      </c>
      <c r="J1019">
        <v>613106.76804972801</v>
      </c>
      <c r="K1019" t="s">
        <v>249</v>
      </c>
      <c r="L1019">
        <v>1</v>
      </c>
      <c r="M1019">
        <v>1</v>
      </c>
      <c r="N1019">
        <v>1</v>
      </c>
    </row>
    <row r="1020" spans="1:14" hidden="1" x14ac:dyDescent="0.25">
      <c r="A1020" t="s">
        <v>19</v>
      </c>
      <c r="B1020" t="s">
        <v>105</v>
      </c>
      <c r="D1020" t="s">
        <v>13</v>
      </c>
      <c r="E1020" t="s">
        <v>265</v>
      </c>
      <c r="F1020">
        <v>2015</v>
      </c>
      <c r="G1020" t="s">
        <v>29</v>
      </c>
      <c r="H1020" t="s">
        <v>100</v>
      </c>
      <c r="I1020" t="s">
        <v>237</v>
      </c>
      <c r="J1020">
        <v>698282.44055944053</v>
      </c>
      <c r="K1020" t="s">
        <v>247</v>
      </c>
      <c r="L1020">
        <v>2</v>
      </c>
      <c r="M1020">
        <v>1</v>
      </c>
      <c r="N1020">
        <v>1</v>
      </c>
    </row>
    <row r="1021" spans="1:14" hidden="1" x14ac:dyDescent="0.25">
      <c r="A1021" t="s">
        <v>26</v>
      </c>
      <c r="B1021" t="s">
        <v>104</v>
      </c>
      <c r="D1021" t="s">
        <v>13</v>
      </c>
      <c r="E1021" t="s">
        <v>265</v>
      </c>
      <c r="F1021">
        <v>2015</v>
      </c>
      <c r="G1021" t="s">
        <v>29</v>
      </c>
      <c r="H1021" t="s">
        <v>100</v>
      </c>
      <c r="I1021" t="s">
        <v>211</v>
      </c>
      <c r="J1021">
        <v>496553.83069930068</v>
      </c>
      <c r="K1021" t="s">
        <v>249</v>
      </c>
      <c r="L1021">
        <v>1</v>
      </c>
      <c r="M1021">
        <v>1</v>
      </c>
      <c r="N1021">
        <v>1</v>
      </c>
    </row>
    <row r="1022" spans="1:14" hidden="1" x14ac:dyDescent="0.25">
      <c r="A1022" t="s">
        <v>42</v>
      </c>
      <c r="B1022" t="s">
        <v>107</v>
      </c>
      <c r="D1022" t="s">
        <v>13</v>
      </c>
      <c r="E1022" t="s">
        <v>265</v>
      </c>
      <c r="F1022">
        <v>2013</v>
      </c>
      <c r="G1022" t="s">
        <v>29</v>
      </c>
      <c r="H1022" t="s">
        <v>100</v>
      </c>
      <c r="I1022" t="s">
        <v>211</v>
      </c>
      <c r="J1022">
        <v>476023.12975912972</v>
      </c>
      <c r="K1022" t="s">
        <v>250</v>
      </c>
      <c r="L1022">
        <v>2</v>
      </c>
      <c r="M1022">
        <v>1</v>
      </c>
      <c r="N1022">
        <v>1</v>
      </c>
    </row>
    <row r="1023" spans="1:14" x14ac:dyDescent="0.25">
      <c r="A1023" t="s">
        <v>30</v>
      </c>
      <c r="B1023" t="s">
        <v>241</v>
      </c>
      <c r="C1023" t="s">
        <v>266</v>
      </c>
      <c r="D1023" t="s">
        <v>13</v>
      </c>
      <c r="E1023" t="s">
        <v>265</v>
      </c>
      <c r="F1023">
        <v>2026</v>
      </c>
      <c r="G1023" t="s">
        <v>29</v>
      </c>
      <c r="H1023" t="s">
        <v>100</v>
      </c>
      <c r="I1023" t="s">
        <v>236</v>
      </c>
      <c r="J1023">
        <v>1500000</v>
      </c>
      <c r="K1023" t="s">
        <v>250</v>
      </c>
    </row>
    <row r="1024" spans="1:14" hidden="1" x14ac:dyDescent="0.25">
      <c r="A1024" t="s">
        <v>32</v>
      </c>
      <c r="B1024" t="s">
        <v>105</v>
      </c>
      <c r="D1024" t="s">
        <v>13</v>
      </c>
      <c r="E1024" t="s">
        <v>265</v>
      </c>
      <c r="F1024">
        <v>2025</v>
      </c>
      <c r="G1024" t="s">
        <v>29</v>
      </c>
      <c r="H1024" t="s">
        <v>100</v>
      </c>
      <c r="I1024" t="s">
        <v>211</v>
      </c>
      <c r="J1024">
        <v>784300</v>
      </c>
      <c r="K1024" t="s">
        <v>249</v>
      </c>
    </row>
    <row r="1025" spans="1:14" hidden="1" x14ac:dyDescent="0.25">
      <c r="A1025" t="s">
        <v>32</v>
      </c>
      <c r="B1025" t="s">
        <v>105</v>
      </c>
      <c r="D1025" t="s">
        <v>13</v>
      </c>
      <c r="E1025" t="s">
        <v>265</v>
      </c>
      <c r="F1025">
        <v>2025</v>
      </c>
      <c r="G1025" t="s">
        <v>29</v>
      </c>
      <c r="H1025" t="s">
        <v>100</v>
      </c>
      <c r="I1025" t="s">
        <v>211</v>
      </c>
      <c r="J1025">
        <v>784300</v>
      </c>
      <c r="K1025" t="s">
        <v>249</v>
      </c>
    </row>
    <row r="1026" spans="1:14" hidden="1" x14ac:dyDescent="0.25">
      <c r="A1026" t="s">
        <v>32</v>
      </c>
      <c r="B1026" t="s">
        <v>105</v>
      </c>
      <c r="D1026" t="s">
        <v>13</v>
      </c>
      <c r="E1026" t="s">
        <v>265</v>
      </c>
      <c r="F1026">
        <v>2025</v>
      </c>
      <c r="G1026" t="s">
        <v>29</v>
      </c>
      <c r="H1026" t="s">
        <v>100</v>
      </c>
      <c r="I1026" t="s">
        <v>211</v>
      </c>
      <c r="J1026">
        <v>657800</v>
      </c>
      <c r="K1026" t="s">
        <v>249</v>
      </c>
    </row>
    <row r="1027" spans="1:14" hidden="1" x14ac:dyDescent="0.25">
      <c r="A1027" t="s">
        <v>32</v>
      </c>
      <c r="B1027" t="s">
        <v>105</v>
      </c>
      <c r="D1027" t="s">
        <v>13</v>
      </c>
      <c r="E1027" t="s">
        <v>265</v>
      </c>
      <c r="F1027">
        <v>2025</v>
      </c>
      <c r="G1027" t="s">
        <v>35</v>
      </c>
      <c r="H1027" t="s">
        <v>98</v>
      </c>
      <c r="I1027" t="s">
        <v>211</v>
      </c>
      <c r="J1027">
        <v>910800</v>
      </c>
      <c r="K1027" t="s">
        <v>249</v>
      </c>
    </row>
    <row r="1028" spans="1:14" hidden="1" x14ac:dyDescent="0.25">
      <c r="A1028" t="s">
        <v>32</v>
      </c>
      <c r="B1028" t="s">
        <v>105</v>
      </c>
      <c r="D1028" t="s">
        <v>13</v>
      </c>
      <c r="E1028" t="s">
        <v>265</v>
      </c>
      <c r="F1028">
        <v>2025</v>
      </c>
      <c r="G1028" t="s">
        <v>29</v>
      </c>
      <c r="H1028" t="s">
        <v>100</v>
      </c>
      <c r="I1028" t="s">
        <v>211</v>
      </c>
      <c r="J1028">
        <v>531300</v>
      </c>
      <c r="K1028" t="s">
        <v>248</v>
      </c>
    </row>
    <row r="1029" spans="1:14" hidden="1" x14ac:dyDescent="0.25">
      <c r="A1029" t="s">
        <v>21</v>
      </c>
      <c r="B1029" t="s">
        <v>104</v>
      </c>
      <c r="D1029" t="s">
        <v>13</v>
      </c>
      <c r="E1029" t="s">
        <v>265</v>
      </c>
      <c r="F1029">
        <v>2013</v>
      </c>
      <c r="G1029" t="s">
        <v>16</v>
      </c>
      <c r="H1029" t="s">
        <v>99</v>
      </c>
      <c r="I1029" t="s">
        <v>237</v>
      </c>
      <c r="J1029">
        <v>529635.31002331001</v>
      </c>
      <c r="K1029" t="s">
        <v>249</v>
      </c>
      <c r="L1029">
        <v>1</v>
      </c>
      <c r="M1029">
        <v>1</v>
      </c>
      <c r="N1029">
        <v>1</v>
      </c>
    </row>
    <row r="1030" spans="1:14" hidden="1" x14ac:dyDescent="0.25">
      <c r="A1030" t="s">
        <v>21</v>
      </c>
      <c r="B1030" t="s">
        <v>104</v>
      </c>
      <c r="D1030" t="s">
        <v>13</v>
      </c>
      <c r="E1030" t="s">
        <v>265</v>
      </c>
      <c r="F1030">
        <v>2025</v>
      </c>
      <c r="G1030" t="s">
        <v>16</v>
      </c>
      <c r="H1030" t="s">
        <v>99</v>
      </c>
      <c r="I1030" t="s">
        <v>237</v>
      </c>
      <c r="J1030">
        <v>733312.4</v>
      </c>
      <c r="K1030" t="s">
        <v>250</v>
      </c>
    </row>
    <row r="1031" spans="1:14" hidden="1" x14ac:dyDescent="0.25">
      <c r="A1031" t="s">
        <v>32</v>
      </c>
      <c r="B1031" t="s">
        <v>105</v>
      </c>
      <c r="D1031" t="s">
        <v>13</v>
      </c>
      <c r="E1031" t="s">
        <v>265</v>
      </c>
      <c r="F1031">
        <v>2025</v>
      </c>
      <c r="G1031" t="s">
        <v>29</v>
      </c>
      <c r="H1031" t="s">
        <v>100</v>
      </c>
      <c r="I1031" t="s">
        <v>237</v>
      </c>
      <c r="J1031">
        <v>1095050</v>
      </c>
      <c r="K1031" t="s">
        <v>250</v>
      </c>
    </row>
    <row r="1032" spans="1:14" hidden="1" x14ac:dyDescent="0.25">
      <c r="A1032" t="s">
        <v>41</v>
      </c>
      <c r="B1032" t="s">
        <v>104</v>
      </c>
      <c r="D1032" t="s">
        <v>13</v>
      </c>
      <c r="E1032" t="s">
        <v>265</v>
      </c>
      <c r="F1032">
        <v>2022</v>
      </c>
      <c r="G1032" t="s">
        <v>29</v>
      </c>
      <c r="H1032" t="s">
        <v>100</v>
      </c>
      <c r="I1032" t="s">
        <v>211</v>
      </c>
      <c r="J1032">
        <v>392713.15965811966</v>
      </c>
      <c r="K1032" t="s">
        <v>248</v>
      </c>
    </row>
    <row r="1033" spans="1:14" hidden="1" x14ac:dyDescent="0.25">
      <c r="A1033" t="s">
        <v>41</v>
      </c>
      <c r="B1033" t="s">
        <v>104</v>
      </c>
      <c r="D1033" t="s">
        <v>13</v>
      </c>
      <c r="E1033" t="s">
        <v>265</v>
      </c>
      <c r="F1033">
        <v>2022</v>
      </c>
      <c r="G1033" t="s">
        <v>29</v>
      </c>
      <c r="H1033" t="s">
        <v>100</v>
      </c>
      <c r="I1033" t="s">
        <v>211</v>
      </c>
      <c r="J1033">
        <v>392713.15965811966</v>
      </c>
      <c r="K1033" t="s">
        <v>248</v>
      </c>
    </row>
    <row r="1034" spans="1:14" hidden="1" x14ac:dyDescent="0.25">
      <c r="A1034" t="s">
        <v>41</v>
      </c>
      <c r="B1034" t="s">
        <v>104</v>
      </c>
      <c r="D1034" t="s">
        <v>13</v>
      </c>
      <c r="E1034" t="s">
        <v>265</v>
      </c>
      <c r="F1034">
        <v>2022</v>
      </c>
      <c r="G1034" t="s">
        <v>29</v>
      </c>
      <c r="H1034" t="s">
        <v>100</v>
      </c>
      <c r="I1034" t="s">
        <v>211</v>
      </c>
      <c r="J1034">
        <v>413362.73230769229</v>
      </c>
      <c r="K1034" t="s">
        <v>249</v>
      </c>
    </row>
    <row r="1035" spans="1:14" hidden="1" x14ac:dyDescent="0.25">
      <c r="A1035" t="s">
        <v>41</v>
      </c>
      <c r="B1035" t="s">
        <v>104</v>
      </c>
      <c r="D1035" t="s">
        <v>13</v>
      </c>
      <c r="E1035" t="s">
        <v>265</v>
      </c>
      <c r="F1035">
        <v>2022</v>
      </c>
      <c r="G1035" t="s">
        <v>29</v>
      </c>
      <c r="H1035" t="s">
        <v>100</v>
      </c>
      <c r="I1035" t="s">
        <v>211</v>
      </c>
      <c r="J1035">
        <v>413362.73230769229</v>
      </c>
      <c r="K1035" t="s">
        <v>249</v>
      </c>
    </row>
    <row r="1036" spans="1:14" hidden="1" x14ac:dyDescent="0.25">
      <c r="A1036" t="s">
        <v>41</v>
      </c>
      <c r="B1036" t="s">
        <v>104</v>
      </c>
      <c r="D1036" t="s">
        <v>13</v>
      </c>
      <c r="E1036" t="s">
        <v>265</v>
      </c>
      <c r="F1036">
        <v>2022</v>
      </c>
      <c r="G1036" t="s">
        <v>29</v>
      </c>
      <c r="H1036" t="s">
        <v>100</v>
      </c>
      <c r="I1036" t="s">
        <v>211</v>
      </c>
      <c r="J1036">
        <v>413362.73230769229</v>
      </c>
      <c r="K1036" t="s">
        <v>249</v>
      </c>
    </row>
    <row r="1037" spans="1:14" hidden="1" x14ac:dyDescent="0.25">
      <c r="A1037" t="s">
        <v>20</v>
      </c>
      <c r="B1037" t="s">
        <v>104</v>
      </c>
      <c r="D1037" t="s">
        <v>13</v>
      </c>
      <c r="E1037" t="s">
        <v>265</v>
      </c>
      <c r="F1037">
        <v>2013</v>
      </c>
      <c r="G1037" t="s">
        <v>16</v>
      </c>
      <c r="H1037" t="s">
        <v>99</v>
      </c>
      <c r="I1037" t="s">
        <v>237</v>
      </c>
      <c r="J1037">
        <v>1039928.1511421911</v>
      </c>
      <c r="K1037" t="s">
        <v>249</v>
      </c>
      <c r="L1037">
        <v>1</v>
      </c>
      <c r="M1037">
        <v>1</v>
      </c>
      <c r="N1037">
        <v>1</v>
      </c>
    </row>
    <row r="1038" spans="1:14" x14ac:dyDescent="0.25">
      <c r="A1038" t="s">
        <v>24</v>
      </c>
      <c r="B1038" t="s">
        <v>241</v>
      </c>
      <c r="C1038" t="s">
        <v>266</v>
      </c>
      <c r="D1038" t="s">
        <v>13</v>
      </c>
      <c r="E1038" t="s">
        <v>265</v>
      </c>
      <c r="F1038">
        <v>2013</v>
      </c>
      <c r="G1038" t="s">
        <v>16</v>
      </c>
      <c r="H1038" t="s">
        <v>99</v>
      </c>
      <c r="I1038" t="s">
        <v>237</v>
      </c>
      <c r="J1038">
        <v>709992.53423120093</v>
      </c>
      <c r="K1038" t="s">
        <v>249</v>
      </c>
      <c r="L1038">
        <v>1</v>
      </c>
      <c r="M1038">
        <v>1</v>
      </c>
      <c r="N1038">
        <v>1</v>
      </c>
    </row>
    <row r="1039" spans="1:14" hidden="1" x14ac:dyDescent="0.25">
      <c r="A1039" t="s">
        <v>28</v>
      </c>
      <c r="B1039" t="s">
        <v>104</v>
      </c>
      <c r="D1039" t="s">
        <v>13</v>
      </c>
      <c r="E1039" t="s">
        <v>265</v>
      </c>
      <c r="F1039">
        <v>2013</v>
      </c>
      <c r="G1039" t="s">
        <v>16</v>
      </c>
      <c r="H1039" t="s">
        <v>99</v>
      </c>
      <c r="I1039" t="s">
        <v>237</v>
      </c>
      <c r="J1039">
        <v>687551.87878787878</v>
      </c>
      <c r="K1039" t="s">
        <v>250</v>
      </c>
      <c r="L1039">
        <v>2</v>
      </c>
      <c r="M1039">
        <v>1</v>
      </c>
      <c r="N1039">
        <v>1</v>
      </c>
    </row>
    <row r="1040" spans="1:14" hidden="1" x14ac:dyDescent="0.25">
      <c r="A1040" t="s">
        <v>22</v>
      </c>
      <c r="B1040" t="s">
        <v>104</v>
      </c>
      <c r="D1040" t="s">
        <v>13</v>
      </c>
      <c r="E1040" t="s">
        <v>265</v>
      </c>
      <c r="F1040">
        <v>2013</v>
      </c>
      <c r="G1040" t="s">
        <v>29</v>
      </c>
      <c r="H1040" t="s">
        <v>100</v>
      </c>
      <c r="I1040" t="s">
        <v>237</v>
      </c>
      <c r="J1040">
        <v>540250.84382284374</v>
      </c>
      <c r="K1040" t="s">
        <v>250</v>
      </c>
      <c r="L1040">
        <v>2</v>
      </c>
      <c r="M1040">
        <v>1</v>
      </c>
      <c r="N1040">
        <v>1</v>
      </c>
    </row>
    <row r="1041" spans="1:14" hidden="1" x14ac:dyDescent="0.25">
      <c r="A1041" t="s">
        <v>22</v>
      </c>
      <c r="B1041" t="s">
        <v>104</v>
      </c>
      <c r="D1041" t="s">
        <v>13</v>
      </c>
      <c r="E1041" t="s">
        <v>265</v>
      </c>
      <c r="F1041">
        <v>2013</v>
      </c>
      <c r="G1041" t="s">
        <v>29</v>
      </c>
      <c r="H1041" t="s">
        <v>100</v>
      </c>
      <c r="I1041" t="s">
        <v>237</v>
      </c>
      <c r="J1041">
        <v>655623.58352758351</v>
      </c>
      <c r="K1041" t="s">
        <v>250</v>
      </c>
      <c r="L1041">
        <v>2</v>
      </c>
      <c r="M1041">
        <v>1</v>
      </c>
      <c r="N1041">
        <v>1</v>
      </c>
    </row>
    <row r="1042" spans="1:14" x14ac:dyDescent="0.25">
      <c r="A1042" t="s">
        <v>24</v>
      </c>
      <c r="B1042" t="s">
        <v>241</v>
      </c>
      <c r="C1042" t="s">
        <v>266</v>
      </c>
      <c r="D1042" t="s">
        <v>13</v>
      </c>
      <c r="E1042" t="s">
        <v>265</v>
      </c>
      <c r="F1042">
        <v>2013</v>
      </c>
      <c r="G1042" t="s">
        <v>29</v>
      </c>
      <c r="H1042" t="s">
        <v>100</v>
      </c>
      <c r="I1042" t="s">
        <v>237</v>
      </c>
      <c r="J1042">
        <v>424001.23721833719</v>
      </c>
      <c r="K1042" t="s">
        <v>248</v>
      </c>
      <c r="L1042">
        <v>1</v>
      </c>
      <c r="M1042">
        <v>1</v>
      </c>
      <c r="N1042">
        <v>1</v>
      </c>
    </row>
    <row r="1043" spans="1:14" x14ac:dyDescent="0.25">
      <c r="A1043" t="s">
        <v>24</v>
      </c>
      <c r="B1043" t="s">
        <v>241</v>
      </c>
      <c r="C1043" t="s">
        <v>266</v>
      </c>
      <c r="D1043" t="s">
        <v>13</v>
      </c>
      <c r="E1043" t="s">
        <v>265</v>
      </c>
      <c r="F1043">
        <v>2013</v>
      </c>
      <c r="G1043" t="s">
        <v>29</v>
      </c>
      <c r="H1043" t="s">
        <v>100</v>
      </c>
      <c r="I1043" t="s">
        <v>237</v>
      </c>
      <c r="J1043">
        <v>423419.58859362861</v>
      </c>
      <c r="K1043" t="s">
        <v>248</v>
      </c>
      <c r="L1043">
        <v>1</v>
      </c>
      <c r="M1043">
        <v>1</v>
      </c>
      <c r="N1043">
        <v>1</v>
      </c>
    </row>
    <row r="1044" spans="1:14" hidden="1" x14ac:dyDescent="0.25">
      <c r="A1044" t="s">
        <v>21</v>
      </c>
      <c r="B1044" t="s">
        <v>104</v>
      </c>
      <c r="D1044" t="s">
        <v>13</v>
      </c>
      <c r="E1044" t="s">
        <v>265</v>
      </c>
      <c r="F1044">
        <v>2013</v>
      </c>
      <c r="G1044" t="s">
        <v>29</v>
      </c>
      <c r="H1044" t="s">
        <v>100</v>
      </c>
      <c r="I1044" t="s">
        <v>237</v>
      </c>
      <c r="J1044">
        <v>413981.31002331001</v>
      </c>
      <c r="K1044" t="s">
        <v>248</v>
      </c>
      <c r="L1044">
        <v>1</v>
      </c>
      <c r="M1044">
        <v>1</v>
      </c>
      <c r="N1044">
        <v>1</v>
      </c>
    </row>
    <row r="1045" spans="1:14" hidden="1" x14ac:dyDescent="0.25">
      <c r="A1045" t="s">
        <v>32</v>
      </c>
      <c r="B1045" t="s">
        <v>105</v>
      </c>
      <c r="D1045" t="s">
        <v>13</v>
      </c>
      <c r="E1045" t="s">
        <v>265</v>
      </c>
      <c r="F1045">
        <v>2013</v>
      </c>
      <c r="G1045" t="s">
        <v>29</v>
      </c>
      <c r="H1045" t="s">
        <v>100</v>
      </c>
      <c r="I1045" t="s">
        <v>237</v>
      </c>
      <c r="J1045">
        <v>385931.47752913757</v>
      </c>
      <c r="K1045" t="s">
        <v>249</v>
      </c>
      <c r="L1045">
        <v>1</v>
      </c>
      <c r="M1045">
        <v>1</v>
      </c>
      <c r="N1045">
        <v>1</v>
      </c>
    </row>
    <row r="1046" spans="1:14" hidden="1" x14ac:dyDescent="0.25">
      <c r="A1046" t="s">
        <v>32</v>
      </c>
      <c r="B1046" t="s">
        <v>105</v>
      </c>
      <c r="D1046" t="s">
        <v>13</v>
      </c>
      <c r="E1046" t="s">
        <v>265</v>
      </c>
      <c r="F1046">
        <v>2013</v>
      </c>
      <c r="G1046" t="s">
        <v>29</v>
      </c>
      <c r="H1046" t="s">
        <v>100</v>
      </c>
      <c r="I1046" t="s">
        <v>237</v>
      </c>
      <c r="J1046">
        <v>400289.75724941725</v>
      </c>
      <c r="K1046" t="s">
        <v>249</v>
      </c>
      <c r="L1046">
        <v>1</v>
      </c>
      <c r="M1046">
        <v>1</v>
      </c>
      <c r="N1046">
        <v>1</v>
      </c>
    </row>
    <row r="1047" spans="1:14" hidden="1" x14ac:dyDescent="0.25">
      <c r="A1047" t="s">
        <v>32</v>
      </c>
      <c r="B1047" t="s">
        <v>105</v>
      </c>
      <c r="D1047" t="s">
        <v>13</v>
      </c>
      <c r="E1047" t="s">
        <v>265</v>
      </c>
      <c r="F1047">
        <v>2013</v>
      </c>
      <c r="G1047" t="s">
        <v>29</v>
      </c>
      <c r="H1047" t="s">
        <v>100</v>
      </c>
      <c r="I1047" t="s">
        <v>237</v>
      </c>
      <c r="J1047">
        <v>396880.78910644911</v>
      </c>
      <c r="K1047" t="s">
        <v>249</v>
      </c>
      <c r="L1047">
        <v>1</v>
      </c>
      <c r="M1047">
        <v>1</v>
      </c>
      <c r="N1047">
        <v>1</v>
      </c>
    </row>
    <row r="1048" spans="1:14" hidden="1" x14ac:dyDescent="0.25">
      <c r="A1048" t="s">
        <v>32</v>
      </c>
      <c r="B1048" t="s">
        <v>105</v>
      </c>
      <c r="D1048" t="s">
        <v>13</v>
      </c>
      <c r="E1048" t="s">
        <v>265</v>
      </c>
      <c r="F1048">
        <v>2013</v>
      </c>
      <c r="G1048" t="s">
        <v>29</v>
      </c>
      <c r="H1048" t="s">
        <v>100</v>
      </c>
      <c r="I1048" t="s">
        <v>237</v>
      </c>
      <c r="J1048">
        <v>428465.97014763008</v>
      </c>
      <c r="K1048" t="s">
        <v>249</v>
      </c>
      <c r="L1048">
        <v>1</v>
      </c>
      <c r="M1048">
        <v>1</v>
      </c>
      <c r="N1048">
        <v>1</v>
      </c>
    </row>
    <row r="1049" spans="1:14" hidden="1" x14ac:dyDescent="0.25">
      <c r="A1049" t="s">
        <v>32</v>
      </c>
      <c r="B1049" t="s">
        <v>105</v>
      </c>
      <c r="D1049" t="s">
        <v>13</v>
      </c>
      <c r="E1049" t="s">
        <v>265</v>
      </c>
      <c r="F1049">
        <v>2013</v>
      </c>
      <c r="G1049" t="s">
        <v>29</v>
      </c>
      <c r="H1049" t="s">
        <v>100</v>
      </c>
      <c r="I1049" t="s">
        <v>237</v>
      </c>
      <c r="J1049">
        <v>538196.11482517479</v>
      </c>
      <c r="K1049" t="s">
        <v>247</v>
      </c>
      <c r="L1049">
        <v>2</v>
      </c>
      <c r="M1049">
        <v>1</v>
      </c>
      <c r="N1049">
        <v>1</v>
      </c>
    </row>
    <row r="1050" spans="1:14" hidden="1" x14ac:dyDescent="0.25">
      <c r="A1050" t="s">
        <v>28</v>
      </c>
      <c r="B1050" t="s">
        <v>104</v>
      </c>
      <c r="D1050" t="s">
        <v>13</v>
      </c>
      <c r="E1050" t="s">
        <v>265</v>
      </c>
      <c r="F1050">
        <v>2014</v>
      </c>
      <c r="G1050" t="s">
        <v>29</v>
      </c>
      <c r="H1050" t="s">
        <v>100</v>
      </c>
      <c r="I1050" t="s">
        <v>211</v>
      </c>
      <c r="J1050">
        <v>486103.54111111118</v>
      </c>
      <c r="K1050" t="s">
        <v>249</v>
      </c>
      <c r="L1050">
        <v>1</v>
      </c>
      <c r="M1050">
        <v>1</v>
      </c>
      <c r="N1050">
        <v>1</v>
      </c>
    </row>
    <row r="1051" spans="1:14" hidden="1" x14ac:dyDescent="0.25">
      <c r="A1051" t="s">
        <v>28</v>
      </c>
      <c r="B1051" t="s">
        <v>104</v>
      </c>
      <c r="D1051" t="s">
        <v>13</v>
      </c>
      <c r="E1051" t="s">
        <v>265</v>
      </c>
      <c r="F1051">
        <v>2014</v>
      </c>
      <c r="G1051" t="s">
        <v>29</v>
      </c>
      <c r="H1051" t="s">
        <v>100</v>
      </c>
      <c r="I1051" t="s">
        <v>211</v>
      </c>
      <c r="J1051">
        <v>421053.00239316252</v>
      </c>
      <c r="K1051" t="s">
        <v>248</v>
      </c>
      <c r="L1051">
        <v>1</v>
      </c>
      <c r="M1051">
        <v>1</v>
      </c>
      <c r="N1051">
        <v>1</v>
      </c>
    </row>
    <row r="1052" spans="1:14" hidden="1" x14ac:dyDescent="0.25">
      <c r="A1052" t="s">
        <v>26</v>
      </c>
      <c r="B1052" t="s">
        <v>104</v>
      </c>
      <c r="D1052" t="s">
        <v>13</v>
      </c>
      <c r="E1052" t="s">
        <v>265</v>
      </c>
      <c r="F1052">
        <v>2025</v>
      </c>
      <c r="G1052" t="s">
        <v>29</v>
      </c>
      <c r="H1052" t="s">
        <v>100</v>
      </c>
      <c r="I1052" t="s">
        <v>211</v>
      </c>
      <c r="J1052">
        <v>1113054</v>
      </c>
      <c r="K1052" t="s">
        <v>248</v>
      </c>
    </row>
    <row r="1053" spans="1:14" hidden="1" x14ac:dyDescent="0.25">
      <c r="A1053" t="s">
        <v>21</v>
      </c>
      <c r="B1053" t="s">
        <v>104</v>
      </c>
      <c r="D1053" t="s">
        <v>13</v>
      </c>
      <c r="E1053" t="s">
        <v>265</v>
      </c>
      <c r="F1053">
        <v>2024</v>
      </c>
      <c r="G1053" t="s">
        <v>29</v>
      </c>
      <c r="H1053" t="s">
        <v>100</v>
      </c>
      <c r="I1053" t="s">
        <v>211</v>
      </c>
      <c r="J1053">
        <v>844061.9</v>
      </c>
      <c r="K1053" t="s">
        <v>249</v>
      </c>
    </row>
    <row r="1054" spans="1:14" hidden="1" x14ac:dyDescent="0.25">
      <c r="A1054" t="s">
        <v>26</v>
      </c>
      <c r="B1054" t="s">
        <v>104</v>
      </c>
      <c r="D1054" t="s">
        <v>13</v>
      </c>
      <c r="E1054" t="s">
        <v>265</v>
      </c>
      <c r="F1054">
        <v>2025</v>
      </c>
      <c r="G1054" t="s">
        <v>29</v>
      </c>
      <c r="H1054" t="s">
        <v>100</v>
      </c>
      <c r="I1054" t="s">
        <v>211</v>
      </c>
      <c r="J1054">
        <v>1314121</v>
      </c>
      <c r="K1054" t="s">
        <v>250</v>
      </c>
    </row>
    <row r="1055" spans="1:14" hidden="1" x14ac:dyDescent="0.25">
      <c r="A1055" t="s">
        <v>26</v>
      </c>
      <c r="B1055" t="s">
        <v>104</v>
      </c>
      <c r="D1055" t="s">
        <v>13</v>
      </c>
      <c r="E1055" t="s">
        <v>265</v>
      </c>
      <c r="F1055">
        <v>2025</v>
      </c>
      <c r="G1055" t="s">
        <v>29</v>
      </c>
      <c r="H1055" t="s">
        <v>100</v>
      </c>
      <c r="I1055" t="s">
        <v>211</v>
      </c>
      <c r="J1055">
        <v>1314121</v>
      </c>
      <c r="K1055" t="s">
        <v>250</v>
      </c>
    </row>
    <row r="1056" spans="1:14" hidden="1" x14ac:dyDescent="0.25">
      <c r="A1056" t="s">
        <v>20</v>
      </c>
      <c r="B1056" t="s">
        <v>104</v>
      </c>
      <c r="D1056" t="s">
        <v>13</v>
      </c>
      <c r="E1056" t="s">
        <v>265</v>
      </c>
      <c r="F1056">
        <v>2025</v>
      </c>
      <c r="G1056" t="s">
        <v>29</v>
      </c>
      <c r="H1056" t="s">
        <v>100</v>
      </c>
      <c r="I1056" t="s">
        <v>211</v>
      </c>
      <c r="J1056">
        <v>931734.11111111112</v>
      </c>
      <c r="K1056" t="s">
        <v>249</v>
      </c>
    </row>
    <row r="1057" spans="1:14" hidden="1" x14ac:dyDescent="0.25">
      <c r="A1057" t="s">
        <v>20</v>
      </c>
      <c r="B1057" t="s">
        <v>104</v>
      </c>
      <c r="D1057" t="s">
        <v>13</v>
      </c>
      <c r="E1057" t="s">
        <v>265</v>
      </c>
      <c r="F1057">
        <v>2025</v>
      </c>
      <c r="G1057" t="s">
        <v>29</v>
      </c>
      <c r="H1057" t="s">
        <v>100</v>
      </c>
      <c r="I1057" t="s">
        <v>211</v>
      </c>
      <c r="J1057">
        <v>931734.11111111112</v>
      </c>
      <c r="K1057" t="s">
        <v>249</v>
      </c>
    </row>
    <row r="1058" spans="1:14" hidden="1" x14ac:dyDescent="0.25">
      <c r="A1058" t="s">
        <v>20</v>
      </c>
      <c r="B1058" t="s">
        <v>104</v>
      </c>
      <c r="D1058" t="s">
        <v>13</v>
      </c>
      <c r="E1058" t="s">
        <v>265</v>
      </c>
      <c r="F1058">
        <v>2025</v>
      </c>
      <c r="G1058" t="s">
        <v>29</v>
      </c>
      <c r="H1058" t="s">
        <v>100</v>
      </c>
      <c r="I1058" t="s">
        <v>211</v>
      </c>
      <c r="J1058">
        <v>931734.11111111112</v>
      </c>
      <c r="K1058" t="s">
        <v>249</v>
      </c>
    </row>
    <row r="1059" spans="1:14" hidden="1" x14ac:dyDescent="0.25">
      <c r="A1059" t="s">
        <v>20</v>
      </c>
      <c r="B1059" t="s">
        <v>104</v>
      </c>
      <c r="D1059" t="s">
        <v>13</v>
      </c>
      <c r="E1059" t="s">
        <v>265</v>
      </c>
      <c r="F1059">
        <v>2025</v>
      </c>
      <c r="G1059" t="s">
        <v>29</v>
      </c>
      <c r="H1059" t="s">
        <v>100</v>
      </c>
      <c r="I1059" t="s">
        <v>211</v>
      </c>
      <c r="J1059">
        <v>931734.11111111112</v>
      </c>
      <c r="K1059" t="s">
        <v>249</v>
      </c>
    </row>
    <row r="1060" spans="1:14" hidden="1" x14ac:dyDescent="0.25">
      <c r="A1060" t="s">
        <v>12</v>
      </c>
      <c r="B1060" t="s">
        <v>103</v>
      </c>
      <c r="D1060" t="s">
        <v>13</v>
      </c>
      <c r="E1060" t="s">
        <v>265</v>
      </c>
      <c r="F1060">
        <v>2014</v>
      </c>
      <c r="G1060" t="s">
        <v>29</v>
      </c>
      <c r="H1060" t="s">
        <v>100</v>
      </c>
      <c r="I1060" t="s">
        <v>237</v>
      </c>
      <c r="J1060">
        <v>492239.39316239324</v>
      </c>
      <c r="K1060" t="s">
        <v>248</v>
      </c>
      <c r="L1060">
        <v>1</v>
      </c>
      <c r="M1060">
        <v>1</v>
      </c>
      <c r="N1060">
        <v>1</v>
      </c>
    </row>
    <row r="1061" spans="1:14" hidden="1" x14ac:dyDescent="0.25">
      <c r="A1061" t="s">
        <v>19</v>
      </c>
      <c r="B1061" t="s">
        <v>105</v>
      </c>
      <c r="D1061" t="s">
        <v>13</v>
      </c>
      <c r="E1061" t="s">
        <v>265</v>
      </c>
      <c r="F1061">
        <v>2012</v>
      </c>
      <c r="G1061" t="s">
        <v>29</v>
      </c>
      <c r="H1061" t="s">
        <v>100</v>
      </c>
      <c r="I1061" t="s">
        <v>237</v>
      </c>
      <c r="J1061">
        <v>491693.94467754476</v>
      </c>
      <c r="K1061" t="s">
        <v>249</v>
      </c>
      <c r="L1061">
        <v>1</v>
      </c>
      <c r="M1061">
        <v>1</v>
      </c>
      <c r="N1061">
        <v>1</v>
      </c>
    </row>
    <row r="1062" spans="1:14" hidden="1" x14ac:dyDescent="0.25">
      <c r="A1062" t="s">
        <v>12</v>
      </c>
      <c r="B1062" t="s">
        <v>103</v>
      </c>
      <c r="D1062" t="s">
        <v>13</v>
      </c>
      <c r="E1062" t="s">
        <v>265</v>
      </c>
      <c r="F1062">
        <v>2014</v>
      </c>
      <c r="G1062" t="s">
        <v>29</v>
      </c>
      <c r="H1062" t="s">
        <v>100</v>
      </c>
      <c r="I1062" t="s">
        <v>237</v>
      </c>
      <c r="J1062">
        <v>500827.69230769243</v>
      </c>
      <c r="K1062" t="s">
        <v>248</v>
      </c>
      <c r="L1062">
        <v>1</v>
      </c>
      <c r="M1062">
        <v>1</v>
      </c>
      <c r="N1062">
        <v>1</v>
      </c>
    </row>
    <row r="1063" spans="1:14" hidden="1" x14ac:dyDescent="0.25">
      <c r="A1063" t="s">
        <v>41</v>
      </c>
      <c r="B1063" t="s">
        <v>104</v>
      </c>
      <c r="D1063" t="s">
        <v>13</v>
      </c>
      <c r="E1063" t="s">
        <v>265</v>
      </c>
      <c r="F1063">
        <v>2012</v>
      </c>
      <c r="G1063" t="s">
        <v>29</v>
      </c>
      <c r="H1063" t="s">
        <v>100</v>
      </c>
      <c r="I1063" t="s">
        <v>211</v>
      </c>
      <c r="J1063">
        <v>348457.47397047404</v>
      </c>
      <c r="K1063" t="s">
        <v>248</v>
      </c>
      <c r="L1063">
        <v>1</v>
      </c>
      <c r="M1063">
        <v>1</v>
      </c>
      <c r="N1063">
        <v>1</v>
      </c>
    </row>
    <row r="1064" spans="1:14" hidden="1" x14ac:dyDescent="0.25">
      <c r="A1064" t="s">
        <v>12</v>
      </c>
      <c r="B1064" t="s">
        <v>103</v>
      </c>
      <c r="D1064" t="s">
        <v>13</v>
      </c>
      <c r="E1064" t="s">
        <v>265</v>
      </c>
      <c r="F1064">
        <v>2014</v>
      </c>
      <c r="G1064" t="s">
        <v>60</v>
      </c>
      <c r="H1064" t="s">
        <v>67</v>
      </c>
      <c r="I1064" t="s">
        <v>237</v>
      </c>
      <c r="J1064">
        <v>475377.623931624</v>
      </c>
      <c r="K1064" t="s">
        <v>248</v>
      </c>
      <c r="L1064">
        <v>1</v>
      </c>
      <c r="M1064">
        <v>1</v>
      </c>
      <c r="N1064">
        <v>1</v>
      </c>
    </row>
    <row r="1065" spans="1:14" hidden="1" x14ac:dyDescent="0.25">
      <c r="A1065" t="s">
        <v>20</v>
      </c>
      <c r="B1065" t="s">
        <v>104</v>
      </c>
      <c r="D1065" t="s">
        <v>13</v>
      </c>
      <c r="E1065" t="s">
        <v>265</v>
      </c>
      <c r="F1065">
        <v>2012</v>
      </c>
      <c r="G1065" t="s">
        <v>60</v>
      </c>
      <c r="H1065" t="s">
        <v>67</v>
      </c>
      <c r="I1065" t="s">
        <v>237</v>
      </c>
      <c r="J1065">
        <v>788368.07738927752</v>
      </c>
      <c r="K1065" t="s">
        <v>250</v>
      </c>
      <c r="L1065">
        <v>2</v>
      </c>
      <c r="M1065">
        <v>1</v>
      </c>
      <c r="N1065">
        <v>1</v>
      </c>
    </row>
    <row r="1066" spans="1:14" hidden="1" x14ac:dyDescent="0.25">
      <c r="A1066" t="s">
        <v>12</v>
      </c>
      <c r="B1066" t="s">
        <v>103</v>
      </c>
      <c r="D1066" t="s">
        <v>13</v>
      </c>
      <c r="E1066" t="s">
        <v>265</v>
      </c>
      <c r="F1066">
        <v>2014</v>
      </c>
      <c r="G1066" t="s">
        <v>60</v>
      </c>
      <c r="H1066" t="s">
        <v>67</v>
      </c>
      <c r="I1066" t="s">
        <v>237</v>
      </c>
      <c r="J1066">
        <v>501485.86324786337</v>
      </c>
      <c r="K1066" t="s">
        <v>248</v>
      </c>
      <c r="L1066">
        <v>1</v>
      </c>
      <c r="M1066">
        <v>1</v>
      </c>
      <c r="N1066">
        <v>1</v>
      </c>
    </row>
    <row r="1067" spans="1:14" hidden="1" x14ac:dyDescent="0.25">
      <c r="A1067" t="s">
        <v>20</v>
      </c>
      <c r="B1067" t="s">
        <v>104</v>
      </c>
      <c r="D1067" t="s">
        <v>13</v>
      </c>
      <c r="E1067" t="s">
        <v>265</v>
      </c>
      <c r="F1067">
        <v>2012</v>
      </c>
      <c r="G1067" t="s">
        <v>60</v>
      </c>
      <c r="H1067" t="s">
        <v>67</v>
      </c>
      <c r="I1067" t="s">
        <v>237</v>
      </c>
      <c r="J1067">
        <v>542863.66620046622</v>
      </c>
      <c r="K1067" t="s">
        <v>249</v>
      </c>
      <c r="L1067">
        <v>1</v>
      </c>
      <c r="M1067">
        <v>1</v>
      </c>
      <c r="N1067">
        <v>1</v>
      </c>
    </row>
    <row r="1068" spans="1:14" hidden="1" x14ac:dyDescent="0.25">
      <c r="A1068" t="s">
        <v>12</v>
      </c>
      <c r="B1068" t="s">
        <v>103</v>
      </c>
      <c r="D1068" t="s">
        <v>13</v>
      </c>
      <c r="E1068" t="s">
        <v>265</v>
      </c>
      <c r="F1068">
        <v>2014</v>
      </c>
      <c r="G1068" t="s">
        <v>60</v>
      </c>
      <c r="H1068" t="s">
        <v>67</v>
      </c>
      <c r="I1068" t="s">
        <v>237</v>
      </c>
      <c r="J1068">
        <v>348771.19658119662</v>
      </c>
      <c r="K1068" t="s">
        <v>248</v>
      </c>
      <c r="L1068">
        <v>1</v>
      </c>
      <c r="M1068">
        <v>1</v>
      </c>
      <c r="N1068">
        <v>1</v>
      </c>
    </row>
    <row r="1069" spans="1:14" hidden="1" x14ac:dyDescent="0.25">
      <c r="A1069" t="s">
        <v>20</v>
      </c>
      <c r="B1069" t="s">
        <v>104</v>
      </c>
      <c r="D1069" t="s">
        <v>13</v>
      </c>
      <c r="E1069" t="s">
        <v>265</v>
      </c>
      <c r="F1069">
        <v>2012</v>
      </c>
      <c r="G1069" t="s">
        <v>60</v>
      </c>
      <c r="H1069" t="s">
        <v>67</v>
      </c>
      <c r="I1069" t="s">
        <v>237</v>
      </c>
      <c r="J1069">
        <v>500978.19471639482</v>
      </c>
      <c r="K1069" t="s">
        <v>249</v>
      </c>
      <c r="L1069">
        <v>1</v>
      </c>
      <c r="M1069">
        <v>1</v>
      </c>
      <c r="N1069">
        <v>1</v>
      </c>
    </row>
    <row r="1070" spans="1:14" hidden="1" x14ac:dyDescent="0.25">
      <c r="A1070" t="s">
        <v>73</v>
      </c>
      <c r="B1070" t="s">
        <v>104</v>
      </c>
      <c r="D1070" t="s">
        <v>13</v>
      </c>
      <c r="E1070" t="s">
        <v>265</v>
      </c>
      <c r="F1070">
        <v>2012</v>
      </c>
      <c r="G1070" t="s">
        <v>60</v>
      </c>
      <c r="H1070" t="s">
        <v>67</v>
      </c>
      <c r="I1070" t="s">
        <v>237</v>
      </c>
      <c r="J1070">
        <v>754268.98140378157</v>
      </c>
      <c r="K1070" t="s">
        <v>249</v>
      </c>
      <c r="L1070">
        <v>1</v>
      </c>
      <c r="M1070">
        <v>1</v>
      </c>
      <c r="N1070">
        <v>1</v>
      </c>
    </row>
    <row r="1071" spans="1:14" hidden="1" x14ac:dyDescent="0.25">
      <c r="A1071" t="s">
        <v>41</v>
      </c>
      <c r="B1071" t="s">
        <v>104</v>
      </c>
      <c r="D1071" t="s">
        <v>13</v>
      </c>
      <c r="E1071" t="s">
        <v>265</v>
      </c>
      <c r="F1071">
        <v>2013</v>
      </c>
      <c r="G1071" t="s">
        <v>60</v>
      </c>
      <c r="H1071" t="s">
        <v>67</v>
      </c>
      <c r="I1071" t="s">
        <v>211</v>
      </c>
      <c r="J1071">
        <v>711651.62634032639</v>
      </c>
      <c r="K1071" t="s">
        <v>250</v>
      </c>
      <c r="L1071">
        <v>2</v>
      </c>
      <c r="M1071">
        <v>1</v>
      </c>
      <c r="N1071">
        <v>1</v>
      </c>
    </row>
    <row r="1072" spans="1:14" hidden="1" x14ac:dyDescent="0.25">
      <c r="A1072" t="s">
        <v>20</v>
      </c>
      <c r="B1072" t="s">
        <v>104</v>
      </c>
      <c r="D1072" t="s">
        <v>13</v>
      </c>
      <c r="E1072" t="s">
        <v>265</v>
      </c>
      <c r="F1072">
        <v>2013</v>
      </c>
      <c r="G1072" t="s">
        <v>60</v>
      </c>
      <c r="H1072" t="s">
        <v>67</v>
      </c>
      <c r="I1072" t="s">
        <v>237</v>
      </c>
      <c r="J1072">
        <v>783717.22455322451</v>
      </c>
      <c r="K1072" t="s">
        <v>248</v>
      </c>
      <c r="L1072">
        <v>1</v>
      </c>
      <c r="M1072">
        <v>1</v>
      </c>
      <c r="N1072">
        <v>1</v>
      </c>
    </row>
    <row r="1073" spans="1:14" hidden="1" x14ac:dyDescent="0.25">
      <c r="A1073" t="s">
        <v>12</v>
      </c>
      <c r="B1073" t="s">
        <v>103</v>
      </c>
      <c r="D1073" t="s">
        <v>13</v>
      </c>
      <c r="E1073" t="s">
        <v>265</v>
      </c>
      <c r="F1073">
        <v>2014</v>
      </c>
      <c r="G1073" t="s">
        <v>29</v>
      </c>
      <c r="H1073" t="s">
        <v>100</v>
      </c>
      <c r="I1073" t="s">
        <v>237</v>
      </c>
      <c r="J1073">
        <v>474885.77777777787</v>
      </c>
      <c r="K1073" t="s">
        <v>248</v>
      </c>
      <c r="L1073">
        <v>1</v>
      </c>
      <c r="M1073">
        <v>1</v>
      </c>
      <c r="N1073">
        <v>1</v>
      </c>
    </row>
    <row r="1074" spans="1:14" hidden="1" x14ac:dyDescent="0.25">
      <c r="A1074" t="s">
        <v>20</v>
      </c>
      <c r="B1074" t="s">
        <v>104</v>
      </c>
      <c r="D1074" t="s">
        <v>13</v>
      </c>
      <c r="E1074" t="s">
        <v>265</v>
      </c>
      <c r="F1074">
        <v>2012</v>
      </c>
      <c r="G1074" t="s">
        <v>29</v>
      </c>
      <c r="H1074" t="s">
        <v>100</v>
      </c>
      <c r="I1074" t="s">
        <v>237</v>
      </c>
      <c r="J1074">
        <v>590158.95384615392</v>
      </c>
      <c r="K1074" t="s">
        <v>249</v>
      </c>
      <c r="L1074">
        <v>1</v>
      </c>
      <c r="M1074">
        <v>1</v>
      </c>
      <c r="N1074">
        <v>1</v>
      </c>
    </row>
    <row r="1075" spans="1:14" hidden="1" x14ac:dyDescent="0.25">
      <c r="A1075" t="s">
        <v>12</v>
      </c>
      <c r="B1075" t="s">
        <v>103</v>
      </c>
      <c r="D1075" t="s">
        <v>13</v>
      </c>
      <c r="E1075" t="s">
        <v>265</v>
      </c>
      <c r="F1075">
        <v>2014</v>
      </c>
      <c r="G1075" t="s">
        <v>29</v>
      </c>
      <c r="H1075" t="s">
        <v>100</v>
      </c>
      <c r="I1075" t="s">
        <v>237</v>
      </c>
      <c r="J1075">
        <v>500742.15384615393</v>
      </c>
      <c r="K1075" t="s">
        <v>248</v>
      </c>
      <c r="L1075">
        <v>1</v>
      </c>
      <c r="M1075">
        <v>1</v>
      </c>
      <c r="N1075">
        <v>1</v>
      </c>
    </row>
    <row r="1076" spans="1:14" hidden="1" x14ac:dyDescent="0.25">
      <c r="A1076" t="s">
        <v>20</v>
      </c>
      <c r="B1076" t="s">
        <v>104</v>
      </c>
      <c r="D1076" t="s">
        <v>13</v>
      </c>
      <c r="E1076" t="s">
        <v>265</v>
      </c>
      <c r="F1076">
        <v>2012</v>
      </c>
      <c r="G1076" t="s">
        <v>29</v>
      </c>
      <c r="H1076" t="s">
        <v>100</v>
      </c>
      <c r="I1076" t="s">
        <v>237</v>
      </c>
      <c r="J1076">
        <v>387291.45470085478</v>
      </c>
      <c r="K1076" t="s">
        <v>248</v>
      </c>
      <c r="L1076">
        <v>1</v>
      </c>
      <c r="M1076">
        <v>1</v>
      </c>
      <c r="N1076">
        <v>1</v>
      </c>
    </row>
    <row r="1077" spans="1:14" x14ac:dyDescent="0.25">
      <c r="A1077" t="s">
        <v>24</v>
      </c>
      <c r="B1077" t="s">
        <v>241</v>
      </c>
      <c r="C1077" t="s">
        <v>266</v>
      </c>
      <c r="D1077" t="s">
        <v>13</v>
      </c>
      <c r="E1077" t="s">
        <v>265</v>
      </c>
      <c r="F1077">
        <v>2013</v>
      </c>
      <c r="G1077" t="s">
        <v>29</v>
      </c>
      <c r="H1077" t="s">
        <v>100</v>
      </c>
      <c r="I1077" t="s">
        <v>237</v>
      </c>
      <c r="J1077">
        <v>741971.01286367956</v>
      </c>
      <c r="K1077" t="s">
        <v>249</v>
      </c>
      <c r="L1077">
        <v>1</v>
      </c>
      <c r="M1077">
        <v>1</v>
      </c>
      <c r="N1077">
        <v>1</v>
      </c>
    </row>
    <row r="1078" spans="1:14" hidden="1" x14ac:dyDescent="0.25">
      <c r="A1078" t="s">
        <v>73</v>
      </c>
      <c r="B1078" t="s">
        <v>104</v>
      </c>
      <c r="D1078" t="s">
        <v>13</v>
      </c>
      <c r="E1078" t="s">
        <v>265</v>
      </c>
      <c r="F1078">
        <v>2012</v>
      </c>
      <c r="G1078" t="s">
        <v>29</v>
      </c>
      <c r="H1078" t="s">
        <v>100</v>
      </c>
      <c r="I1078" t="s">
        <v>237</v>
      </c>
      <c r="J1078">
        <v>753586.06895622902</v>
      </c>
      <c r="K1078" t="s">
        <v>248</v>
      </c>
      <c r="L1078">
        <v>1</v>
      </c>
      <c r="M1078">
        <v>1</v>
      </c>
      <c r="N1078">
        <v>1</v>
      </c>
    </row>
    <row r="1079" spans="1:14" hidden="1" x14ac:dyDescent="0.25">
      <c r="A1079" t="s">
        <v>73</v>
      </c>
      <c r="B1079" t="s">
        <v>104</v>
      </c>
      <c r="D1079" t="s">
        <v>13</v>
      </c>
      <c r="E1079" t="s">
        <v>265</v>
      </c>
      <c r="F1079">
        <v>2012</v>
      </c>
      <c r="G1079" t="s">
        <v>29</v>
      </c>
      <c r="H1079" t="s">
        <v>100</v>
      </c>
      <c r="I1079" t="s">
        <v>237</v>
      </c>
      <c r="J1079">
        <v>576977.57961667969</v>
      </c>
      <c r="K1079" t="s">
        <v>250</v>
      </c>
      <c r="L1079">
        <v>2</v>
      </c>
      <c r="M1079">
        <v>1</v>
      </c>
      <c r="N1079">
        <v>1</v>
      </c>
    </row>
    <row r="1080" spans="1:14" hidden="1" x14ac:dyDescent="0.25">
      <c r="A1080" t="s">
        <v>26</v>
      </c>
      <c r="B1080" t="s">
        <v>104</v>
      </c>
      <c r="D1080" t="s">
        <v>13</v>
      </c>
      <c r="E1080" t="s">
        <v>265</v>
      </c>
      <c r="F1080">
        <v>2013</v>
      </c>
      <c r="G1080" t="s">
        <v>29</v>
      </c>
      <c r="H1080" t="s">
        <v>100</v>
      </c>
      <c r="I1080" t="s">
        <v>237</v>
      </c>
      <c r="J1080">
        <v>488829.2261072261</v>
      </c>
      <c r="K1080" t="s">
        <v>248</v>
      </c>
      <c r="L1080">
        <v>1</v>
      </c>
      <c r="M1080">
        <v>1</v>
      </c>
      <c r="N1080">
        <v>1</v>
      </c>
    </row>
    <row r="1081" spans="1:14" hidden="1" x14ac:dyDescent="0.25">
      <c r="A1081" t="s">
        <v>42</v>
      </c>
      <c r="B1081" t="s">
        <v>107</v>
      </c>
      <c r="D1081" t="s">
        <v>13</v>
      </c>
      <c r="E1081" t="s">
        <v>265</v>
      </c>
      <c r="F1081">
        <v>2013</v>
      </c>
      <c r="G1081" t="s">
        <v>29</v>
      </c>
      <c r="H1081" t="s">
        <v>100</v>
      </c>
      <c r="I1081" t="s">
        <v>211</v>
      </c>
      <c r="J1081">
        <v>469119.99844599841</v>
      </c>
      <c r="K1081" t="s">
        <v>248</v>
      </c>
      <c r="L1081">
        <v>1</v>
      </c>
      <c r="M1081">
        <v>1</v>
      </c>
      <c r="N1081">
        <v>1</v>
      </c>
    </row>
    <row r="1082" spans="1:14" hidden="1" x14ac:dyDescent="0.25">
      <c r="A1082" t="s">
        <v>20</v>
      </c>
      <c r="B1082" t="s">
        <v>104</v>
      </c>
      <c r="D1082" t="s">
        <v>13</v>
      </c>
      <c r="E1082" t="s">
        <v>265</v>
      </c>
      <c r="F1082">
        <v>2013</v>
      </c>
      <c r="G1082" t="s">
        <v>29</v>
      </c>
      <c r="H1082" t="s">
        <v>100</v>
      </c>
      <c r="I1082" t="s">
        <v>237</v>
      </c>
      <c r="J1082">
        <v>793529.82439782436</v>
      </c>
      <c r="K1082" t="s">
        <v>249</v>
      </c>
      <c r="L1082">
        <v>1</v>
      </c>
      <c r="M1082">
        <v>1</v>
      </c>
      <c r="N1082">
        <v>1</v>
      </c>
    </row>
    <row r="1083" spans="1:14" hidden="1" x14ac:dyDescent="0.25">
      <c r="A1083" t="s">
        <v>22</v>
      </c>
      <c r="B1083" t="s">
        <v>104</v>
      </c>
      <c r="D1083" t="s">
        <v>13</v>
      </c>
      <c r="E1083" t="s">
        <v>265</v>
      </c>
      <c r="F1083">
        <v>2013</v>
      </c>
      <c r="G1083" t="s">
        <v>29</v>
      </c>
      <c r="H1083" t="s">
        <v>100</v>
      </c>
      <c r="I1083" t="s">
        <v>237</v>
      </c>
      <c r="J1083">
        <v>536803.36285936285</v>
      </c>
      <c r="K1083" t="s">
        <v>249</v>
      </c>
      <c r="L1083">
        <v>1</v>
      </c>
      <c r="M1083">
        <v>1</v>
      </c>
      <c r="N1083">
        <v>1</v>
      </c>
    </row>
    <row r="1084" spans="1:14" x14ac:dyDescent="0.25">
      <c r="A1084" t="s">
        <v>24</v>
      </c>
      <c r="B1084" t="s">
        <v>241</v>
      </c>
      <c r="C1084" t="s">
        <v>266</v>
      </c>
      <c r="D1084" t="s">
        <v>13</v>
      </c>
      <c r="E1084" t="s">
        <v>265</v>
      </c>
      <c r="F1084">
        <v>2013</v>
      </c>
      <c r="G1084" t="s">
        <v>29</v>
      </c>
      <c r="H1084" t="s">
        <v>100</v>
      </c>
      <c r="I1084" t="s">
        <v>237</v>
      </c>
      <c r="J1084">
        <v>473668.81770007766</v>
      </c>
      <c r="K1084" t="s">
        <v>248</v>
      </c>
      <c r="L1084">
        <v>1</v>
      </c>
      <c r="M1084">
        <v>1</v>
      </c>
      <c r="N1084">
        <v>1</v>
      </c>
    </row>
    <row r="1085" spans="1:14" hidden="1" x14ac:dyDescent="0.25">
      <c r="A1085" t="s">
        <v>42</v>
      </c>
      <c r="B1085" t="s">
        <v>107</v>
      </c>
      <c r="D1085" t="s">
        <v>13</v>
      </c>
      <c r="E1085" t="s">
        <v>265</v>
      </c>
      <c r="F1085">
        <v>2013</v>
      </c>
      <c r="G1085" t="s">
        <v>29</v>
      </c>
      <c r="H1085" t="s">
        <v>100</v>
      </c>
      <c r="I1085" t="s">
        <v>211</v>
      </c>
      <c r="J1085">
        <v>505400.84929292928</v>
      </c>
      <c r="K1085" t="s">
        <v>251</v>
      </c>
      <c r="L1085">
        <v>2</v>
      </c>
      <c r="M1085">
        <v>1</v>
      </c>
      <c r="N1085">
        <v>1</v>
      </c>
    </row>
    <row r="1086" spans="1:14" hidden="1" x14ac:dyDescent="0.25">
      <c r="A1086" t="s">
        <v>22</v>
      </c>
      <c r="B1086" t="s">
        <v>104</v>
      </c>
      <c r="D1086" t="s">
        <v>13</v>
      </c>
      <c r="E1086" t="s">
        <v>265</v>
      </c>
      <c r="F1086">
        <v>2012</v>
      </c>
      <c r="G1086" t="s">
        <v>35</v>
      </c>
      <c r="H1086" t="s">
        <v>98</v>
      </c>
      <c r="I1086" t="s">
        <v>237</v>
      </c>
      <c r="J1086">
        <v>495472.19098679104</v>
      </c>
      <c r="K1086" t="s">
        <v>247</v>
      </c>
      <c r="L1086">
        <v>2</v>
      </c>
      <c r="M1086">
        <v>1</v>
      </c>
      <c r="N1086">
        <v>1</v>
      </c>
    </row>
    <row r="1087" spans="1:14" hidden="1" x14ac:dyDescent="0.25">
      <c r="A1087" t="s">
        <v>22</v>
      </c>
      <c r="B1087" t="s">
        <v>104</v>
      </c>
      <c r="D1087" t="s">
        <v>13</v>
      </c>
      <c r="E1087" t="s">
        <v>265</v>
      </c>
      <c r="F1087">
        <v>2013</v>
      </c>
      <c r="G1087" t="s">
        <v>35</v>
      </c>
      <c r="H1087" t="s">
        <v>98</v>
      </c>
      <c r="I1087" t="s">
        <v>237</v>
      </c>
      <c r="J1087">
        <v>768119.76565656555</v>
      </c>
      <c r="K1087" t="s">
        <v>250</v>
      </c>
      <c r="L1087">
        <v>2</v>
      </c>
      <c r="M1087">
        <v>1</v>
      </c>
      <c r="N1087">
        <v>1</v>
      </c>
    </row>
    <row r="1088" spans="1:14" x14ac:dyDescent="0.25">
      <c r="A1088" t="s">
        <v>24</v>
      </c>
      <c r="B1088" t="s">
        <v>241</v>
      </c>
      <c r="C1088" t="s">
        <v>266</v>
      </c>
      <c r="D1088" t="s">
        <v>13</v>
      </c>
      <c r="E1088" t="s">
        <v>265</v>
      </c>
      <c r="F1088">
        <v>2013</v>
      </c>
      <c r="G1088" t="s">
        <v>35</v>
      </c>
      <c r="H1088" t="s">
        <v>98</v>
      </c>
      <c r="I1088" t="s">
        <v>237</v>
      </c>
      <c r="J1088">
        <v>559268.52646119311</v>
      </c>
      <c r="K1088" t="s">
        <v>248</v>
      </c>
      <c r="L1088">
        <v>1</v>
      </c>
      <c r="M1088">
        <v>1</v>
      </c>
      <c r="N1088">
        <v>1</v>
      </c>
    </row>
    <row r="1089" spans="1:14" x14ac:dyDescent="0.25">
      <c r="A1089" t="s">
        <v>24</v>
      </c>
      <c r="B1089" t="s">
        <v>241</v>
      </c>
      <c r="C1089" t="s">
        <v>266</v>
      </c>
      <c r="D1089" t="s">
        <v>13</v>
      </c>
      <c r="E1089" t="s">
        <v>265</v>
      </c>
      <c r="F1089">
        <v>2013</v>
      </c>
      <c r="G1089" t="s">
        <v>35</v>
      </c>
      <c r="H1089" t="s">
        <v>98</v>
      </c>
      <c r="I1089" t="s">
        <v>237</v>
      </c>
      <c r="J1089">
        <v>554670.32910299569</v>
      </c>
      <c r="K1089" t="s">
        <v>248</v>
      </c>
      <c r="L1089">
        <v>1</v>
      </c>
      <c r="M1089">
        <v>1</v>
      </c>
      <c r="N1089">
        <v>1</v>
      </c>
    </row>
    <row r="1090" spans="1:14" hidden="1" x14ac:dyDescent="0.25">
      <c r="A1090" t="s">
        <v>19</v>
      </c>
      <c r="B1090" t="s">
        <v>105</v>
      </c>
      <c r="D1090" t="s">
        <v>13</v>
      </c>
      <c r="E1090" t="s">
        <v>265</v>
      </c>
      <c r="F1090">
        <v>2013</v>
      </c>
      <c r="G1090" t="s">
        <v>35</v>
      </c>
      <c r="H1090" t="s">
        <v>98</v>
      </c>
      <c r="I1090" t="s">
        <v>237</v>
      </c>
      <c r="J1090">
        <v>465949.91482517478</v>
      </c>
      <c r="K1090" t="s">
        <v>249</v>
      </c>
      <c r="L1090">
        <v>1</v>
      </c>
      <c r="M1090">
        <v>1</v>
      </c>
      <c r="N1090">
        <v>1</v>
      </c>
    </row>
    <row r="1091" spans="1:14" hidden="1" x14ac:dyDescent="0.25">
      <c r="A1091" t="s">
        <v>20</v>
      </c>
      <c r="B1091" t="s">
        <v>104</v>
      </c>
      <c r="D1091" t="s">
        <v>13</v>
      </c>
      <c r="E1091" t="s">
        <v>265</v>
      </c>
      <c r="F1091">
        <v>2025</v>
      </c>
      <c r="G1091" t="s">
        <v>35</v>
      </c>
      <c r="H1091" t="s">
        <v>98</v>
      </c>
      <c r="I1091" t="s">
        <v>211</v>
      </c>
      <c r="J1091">
        <v>931734.11111111112</v>
      </c>
      <c r="K1091" t="s">
        <v>249</v>
      </c>
    </row>
    <row r="1092" spans="1:14" hidden="1" x14ac:dyDescent="0.25">
      <c r="A1092" t="s">
        <v>20</v>
      </c>
      <c r="B1092" t="s">
        <v>104</v>
      </c>
      <c r="D1092" t="s">
        <v>13</v>
      </c>
      <c r="E1092" t="s">
        <v>265</v>
      </c>
      <c r="F1092">
        <v>2025</v>
      </c>
      <c r="G1092" t="s">
        <v>29</v>
      </c>
      <c r="H1092" t="s">
        <v>100</v>
      </c>
      <c r="I1092" t="s">
        <v>211</v>
      </c>
      <c r="J1092">
        <v>931734.11111111112</v>
      </c>
      <c r="K1092" t="s">
        <v>249</v>
      </c>
    </row>
    <row r="1093" spans="1:14" hidden="1" x14ac:dyDescent="0.25">
      <c r="A1093" t="s">
        <v>20</v>
      </c>
      <c r="B1093" t="s">
        <v>104</v>
      </c>
      <c r="D1093" t="s">
        <v>13</v>
      </c>
      <c r="E1093" t="s">
        <v>265</v>
      </c>
      <c r="F1093">
        <v>2025</v>
      </c>
      <c r="G1093" t="s">
        <v>29</v>
      </c>
      <c r="H1093" t="s">
        <v>100</v>
      </c>
      <c r="I1093" t="s">
        <v>211</v>
      </c>
      <c r="J1093">
        <v>931734.11111111112</v>
      </c>
      <c r="K1093" t="s">
        <v>249</v>
      </c>
    </row>
    <row r="1094" spans="1:14" hidden="1" x14ac:dyDescent="0.25">
      <c r="A1094" t="s">
        <v>20</v>
      </c>
      <c r="B1094" t="s">
        <v>104</v>
      </c>
      <c r="D1094" t="s">
        <v>13</v>
      </c>
      <c r="E1094" t="s">
        <v>265</v>
      </c>
      <c r="F1094">
        <v>2025</v>
      </c>
      <c r="G1094" t="s">
        <v>29</v>
      </c>
      <c r="H1094" t="s">
        <v>100</v>
      </c>
      <c r="I1094" t="s">
        <v>211</v>
      </c>
      <c r="J1094">
        <v>931734.11111111112</v>
      </c>
      <c r="K1094" t="s">
        <v>249</v>
      </c>
    </row>
    <row r="1095" spans="1:14" hidden="1" x14ac:dyDescent="0.25">
      <c r="A1095" t="s">
        <v>20</v>
      </c>
      <c r="B1095" t="s">
        <v>104</v>
      </c>
      <c r="D1095" t="s">
        <v>13</v>
      </c>
      <c r="E1095" t="s">
        <v>265</v>
      </c>
      <c r="F1095">
        <v>2025</v>
      </c>
      <c r="G1095" t="s">
        <v>35</v>
      </c>
      <c r="H1095" t="s">
        <v>98</v>
      </c>
      <c r="I1095" t="s">
        <v>211</v>
      </c>
      <c r="J1095">
        <v>931734.11111111112</v>
      </c>
      <c r="K1095" t="s">
        <v>249</v>
      </c>
    </row>
    <row r="1096" spans="1:14" hidden="1" x14ac:dyDescent="0.25">
      <c r="A1096" t="s">
        <v>33</v>
      </c>
      <c r="B1096" t="s">
        <v>104</v>
      </c>
      <c r="D1096" t="s">
        <v>13</v>
      </c>
      <c r="E1096" t="s">
        <v>265</v>
      </c>
      <c r="F1096">
        <v>2025</v>
      </c>
      <c r="G1096" t="s">
        <v>35</v>
      </c>
      <c r="H1096" t="s">
        <v>98</v>
      </c>
      <c r="I1096" t="s">
        <v>211</v>
      </c>
      <c r="J1096">
        <v>588235.25</v>
      </c>
      <c r="K1096" t="s">
        <v>250</v>
      </c>
    </row>
    <row r="1097" spans="1:14" hidden="1" x14ac:dyDescent="0.25">
      <c r="A1097" t="s">
        <v>33</v>
      </c>
      <c r="B1097" t="s">
        <v>104</v>
      </c>
      <c r="D1097" t="s">
        <v>13</v>
      </c>
      <c r="E1097" t="s">
        <v>265</v>
      </c>
      <c r="F1097">
        <v>2025</v>
      </c>
      <c r="G1097" t="s">
        <v>35</v>
      </c>
      <c r="H1097" t="s">
        <v>98</v>
      </c>
      <c r="I1097" t="s">
        <v>211</v>
      </c>
      <c r="J1097">
        <v>588235.25</v>
      </c>
      <c r="K1097" t="s">
        <v>249</v>
      </c>
    </row>
    <row r="1098" spans="1:14" hidden="1" x14ac:dyDescent="0.25">
      <c r="A1098" t="s">
        <v>33</v>
      </c>
      <c r="B1098" t="s">
        <v>104</v>
      </c>
      <c r="D1098" t="s">
        <v>13</v>
      </c>
      <c r="E1098" t="s">
        <v>265</v>
      </c>
      <c r="F1098">
        <v>2025</v>
      </c>
      <c r="G1098" t="s">
        <v>35</v>
      </c>
      <c r="H1098" t="s">
        <v>98</v>
      </c>
      <c r="I1098" t="s">
        <v>211</v>
      </c>
      <c r="J1098">
        <v>588235.25</v>
      </c>
      <c r="K1098" t="s">
        <v>250</v>
      </c>
    </row>
    <row r="1099" spans="1:14" x14ac:dyDescent="0.25">
      <c r="A1099" t="s">
        <v>24</v>
      </c>
      <c r="B1099" t="s">
        <v>241</v>
      </c>
      <c r="C1099" t="s">
        <v>266</v>
      </c>
      <c r="D1099" t="s">
        <v>13</v>
      </c>
      <c r="E1099" t="s">
        <v>265</v>
      </c>
      <c r="F1099">
        <v>2022</v>
      </c>
      <c r="G1099" t="s">
        <v>35</v>
      </c>
      <c r="H1099" t="s">
        <v>98</v>
      </c>
      <c r="I1099" t="s">
        <v>237</v>
      </c>
      <c r="J1099">
        <v>1126454.6404972805</v>
      </c>
      <c r="K1099" t="s">
        <v>250</v>
      </c>
    </row>
    <row r="1100" spans="1:14" x14ac:dyDescent="0.25">
      <c r="A1100" t="s">
        <v>24</v>
      </c>
      <c r="B1100" t="s">
        <v>241</v>
      </c>
      <c r="C1100" t="s">
        <v>266</v>
      </c>
      <c r="D1100" t="s">
        <v>13</v>
      </c>
      <c r="E1100" t="s">
        <v>265</v>
      </c>
      <c r="F1100">
        <v>2022</v>
      </c>
      <c r="G1100" t="s">
        <v>29</v>
      </c>
      <c r="H1100" t="s">
        <v>100</v>
      </c>
      <c r="I1100" t="s">
        <v>237</v>
      </c>
      <c r="J1100">
        <v>1194706.846993007</v>
      </c>
      <c r="K1100" t="s">
        <v>249</v>
      </c>
    </row>
    <row r="1101" spans="1:14" hidden="1" x14ac:dyDescent="0.25">
      <c r="A1101" t="s">
        <v>33</v>
      </c>
      <c r="B1101" t="s">
        <v>104</v>
      </c>
      <c r="D1101" t="s">
        <v>13</v>
      </c>
      <c r="E1101" t="s">
        <v>265</v>
      </c>
      <c r="F1101">
        <v>2025</v>
      </c>
      <c r="G1101" t="s">
        <v>29</v>
      </c>
      <c r="H1101" t="s">
        <v>100</v>
      </c>
      <c r="I1101" t="s">
        <v>211</v>
      </c>
      <c r="J1101">
        <v>588235.25</v>
      </c>
      <c r="K1101" t="s">
        <v>249</v>
      </c>
    </row>
    <row r="1102" spans="1:14" hidden="1" x14ac:dyDescent="0.25">
      <c r="A1102" t="s">
        <v>32</v>
      </c>
      <c r="B1102" t="s">
        <v>105</v>
      </c>
      <c r="D1102" t="s">
        <v>13</v>
      </c>
      <c r="E1102" t="s">
        <v>265</v>
      </c>
      <c r="F1102">
        <v>2013</v>
      </c>
      <c r="G1102" t="s">
        <v>29</v>
      </c>
      <c r="H1102" t="s">
        <v>100</v>
      </c>
      <c r="I1102" t="s">
        <v>237</v>
      </c>
      <c r="J1102">
        <v>500215.35476301471</v>
      </c>
      <c r="K1102" t="s">
        <v>249</v>
      </c>
      <c r="L1102">
        <v>1</v>
      </c>
      <c r="M1102">
        <v>1</v>
      </c>
      <c r="N1102">
        <v>1</v>
      </c>
    </row>
    <row r="1103" spans="1:14" hidden="1" x14ac:dyDescent="0.25">
      <c r="A1103" t="s">
        <v>33</v>
      </c>
      <c r="B1103" t="s">
        <v>104</v>
      </c>
      <c r="D1103" t="s">
        <v>13</v>
      </c>
      <c r="E1103" t="s">
        <v>265</v>
      </c>
      <c r="F1103">
        <v>2025</v>
      </c>
      <c r="G1103" t="s">
        <v>29</v>
      </c>
      <c r="H1103" t="s">
        <v>100</v>
      </c>
      <c r="I1103" t="s">
        <v>211</v>
      </c>
      <c r="J1103">
        <v>570000</v>
      </c>
      <c r="K1103" t="s">
        <v>249</v>
      </c>
    </row>
    <row r="1104" spans="1:14" hidden="1" x14ac:dyDescent="0.25">
      <c r="A1104" t="s">
        <v>41</v>
      </c>
      <c r="B1104" t="s">
        <v>104</v>
      </c>
      <c r="D1104" t="s">
        <v>13</v>
      </c>
      <c r="E1104" t="s">
        <v>265</v>
      </c>
      <c r="F1104">
        <v>2022</v>
      </c>
      <c r="G1104" t="s">
        <v>29</v>
      </c>
      <c r="H1104" t="s">
        <v>100</v>
      </c>
      <c r="I1104" t="s">
        <v>211</v>
      </c>
      <c r="J1104">
        <v>475311.45025641023</v>
      </c>
      <c r="K1104" t="s">
        <v>247</v>
      </c>
    </row>
    <row r="1105" spans="1:14" hidden="1" x14ac:dyDescent="0.25">
      <c r="A1105" t="s">
        <v>41</v>
      </c>
      <c r="B1105" t="s">
        <v>104</v>
      </c>
      <c r="D1105" t="s">
        <v>13</v>
      </c>
      <c r="E1105" t="s">
        <v>265</v>
      </c>
      <c r="F1105">
        <v>2022</v>
      </c>
      <c r="G1105" t="s">
        <v>29</v>
      </c>
      <c r="H1105" t="s">
        <v>100</v>
      </c>
      <c r="I1105" t="s">
        <v>211</v>
      </c>
      <c r="J1105">
        <v>444337.09128205129</v>
      </c>
      <c r="K1105" t="s">
        <v>250</v>
      </c>
    </row>
    <row r="1106" spans="1:14" hidden="1" x14ac:dyDescent="0.25">
      <c r="A1106" t="s">
        <v>19</v>
      </c>
      <c r="B1106" t="s">
        <v>105</v>
      </c>
      <c r="D1106" t="s">
        <v>13</v>
      </c>
      <c r="E1106" t="s">
        <v>265</v>
      </c>
      <c r="F1106">
        <v>2023</v>
      </c>
      <c r="G1106" t="s">
        <v>29</v>
      </c>
      <c r="H1106" t="s">
        <v>100</v>
      </c>
      <c r="I1106" t="s">
        <v>211</v>
      </c>
      <c r="J1106">
        <v>565508.0234615386</v>
      </c>
      <c r="K1106" t="s">
        <v>250</v>
      </c>
    </row>
    <row r="1107" spans="1:14" hidden="1" x14ac:dyDescent="0.25">
      <c r="A1107" t="s">
        <v>19</v>
      </c>
      <c r="B1107" t="s">
        <v>105</v>
      </c>
      <c r="D1107" t="s">
        <v>13</v>
      </c>
      <c r="E1107" t="s">
        <v>265</v>
      </c>
      <c r="F1107">
        <v>2023</v>
      </c>
      <c r="G1107" t="s">
        <v>29</v>
      </c>
      <c r="H1107" t="s">
        <v>100</v>
      </c>
      <c r="I1107" t="s">
        <v>211</v>
      </c>
      <c r="J1107">
        <v>555327.98383449891</v>
      </c>
      <c r="K1107" t="s">
        <v>249</v>
      </c>
    </row>
    <row r="1108" spans="1:14" hidden="1" x14ac:dyDescent="0.25">
      <c r="A1108" t="s">
        <v>19</v>
      </c>
      <c r="B1108" t="s">
        <v>105</v>
      </c>
      <c r="D1108" t="s">
        <v>13</v>
      </c>
      <c r="E1108" t="s">
        <v>265</v>
      </c>
      <c r="F1108">
        <v>2023</v>
      </c>
      <c r="G1108" t="s">
        <v>29</v>
      </c>
      <c r="H1108" t="s">
        <v>100</v>
      </c>
      <c r="I1108" t="s">
        <v>211</v>
      </c>
      <c r="J1108">
        <v>555546.91572960385</v>
      </c>
      <c r="K1108" t="s">
        <v>248</v>
      </c>
    </row>
    <row r="1109" spans="1:14" hidden="1" x14ac:dyDescent="0.25">
      <c r="A1109" t="s">
        <v>19</v>
      </c>
      <c r="B1109" t="s">
        <v>105</v>
      </c>
      <c r="D1109" t="s">
        <v>13</v>
      </c>
      <c r="E1109" t="s">
        <v>265</v>
      </c>
      <c r="F1109">
        <v>2023</v>
      </c>
      <c r="G1109" t="s">
        <v>16</v>
      </c>
      <c r="H1109" t="s">
        <v>99</v>
      </c>
      <c r="I1109" t="s">
        <v>211</v>
      </c>
      <c r="J1109">
        <v>565508.0234615386</v>
      </c>
      <c r="K1109" t="s">
        <v>250</v>
      </c>
    </row>
    <row r="1110" spans="1:14" hidden="1" x14ac:dyDescent="0.25">
      <c r="A1110" t="s">
        <v>19</v>
      </c>
      <c r="B1110" t="s">
        <v>105</v>
      </c>
      <c r="D1110" t="s">
        <v>13</v>
      </c>
      <c r="E1110" t="s">
        <v>265</v>
      </c>
      <c r="F1110">
        <v>2023</v>
      </c>
      <c r="G1110" t="s">
        <v>29</v>
      </c>
      <c r="H1110" t="s">
        <v>100</v>
      </c>
      <c r="I1110" t="s">
        <v>211</v>
      </c>
      <c r="J1110">
        <v>548198.20853613061</v>
      </c>
      <c r="K1110" t="s">
        <v>249</v>
      </c>
    </row>
    <row r="1111" spans="1:14" hidden="1" x14ac:dyDescent="0.25">
      <c r="A1111" t="s">
        <v>19</v>
      </c>
      <c r="B1111" t="s">
        <v>105</v>
      </c>
      <c r="D1111" t="s">
        <v>13</v>
      </c>
      <c r="E1111" t="s">
        <v>265</v>
      </c>
      <c r="F1111">
        <v>2023</v>
      </c>
      <c r="G1111" t="s">
        <v>16</v>
      </c>
      <c r="H1111" t="s">
        <v>99</v>
      </c>
      <c r="I1111" t="s">
        <v>211</v>
      </c>
      <c r="J1111">
        <v>545409.51448018651</v>
      </c>
      <c r="K1111" t="s">
        <v>248</v>
      </c>
    </row>
    <row r="1112" spans="1:14" hidden="1" x14ac:dyDescent="0.25">
      <c r="A1112" t="s">
        <v>41</v>
      </c>
      <c r="B1112" t="s">
        <v>104</v>
      </c>
      <c r="D1112" t="s">
        <v>13</v>
      </c>
      <c r="E1112" t="s">
        <v>265</v>
      </c>
      <c r="F1112">
        <v>2022</v>
      </c>
      <c r="G1112" t="s">
        <v>29</v>
      </c>
      <c r="H1112" t="s">
        <v>100</v>
      </c>
      <c r="I1112" t="s">
        <v>211</v>
      </c>
      <c r="J1112">
        <v>444337.09128205129</v>
      </c>
      <c r="K1112" t="s">
        <v>250</v>
      </c>
    </row>
    <row r="1113" spans="1:14" hidden="1" x14ac:dyDescent="0.25">
      <c r="A1113" t="s">
        <v>28</v>
      </c>
      <c r="B1113" t="s">
        <v>104</v>
      </c>
      <c r="D1113" t="s">
        <v>13</v>
      </c>
      <c r="E1113" t="s">
        <v>265</v>
      </c>
      <c r="F1113">
        <v>2024</v>
      </c>
      <c r="G1113" t="s">
        <v>16</v>
      </c>
      <c r="H1113" t="s">
        <v>99</v>
      </c>
      <c r="I1113" t="s">
        <v>211</v>
      </c>
      <c r="J1113">
        <v>569216</v>
      </c>
      <c r="K1113" t="s">
        <v>248</v>
      </c>
    </row>
    <row r="1114" spans="1:14" hidden="1" x14ac:dyDescent="0.25">
      <c r="A1114" t="s">
        <v>41</v>
      </c>
      <c r="B1114" t="s">
        <v>104</v>
      </c>
      <c r="D1114" t="s">
        <v>13</v>
      </c>
      <c r="E1114" t="s">
        <v>265</v>
      </c>
      <c r="F1114">
        <v>2015</v>
      </c>
      <c r="G1114" t="s">
        <v>29</v>
      </c>
      <c r="H1114" t="s">
        <v>100</v>
      </c>
      <c r="I1114" t="s">
        <v>211</v>
      </c>
      <c r="J1114">
        <v>417139.37839160842</v>
      </c>
      <c r="K1114" t="s">
        <v>249</v>
      </c>
      <c r="L1114">
        <v>1</v>
      </c>
      <c r="M1114">
        <v>1</v>
      </c>
      <c r="N1114">
        <v>1</v>
      </c>
    </row>
    <row r="1115" spans="1:14" hidden="1" x14ac:dyDescent="0.25">
      <c r="A1115" t="s">
        <v>41</v>
      </c>
      <c r="B1115" t="s">
        <v>104</v>
      </c>
      <c r="D1115" t="s">
        <v>13</v>
      </c>
      <c r="E1115" t="s">
        <v>265</v>
      </c>
      <c r="F1115">
        <v>2015</v>
      </c>
      <c r="G1115" t="s">
        <v>29</v>
      </c>
      <c r="H1115" t="s">
        <v>100</v>
      </c>
      <c r="I1115" t="s">
        <v>211</v>
      </c>
      <c r="J1115">
        <v>417820.50237762241</v>
      </c>
      <c r="K1115" t="s">
        <v>249</v>
      </c>
      <c r="L1115">
        <v>1</v>
      </c>
      <c r="M1115">
        <v>1</v>
      </c>
      <c r="N1115">
        <v>1</v>
      </c>
    </row>
    <row r="1116" spans="1:14" hidden="1" x14ac:dyDescent="0.25">
      <c r="A1116" t="s">
        <v>41</v>
      </c>
      <c r="B1116" t="s">
        <v>104</v>
      </c>
      <c r="D1116" t="s">
        <v>13</v>
      </c>
      <c r="E1116" t="s">
        <v>265</v>
      </c>
      <c r="F1116">
        <v>2015</v>
      </c>
      <c r="G1116" t="s">
        <v>29</v>
      </c>
      <c r="H1116" t="s">
        <v>100</v>
      </c>
      <c r="I1116" t="s">
        <v>211</v>
      </c>
      <c r="J1116">
        <v>417502.48482517485</v>
      </c>
      <c r="K1116" t="s">
        <v>249</v>
      </c>
      <c r="L1116">
        <v>1</v>
      </c>
      <c r="M1116">
        <v>1</v>
      </c>
      <c r="N1116">
        <v>1</v>
      </c>
    </row>
    <row r="1117" spans="1:14" hidden="1" x14ac:dyDescent="0.25">
      <c r="A1117" t="s">
        <v>19</v>
      </c>
      <c r="B1117" t="s">
        <v>105</v>
      </c>
      <c r="D1117" t="s">
        <v>13</v>
      </c>
      <c r="E1117" t="s">
        <v>265</v>
      </c>
      <c r="F1117">
        <v>2015</v>
      </c>
      <c r="G1117" t="s">
        <v>29</v>
      </c>
      <c r="H1117" t="s">
        <v>100</v>
      </c>
      <c r="I1117" t="s">
        <v>237</v>
      </c>
      <c r="J1117">
        <v>498547.28671328671</v>
      </c>
      <c r="K1117" t="s">
        <v>249</v>
      </c>
      <c r="L1117">
        <v>1</v>
      </c>
      <c r="M1117">
        <v>1</v>
      </c>
      <c r="N1117">
        <v>1</v>
      </c>
    </row>
    <row r="1118" spans="1:14" hidden="1" x14ac:dyDescent="0.25">
      <c r="A1118" t="s">
        <v>28</v>
      </c>
      <c r="B1118" t="s">
        <v>104</v>
      </c>
      <c r="D1118" t="s">
        <v>13</v>
      </c>
      <c r="E1118" t="s">
        <v>265</v>
      </c>
      <c r="F1118">
        <v>2024</v>
      </c>
      <c r="G1118" t="s">
        <v>29</v>
      </c>
      <c r="H1118" t="s">
        <v>100</v>
      </c>
      <c r="I1118" t="s">
        <v>211</v>
      </c>
      <c r="J1118">
        <v>569216</v>
      </c>
      <c r="K1118" t="s">
        <v>248</v>
      </c>
    </row>
    <row r="1119" spans="1:14" hidden="1" x14ac:dyDescent="0.25">
      <c r="A1119" t="s">
        <v>32</v>
      </c>
      <c r="B1119" t="s">
        <v>105</v>
      </c>
      <c r="D1119" t="s">
        <v>13</v>
      </c>
      <c r="E1119" t="s">
        <v>265</v>
      </c>
      <c r="F1119">
        <v>2021</v>
      </c>
      <c r="G1119" t="s">
        <v>29</v>
      </c>
      <c r="H1119" t="s">
        <v>100</v>
      </c>
      <c r="I1119" t="s">
        <v>236</v>
      </c>
      <c r="J1119">
        <v>589656.61227661232</v>
      </c>
      <c r="K1119" t="s">
        <v>247</v>
      </c>
    </row>
    <row r="1120" spans="1:14" hidden="1" x14ac:dyDescent="0.25">
      <c r="A1120" t="s">
        <v>32</v>
      </c>
      <c r="B1120" t="s">
        <v>105</v>
      </c>
      <c r="D1120" t="s">
        <v>13</v>
      </c>
      <c r="E1120" t="s">
        <v>265</v>
      </c>
      <c r="F1120">
        <v>2021</v>
      </c>
      <c r="G1120" t="s">
        <v>29</v>
      </c>
      <c r="H1120" t="s">
        <v>100</v>
      </c>
      <c r="I1120" t="s">
        <v>236</v>
      </c>
      <c r="J1120">
        <v>439292.83398083405</v>
      </c>
      <c r="K1120" t="s">
        <v>249</v>
      </c>
    </row>
    <row r="1121" spans="1:11" hidden="1" x14ac:dyDescent="0.25">
      <c r="A1121" t="s">
        <v>32</v>
      </c>
      <c r="B1121" t="s">
        <v>105</v>
      </c>
      <c r="D1121" t="s">
        <v>13</v>
      </c>
      <c r="E1121" t="s">
        <v>265</v>
      </c>
      <c r="F1121">
        <v>2021</v>
      </c>
      <c r="G1121" t="s">
        <v>29</v>
      </c>
      <c r="H1121" t="s">
        <v>100</v>
      </c>
      <c r="I1121" t="s">
        <v>236</v>
      </c>
      <c r="J1121">
        <v>642686.8102978504</v>
      </c>
      <c r="K1121" t="s">
        <v>250</v>
      </c>
    </row>
    <row r="1122" spans="1:11" hidden="1" x14ac:dyDescent="0.25">
      <c r="A1122" t="s">
        <v>28</v>
      </c>
      <c r="B1122" t="s">
        <v>104</v>
      </c>
      <c r="D1122" t="s">
        <v>13</v>
      </c>
      <c r="E1122" t="s">
        <v>265</v>
      </c>
      <c r="F1122">
        <v>2024</v>
      </c>
      <c r="G1122" t="s">
        <v>29</v>
      </c>
      <c r="H1122" t="s">
        <v>100</v>
      </c>
      <c r="I1122" t="s">
        <v>211</v>
      </c>
      <c r="J1122">
        <v>592825.37</v>
      </c>
      <c r="K1122" t="s">
        <v>249</v>
      </c>
    </row>
    <row r="1123" spans="1:11" hidden="1" x14ac:dyDescent="0.25">
      <c r="A1123" t="s">
        <v>28</v>
      </c>
      <c r="B1123" t="s">
        <v>104</v>
      </c>
      <c r="D1123" t="s">
        <v>13</v>
      </c>
      <c r="E1123" t="s">
        <v>265</v>
      </c>
      <c r="F1123">
        <v>2024</v>
      </c>
      <c r="G1123" t="s">
        <v>29</v>
      </c>
      <c r="H1123" t="s">
        <v>100</v>
      </c>
      <c r="I1123" t="s">
        <v>211</v>
      </c>
      <c r="J1123">
        <v>634353.63</v>
      </c>
      <c r="K1123" t="s">
        <v>250</v>
      </c>
    </row>
    <row r="1124" spans="1:11" hidden="1" x14ac:dyDescent="0.25">
      <c r="A1124" t="s">
        <v>28</v>
      </c>
      <c r="B1124" t="s">
        <v>104</v>
      </c>
      <c r="D1124" t="s">
        <v>13</v>
      </c>
      <c r="E1124" t="s">
        <v>265</v>
      </c>
      <c r="F1124">
        <v>2024</v>
      </c>
      <c r="G1124" t="s">
        <v>29</v>
      </c>
      <c r="H1124" t="s">
        <v>100</v>
      </c>
      <c r="I1124" t="s">
        <v>211</v>
      </c>
      <c r="J1124">
        <v>569216</v>
      </c>
      <c r="K1124" t="s">
        <v>248</v>
      </c>
    </row>
    <row r="1125" spans="1:11" hidden="1" x14ac:dyDescent="0.25">
      <c r="A1125" t="s">
        <v>28</v>
      </c>
      <c r="B1125" t="s">
        <v>104</v>
      </c>
      <c r="D1125" t="s">
        <v>13</v>
      </c>
      <c r="E1125" t="s">
        <v>265</v>
      </c>
      <c r="F1125">
        <v>2024</v>
      </c>
      <c r="G1125" t="s">
        <v>29</v>
      </c>
      <c r="H1125" t="s">
        <v>100</v>
      </c>
      <c r="I1125" t="s">
        <v>211</v>
      </c>
      <c r="J1125">
        <v>605596.84</v>
      </c>
      <c r="K1125" t="s">
        <v>249</v>
      </c>
    </row>
    <row r="1126" spans="1:11" hidden="1" x14ac:dyDescent="0.25">
      <c r="A1126" t="s">
        <v>28</v>
      </c>
      <c r="B1126" t="s">
        <v>104</v>
      </c>
      <c r="D1126" t="s">
        <v>13</v>
      </c>
      <c r="E1126" t="s">
        <v>265</v>
      </c>
      <c r="F1126">
        <v>2024</v>
      </c>
      <c r="G1126" t="s">
        <v>29</v>
      </c>
      <c r="H1126" t="s">
        <v>100</v>
      </c>
      <c r="I1126" t="s">
        <v>211</v>
      </c>
      <c r="J1126">
        <v>569216</v>
      </c>
      <c r="K1126" t="s">
        <v>248</v>
      </c>
    </row>
    <row r="1127" spans="1:11" x14ac:dyDescent="0.25">
      <c r="A1127" t="s">
        <v>24</v>
      </c>
      <c r="B1127" t="s">
        <v>241</v>
      </c>
      <c r="C1127" t="s">
        <v>266</v>
      </c>
      <c r="D1127" t="s">
        <v>13</v>
      </c>
      <c r="E1127" t="s">
        <v>265</v>
      </c>
      <c r="F1127">
        <v>2025</v>
      </c>
      <c r="G1127" t="s">
        <v>29</v>
      </c>
      <c r="H1127" t="s">
        <v>100</v>
      </c>
      <c r="I1127" t="s">
        <v>211</v>
      </c>
      <c r="J1127">
        <v>750000</v>
      </c>
      <c r="K1127" t="s">
        <v>248</v>
      </c>
    </row>
    <row r="1128" spans="1:11" x14ac:dyDescent="0.25">
      <c r="A1128" t="s">
        <v>24</v>
      </c>
      <c r="B1128" t="s">
        <v>241</v>
      </c>
      <c r="C1128" t="s">
        <v>266</v>
      </c>
      <c r="D1128" t="s">
        <v>13</v>
      </c>
      <c r="E1128" t="s">
        <v>265</v>
      </c>
      <c r="F1128">
        <v>2025</v>
      </c>
      <c r="G1128" t="s">
        <v>29</v>
      </c>
      <c r="H1128" t="s">
        <v>100</v>
      </c>
      <c r="I1128" t="s">
        <v>211</v>
      </c>
      <c r="J1128">
        <v>1290000</v>
      </c>
      <c r="K1128" t="s">
        <v>251</v>
      </c>
    </row>
    <row r="1129" spans="1:11" hidden="1" x14ac:dyDescent="0.25">
      <c r="A1129" t="s">
        <v>64</v>
      </c>
      <c r="B1129" t="s">
        <v>104</v>
      </c>
      <c r="D1129" t="s">
        <v>13</v>
      </c>
      <c r="E1129" t="s">
        <v>265</v>
      </c>
      <c r="F1129">
        <v>2024</v>
      </c>
      <c r="G1129" t="s">
        <v>29</v>
      </c>
      <c r="H1129" t="s">
        <v>100</v>
      </c>
      <c r="I1129" t="s">
        <v>211</v>
      </c>
      <c r="J1129">
        <v>1011834</v>
      </c>
      <c r="K1129" t="s">
        <v>248</v>
      </c>
    </row>
    <row r="1130" spans="1:11" hidden="1" x14ac:dyDescent="0.25">
      <c r="A1130" t="s">
        <v>64</v>
      </c>
      <c r="B1130" t="s">
        <v>104</v>
      </c>
      <c r="D1130" t="s">
        <v>13</v>
      </c>
      <c r="E1130" t="s">
        <v>265</v>
      </c>
      <c r="F1130">
        <v>2024</v>
      </c>
      <c r="G1130" t="s">
        <v>29</v>
      </c>
      <c r="H1130" t="s">
        <v>100</v>
      </c>
      <c r="I1130" t="s">
        <v>211</v>
      </c>
      <c r="J1130">
        <v>1032974</v>
      </c>
      <c r="K1130" t="s">
        <v>249</v>
      </c>
    </row>
    <row r="1131" spans="1:11" hidden="1" x14ac:dyDescent="0.25">
      <c r="A1131" t="s">
        <v>64</v>
      </c>
      <c r="B1131" t="s">
        <v>104</v>
      </c>
      <c r="D1131" t="s">
        <v>13</v>
      </c>
      <c r="E1131" t="s">
        <v>265</v>
      </c>
      <c r="F1131">
        <v>2024</v>
      </c>
      <c r="G1131" t="s">
        <v>29</v>
      </c>
      <c r="H1131" t="s">
        <v>100</v>
      </c>
      <c r="I1131" t="s">
        <v>211</v>
      </c>
      <c r="J1131">
        <v>1032974</v>
      </c>
      <c r="K1131" t="s">
        <v>249</v>
      </c>
    </row>
    <row r="1132" spans="1:11" hidden="1" x14ac:dyDescent="0.25">
      <c r="A1132" t="s">
        <v>64</v>
      </c>
      <c r="B1132" t="s">
        <v>104</v>
      </c>
      <c r="D1132" t="s">
        <v>13</v>
      </c>
      <c r="E1132" t="s">
        <v>265</v>
      </c>
      <c r="F1132">
        <v>2024</v>
      </c>
      <c r="G1132" t="s">
        <v>29</v>
      </c>
      <c r="H1132" t="s">
        <v>100</v>
      </c>
      <c r="I1132" t="s">
        <v>211</v>
      </c>
      <c r="J1132">
        <v>1011834</v>
      </c>
      <c r="K1132" t="s">
        <v>248</v>
      </c>
    </row>
    <row r="1133" spans="1:11" hidden="1" x14ac:dyDescent="0.25">
      <c r="A1133" t="s">
        <v>73</v>
      </c>
      <c r="B1133" t="s">
        <v>104</v>
      </c>
      <c r="D1133" t="s">
        <v>13</v>
      </c>
      <c r="E1133" t="s">
        <v>265</v>
      </c>
      <c r="F1133">
        <v>2022</v>
      </c>
      <c r="G1133" t="s">
        <v>29</v>
      </c>
      <c r="H1133" t="s">
        <v>100</v>
      </c>
      <c r="I1133" t="s">
        <v>237</v>
      </c>
      <c r="J1133">
        <v>1134294.1662781662</v>
      </c>
      <c r="K1133" t="s">
        <v>249</v>
      </c>
    </row>
    <row r="1134" spans="1:11" hidden="1" x14ac:dyDescent="0.25">
      <c r="A1134" t="s">
        <v>32</v>
      </c>
      <c r="B1134" t="s">
        <v>105</v>
      </c>
      <c r="D1134" t="s">
        <v>13</v>
      </c>
      <c r="E1134" t="s">
        <v>265</v>
      </c>
      <c r="F1134">
        <v>2022</v>
      </c>
      <c r="G1134" t="s">
        <v>29</v>
      </c>
      <c r="H1134" t="s">
        <v>100</v>
      </c>
      <c r="I1134" t="s">
        <v>211</v>
      </c>
      <c r="J1134">
        <v>456934.84177156177</v>
      </c>
      <c r="K1134" t="s">
        <v>250</v>
      </c>
    </row>
    <row r="1135" spans="1:11" hidden="1" x14ac:dyDescent="0.25">
      <c r="A1135" t="s">
        <v>32</v>
      </c>
      <c r="B1135" t="s">
        <v>105</v>
      </c>
      <c r="D1135" t="s">
        <v>13</v>
      </c>
      <c r="E1135" t="s">
        <v>265</v>
      </c>
      <c r="F1135">
        <v>2022</v>
      </c>
      <c r="G1135" t="s">
        <v>29</v>
      </c>
      <c r="H1135" t="s">
        <v>100</v>
      </c>
      <c r="I1135" t="s">
        <v>211</v>
      </c>
      <c r="J1135">
        <v>425007.59888111887</v>
      </c>
      <c r="K1135" t="s">
        <v>250</v>
      </c>
    </row>
    <row r="1136" spans="1:11" hidden="1" x14ac:dyDescent="0.25">
      <c r="A1136" t="s">
        <v>32</v>
      </c>
      <c r="B1136" t="s">
        <v>105</v>
      </c>
      <c r="D1136" t="s">
        <v>13</v>
      </c>
      <c r="E1136" t="s">
        <v>265</v>
      </c>
      <c r="F1136">
        <v>2022</v>
      </c>
      <c r="G1136" t="s">
        <v>29</v>
      </c>
      <c r="H1136" t="s">
        <v>100</v>
      </c>
      <c r="I1136" t="s">
        <v>211</v>
      </c>
      <c r="J1136">
        <v>559092.79241647245</v>
      </c>
      <c r="K1136" t="s">
        <v>250</v>
      </c>
    </row>
    <row r="1137" spans="1:14" hidden="1" x14ac:dyDescent="0.25">
      <c r="A1137" t="s">
        <v>32</v>
      </c>
      <c r="B1137" t="s">
        <v>105</v>
      </c>
      <c r="D1137" t="s">
        <v>13</v>
      </c>
      <c r="E1137" t="s">
        <v>265</v>
      </c>
      <c r="F1137">
        <v>2022</v>
      </c>
      <c r="G1137" t="s">
        <v>16</v>
      </c>
      <c r="H1137" t="s">
        <v>99</v>
      </c>
      <c r="I1137" t="s">
        <v>211</v>
      </c>
      <c r="J1137">
        <v>500646.6643667444</v>
      </c>
      <c r="K1137" t="s">
        <v>249</v>
      </c>
    </row>
    <row r="1138" spans="1:14" hidden="1" x14ac:dyDescent="0.25">
      <c r="A1138" t="s">
        <v>32</v>
      </c>
      <c r="B1138" t="s">
        <v>105</v>
      </c>
      <c r="D1138" t="s">
        <v>13</v>
      </c>
      <c r="E1138" t="s">
        <v>265</v>
      </c>
      <c r="F1138">
        <v>2022</v>
      </c>
      <c r="G1138" t="s">
        <v>16</v>
      </c>
      <c r="H1138" t="s">
        <v>99</v>
      </c>
      <c r="I1138" t="s">
        <v>211</v>
      </c>
      <c r="J1138">
        <v>536612.47558663564</v>
      </c>
      <c r="K1138" t="s">
        <v>249</v>
      </c>
    </row>
    <row r="1139" spans="1:14" hidden="1" x14ac:dyDescent="0.25">
      <c r="A1139" t="s">
        <v>42</v>
      </c>
      <c r="B1139" t="s">
        <v>107</v>
      </c>
      <c r="D1139" t="s">
        <v>13</v>
      </c>
      <c r="E1139" t="s">
        <v>265</v>
      </c>
      <c r="F1139">
        <v>2021</v>
      </c>
      <c r="G1139" t="s">
        <v>29</v>
      </c>
      <c r="H1139" t="s">
        <v>100</v>
      </c>
      <c r="I1139" t="s">
        <v>237</v>
      </c>
      <c r="J1139">
        <v>387496.98212898214</v>
      </c>
      <c r="K1139" t="s">
        <v>249</v>
      </c>
    </row>
    <row r="1140" spans="1:14" hidden="1" x14ac:dyDescent="0.25">
      <c r="A1140" t="s">
        <v>42</v>
      </c>
      <c r="B1140" t="s">
        <v>107</v>
      </c>
      <c r="D1140" t="s">
        <v>13</v>
      </c>
      <c r="E1140" t="s">
        <v>265</v>
      </c>
      <c r="F1140">
        <v>2021</v>
      </c>
      <c r="G1140" t="s">
        <v>35</v>
      </c>
      <c r="H1140" t="s">
        <v>98</v>
      </c>
      <c r="I1140" t="s">
        <v>237</v>
      </c>
      <c r="J1140">
        <v>331766.44351204351</v>
      </c>
      <c r="K1140" t="s">
        <v>248</v>
      </c>
    </row>
    <row r="1141" spans="1:14" hidden="1" x14ac:dyDescent="0.25">
      <c r="A1141" t="s">
        <v>42</v>
      </c>
      <c r="B1141" t="s">
        <v>107</v>
      </c>
      <c r="D1141" t="s">
        <v>13</v>
      </c>
      <c r="E1141" t="s">
        <v>265</v>
      </c>
      <c r="F1141">
        <v>2021</v>
      </c>
      <c r="G1141" t="s">
        <v>29</v>
      </c>
      <c r="H1141" t="s">
        <v>100</v>
      </c>
      <c r="I1141" t="s">
        <v>237</v>
      </c>
      <c r="J1141">
        <v>385295.33364413364</v>
      </c>
      <c r="K1141" t="s">
        <v>249</v>
      </c>
    </row>
    <row r="1142" spans="1:14" hidden="1" x14ac:dyDescent="0.25">
      <c r="A1142" t="s">
        <v>42</v>
      </c>
      <c r="B1142" t="s">
        <v>107</v>
      </c>
      <c r="D1142" t="s">
        <v>13</v>
      </c>
      <c r="E1142" t="s">
        <v>265</v>
      </c>
      <c r="F1142">
        <v>2021</v>
      </c>
      <c r="G1142" t="s">
        <v>29</v>
      </c>
      <c r="H1142" t="s">
        <v>100</v>
      </c>
      <c r="I1142" t="s">
        <v>237</v>
      </c>
      <c r="J1142">
        <v>420401.92944832944</v>
      </c>
      <c r="K1142" t="s">
        <v>249</v>
      </c>
    </row>
    <row r="1143" spans="1:14" hidden="1" x14ac:dyDescent="0.25">
      <c r="A1143" t="s">
        <v>53</v>
      </c>
      <c r="B1143" t="s">
        <v>106</v>
      </c>
      <c r="D1143" t="s">
        <v>13</v>
      </c>
      <c r="E1143" t="s">
        <v>265</v>
      </c>
      <c r="F1143">
        <v>2016</v>
      </c>
      <c r="G1143" t="s">
        <v>29</v>
      </c>
      <c r="H1143" t="s">
        <v>100</v>
      </c>
      <c r="I1143" t="s">
        <v>237</v>
      </c>
      <c r="J1143">
        <v>259979.16394716396</v>
      </c>
      <c r="K1143" t="s">
        <v>249</v>
      </c>
      <c r="L1143">
        <v>1</v>
      </c>
      <c r="M1143">
        <v>1</v>
      </c>
      <c r="N1143">
        <v>1</v>
      </c>
    </row>
    <row r="1144" spans="1:14" hidden="1" x14ac:dyDescent="0.25">
      <c r="A1144" t="s">
        <v>53</v>
      </c>
      <c r="B1144" t="s">
        <v>106</v>
      </c>
      <c r="D1144" t="s">
        <v>13</v>
      </c>
      <c r="E1144" t="s">
        <v>265</v>
      </c>
      <c r="F1144">
        <v>2016</v>
      </c>
      <c r="G1144" t="s">
        <v>29</v>
      </c>
      <c r="H1144" t="s">
        <v>100</v>
      </c>
      <c r="I1144" t="s">
        <v>237</v>
      </c>
      <c r="J1144">
        <v>240355.44366744367</v>
      </c>
      <c r="K1144" t="s">
        <v>249</v>
      </c>
      <c r="L1144">
        <v>1</v>
      </c>
      <c r="M1144">
        <v>1</v>
      </c>
      <c r="N1144">
        <v>1</v>
      </c>
    </row>
    <row r="1145" spans="1:14" hidden="1" x14ac:dyDescent="0.25">
      <c r="A1145" t="s">
        <v>53</v>
      </c>
      <c r="B1145" t="s">
        <v>106</v>
      </c>
      <c r="D1145" t="s">
        <v>13</v>
      </c>
      <c r="E1145" t="s">
        <v>265</v>
      </c>
      <c r="F1145">
        <v>2016</v>
      </c>
      <c r="G1145" t="s">
        <v>35</v>
      </c>
      <c r="H1145" t="s">
        <v>98</v>
      </c>
      <c r="I1145" t="s">
        <v>237</v>
      </c>
      <c r="J1145">
        <v>250169.67210567213</v>
      </c>
      <c r="K1145" t="s">
        <v>249</v>
      </c>
      <c r="L1145">
        <v>1</v>
      </c>
      <c r="M1145">
        <v>1</v>
      </c>
      <c r="N1145">
        <v>1</v>
      </c>
    </row>
    <row r="1146" spans="1:14" hidden="1" x14ac:dyDescent="0.25">
      <c r="A1146" t="s">
        <v>53</v>
      </c>
      <c r="B1146" t="s">
        <v>106</v>
      </c>
      <c r="D1146" t="s">
        <v>13</v>
      </c>
      <c r="E1146" t="s">
        <v>265</v>
      </c>
      <c r="F1146">
        <v>2016</v>
      </c>
      <c r="G1146" t="s">
        <v>29</v>
      </c>
      <c r="H1146" t="s">
        <v>100</v>
      </c>
      <c r="I1146" t="s">
        <v>237</v>
      </c>
      <c r="J1146">
        <v>252174.83139083142</v>
      </c>
      <c r="K1146" t="s">
        <v>249</v>
      </c>
      <c r="L1146">
        <v>1</v>
      </c>
      <c r="M1146">
        <v>1</v>
      </c>
      <c r="N1146">
        <v>1</v>
      </c>
    </row>
    <row r="1147" spans="1:14" hidden="1" x14ac:dyDescent="0.25">
      <c r="A1147" t="s">
        <v>53</v>
      </c>
      <c r="B1147" t="s">
        <v>106</v>
      </c>
      <c r="D1147" t="s">
        <v>13</v>
      </c>
      <c r="E1147" t="s">
        <v>265</v>
      </c>
      <c r="F1147">
        <v>2016</v>
      </c>
      <c r="G1147" t="s">
        <v>35</v>
      </c>
      <c r="H1147" t="s">
        <v>98</v>
      </c>
      <c r="I1147" t="s">
        <v>237</v>
      </c>
      <c r="J1147">
        <v>246608.54079254082</v>
      </c>
      <c r="K1147" t="s">
        <v>249</v>
      </c>
      <c r="L1147">
        <v>1</v>
      </c>
      <c r="M1147">
        <v>1</v>
      </c>
      <c r="N1147">
        <v>1</v>
      </c>
    </row>
    <row r="1148" spans="1:14" hidden="1" x14ac:dyDescent="0.25">
      <c r="A1148" t="s">
        <v>53</v>
      </c>
      <c r="B1148" t="s">
        <v>106</v>
      </c>
      <c r="D1148" t="s">
        <v>13</v>
      </c>
      <c r="E1148" t="s">
        <v>265</v>
      </c>
      <c r="F1148">
        <v>2016</v>
      </c>
      <c r="G1148" t="s">
        <v>29</v>
      </c>
      <c r="H1148" t="s">
        <v>100</v>
      </c>
      <c r="I1148" t="s">
        <v>237</v>
      </c>
      <c r="J1148">
        <v>254277.09090909094</v>
      </c>
      <c r="K1148" t="s">
        <v>249</v>
      </c>
      <c r="L1148">
        <v>1</v>
      </c>
      <c r="M1148">
        <v>1</v>
      </c>
      <c r="N1148">
        <v>1</v>
      </c>
    </row>
    <row r="1149" spans="1:14" hidden="1" x14ac:dyDescent="0.25">
      <c r="A1149" t="s">
        <v>55</v>
      </c>
      <c r="B1149" t="s">
        <v>104</v>
      </c>
      <c r="D1149" t="s">
        <v>13</v>
      </c>
      <c r="E1149" t="s">
        <v>265</v>
      </c>
      <c r="F1149">
        <v>2015</v>
      </c>
      <c r="G1149" t="s">
        <v>29</v>
      </c>
      <c r="H1149" t="s">
        <v>100</v>
      </c>
      <c r="I1149" t="s">
        <v>237</v>
      </c>
      <c r="J1149">
        <v>465577.51531468536</v>
      </c>
      <c r="K1149" t="s">
        <v>249</v>
      </c>
      <c r="L1149">
        <v>1</v>
      </c>
      <c r="M1149">
        <v>1</v>
      </c>
      <c r="N1149">
        <v>1</v>
      </c>
    </row>
    <row r="1150" spans="1:14" hidden="1" x14ac:dyDescent="0.25">
      <c r="A1150" t="s">
        <v>55</v>
      </c>
      <c r="B1150" t="s">
        <v>104</v>
      </c>
      <c r="D1150" t="s">
        <v>13</v>
      </c>
      <c r="E1150" t="s">
        <v>265</v>
      </c>
      <c r="F1150">
        <v>2015</v>
      </c>
      <c r="G1150" t="s">
        <v>29</v>
      </c>
      <c r="H1150" t="s">
        <v>100</v>
      </c>
      <c r="I1150" t="s">
        <v>237</v>
      </c>
      <c r="J1150">
        <v>416400.75307692314</v>
      </c>
      <c r="K1150" t="s">
        <v>249</v>
      </c>
      <c r="L1150">
        <v>1</v>
      </c>
      <c r="M1150">
        <v>1</v>
      </c>
      <c r="N1150">
        <v>1</v>
      </c>
    </row>
    <row r="1151" spans="1:14" hidden="1" x14ac:dyDescent="0.25">
      <c r="A1151" t="s">
        <v>55</v>
      </c>
      <c r="B1151" t="s">
        <v>104</v>
      </c>
      <c r="D1151" t="s">
        <v>13</v>
      </c>
      <c r="E1151" t="s">
        <v>265</v>
      </c>
      <c r="F1151">
        <v>2015</v>
      </c>
      <c r="G1151" t="s">
        <v>35</v>
      </c>
      <c r="H1151" t="s">
        <v>98</v>
      </c>
      <c r="I1151" t="s">
        <v>237</v>
      </c>
      <c r="J1151">
        <v>396351.02090909093</v>
      </c>
      <c r="K1151" t="s">
        <v>249</v>
      </c>
      <c r="L1151">
        <v>1</v>
      </c>
      <c r="M1151">
        <v>1</v>
      </c>
      <c r="N1151">
        <v>1</v>
      </c>
    </row>
    <row r="1152" spans="1:14" hidden="1" x14ac:dyDescent="0.25">
      <c r="A1152" t="s">
        <v>55</v>
      </c>
      <c r="B1152" t="s">
        <v>104</v>
      </c>
      <c r="D1152" t="s">
        <v>13</v>
      </c>
      <c r="E1152" t="s">
        <v>265</v>
      </c>
      <c r="F1152">
        <v>2015</v>
      </c>
      <c r="G1152" t="s">
        <v>35</v>
      </c>
      <c r="H1152" t="s">
        <v>98</v>
      </c>
      <c r="I1152" t="s">
        <v>237</v>
      </c>
      <c r="J1152">
        <v>410603.51097902103</v>
      </c>
      <c r="K1152" t="s">
        <v>249</v>
      </c>
      <c r="L1152">
        <v>1</v>
      </c>
      <c r="M1152">
        <v>1</v>
      </c>
      <c r="N1152">
        <v>1</v>
      </c>
    </row>
    <row r="1153" spans="1:14" hidden="1" x14ac:dyDescent="0.25">
      <c r="A1153" t="s">
        <v>55</v>
      </c>
      <c r="B1153" t="s">
        <v>104</v>
      </c>
      <c r="D1153" t="s">
        <v>13</v>
      </c>
      <c r="E1153" t="s">
        <v>265</v>
      </c>
      <c r="F1153">
        <v>2015</v>
      </c>
      <c r="G1153" t="s">
        <v>29</v>
      </c>
      <c r="H1153" t="s">
        <v>100</v>
      </c>
      <c r="I1153" t="s">
        <v>237</v>
      </c>
      <c r="J1153">
        <v>452241.15097902098</v>
      </c>
      <c r="K1153" t="s">
        <v>249</v>
      </c>
      <c r="L1153">
        <v>1</v>
      </c>
      <c r="M1153">
        <v>1</v>
      </c>
      <c r="N1153">
        <v>1</v>
      </c>
    </row>
    <row r="1154" spans="1:14" hidden="1" x14ac:dyDescent="0.25">
      <c r="A1154" t="s">
        <v>55</v>
      </c>
      <c r="B1154" t="s">
        <v>104</v>
      </c>
      <c r="D1154" t="s">
        <v>13</v>
      </c>
      <c r="E1154" t="s">
        <v>265</v>
      </c>
      <c r="F1154">
        <v>2015</v>
      </c>
      <c r="G1154" t="s">
        <v>29</v>
      </c>
      <c r="H1154" t="s">
        <v>100</v>
      </c>
      <c r="I1154" t="s">
        <v>237</v>
      </c>
      <c r="J1154">
        <v>368647.82923076925</v>
      </c>
      <c r="K1154" t="s">
        <v>249</v>
      </c>
      <c r="L1154">
        <v>1</v>
      </c>
      <c r="M1154">
        <v>1</v>
      </c>
      <c r="N1154">
        <v>1</v>
      </c>
    </row>
    <row r="1155" spans="1:14" hidden="1" x14ac:dyDescent="0.25">
      <c r="A1155" t="s">
        <v>55</v>
      </c>
      <c r="B1155" t="s">
        <v>104</v>
      </c>
      <c r="D1155" t="s">
        <v>13</v>
      </c>
      <c r="E1155" t="s">
        <v>265</v>
      </c>
      <c r="F1155">
        <v>2015</v>
      </c>
      <c r="G1155" t="s">
        <v>29</v>
      </c>
      <c r="H1155" t="s">
        <v>100</v>
      </c>
      <c r="I1155" t="s">
        <v>237</v>
      </c>
      <c r="J1155">
        <v>510371.14713286713</v>
      </c>
      <c r="K1155" t="s">
        <v>250</v>
      </c>
      <c r="L1155">
        <v>2</v>
      </c>
      <c r="M1155">
        <v>1</v>
      </c>
      <c r="N1155">
        <v>1</v>
      </c>
    </row>
    <row r="1156" spans="1:14" hidden="1" x14ac:dyDescent="0.25">
      <c r="A1156" t="s">
        <v>55</v>
      </c>
      <c r="B1156" t="s">
        <v>104</v>
      </c>
      <c r="D1156" t="s">
        <v>13</v>
      </c>
      <c r="E1156" t="s">
        <v>265</v>
      </c>
      <c r="F1156">
        <v>2015</v>
      </c>
      <c r="G1156" t="s">
        <v>29</v>
      </c>
      <c r="H1156" t="s">
        <v>100</v>
      </c>
      <c r="I1156" t="s">
        <v>237</v>
      </c>
      <c r="J1156">
        <v>423342.46881118877</v>
      </c>
      <c r="K1156" t="s">
        <v>249</v>
      </c>
      <c r="L1156">
        <v>1</v>
      </c>
      <c r="M1156">
        <v>1</v>
      </c>
      <c r="N1156">
        <v>1</v>
      </c>
    </row>
    <row r="1157" spans="1:14" hidden="1" x14ac:dyDescent="0.25">
      <c r="A1157" t="s">
        <v>55</v>
      </c>
      <c r="B1157" t="s">
        <v>104</v>
      </c>
      <c r="D1157" t="s">
        <v>13</v>
      </c>
      <c r="E1157" t="s">
        <v>265</v>
      </c>
      <c r="F1157">
        <v>2015</v>
      </c>
      <c r="G1157" t="s">
        <v>29</v>
      </c>
      <c r="H1157" t="s">
        <v>100</v>
      </c>
      <c r="I1157" t="s">
        <v>237</v>
      </c>
      <c r="J1157">
        <v>430318.74825174827</v>
      </c>
      <c r="K1157" t="s">
        <v>249</v>
      </c>
      <c r="L1157">
        <v>1</v>
      </c>
      <c r="M1157">
        <v>1</v>
      </c>
      <c r="N1157">
        <v>1</v>
      </c>
    </row>
    <row r="1158" spans="1:14" hidden="1" x14ac:dyDescent="0.25">
      <c r="A1158" t="s">
        <v>55</v>
      </c>
      <c r="B1158" t="s">
        <v>104</v>
      </c>
      <c r="D1158" t="s">
        <v>13</v>
      </c>
      <c r="E1158" t="s">
        <v>265</v>
      </c>
      <c r="F1158">
        <v>2015</v>
      </c>
      <c r="G1158" t="s">
        <v>29</v>
      </c>
      <c r="H1158" t="s">
        <v>100</v>
      </c>
      <c r="I1158" t="s">
        <v>237</v>
      </c>
      <c r="J1158">
        <v>407347.83244755241</v>
      </c>
      <c r="K1158" t="s">
        <v>249</v>
      </c>
      <c r="L1158">
        <v>1</v>
      </c>
      <c r="M1158">
        <v>1</v>
      </c>
      <c r="N1158">
        <v>1</v>
      </c>
    </row>
    <row r="1159" spans="1:14" hidden="1" x14ac:dyDescent="0.25">
      <c r="A1159" t="s">
        <v>53</v>
      </c>
      <c r="B1159" t="s">
        <v>106</v>
      </c>
      <c r="D1159" t="s">
        <v>13</v>
      </c>
      <c r="E1159" t="s">
        <v>265</v>
      </c>
      <c r="F1159">
        <v>2015</v>
      </c>
      <c r="G1159" t="s">
        <v>29</v>
      </c>
      <c r="H1159" t="s">
        <v>100</v>
      </c>
      <c r="I1159" t="s">
        <v>237</v>
      </c>
      <c r="J1159">
        <v>352216.50699300697</v>
      </c>
      <c r="K1159" t="s">
        <v>248</v>
      </c>
      <c r="L1159">
        <v>1</v>
      </c>
      <c r="M1159">
        <v>1</v>
      </c>
      <c r="N1159">
        <v>1</v>
      </c>
    </row>
    <row r="1160" spans="1:14" hidden="1" x14ac:dyDescent="0.25">
      <c r="A1160" t="s">
        <v>53</v>
      </c>
      <c r="B1160" t="s">
        <v>106</v>
      </c>
      <c r="D1160" t="s">
        <v>13</v>
      </c>
      <c r="E1160" t="s">
        <v>265</v>
      </c>
      <c r="F1160">
        <v>2015</v>
      </c>
      <c r="G1160" t="s">
        <v>29</v>
      </c>
      <c r="H1160" t="s">
        <v>100</v>
      </c>
      <c r="I1160" t="s">
        <v>237</v>
      </c>
      <c r="J1160">
        <v>339279.01048951049</v>
      </c>
      <c r="K1160" t="s">
        <v>249</v>
      </c>
      <c r="L1160">
        <v>1</v>
      </c>
      <c r="M1160">
        <v>1</v>
      </c>
      <c r="N1160">
        <v>1</v>
      </c>
    </row>
    <row r="1161" spans="1:14" hidden="1" x14ac:dyDescent="0.25">
      <c r="A1161" t="s">
        <v>53</v>
      </c>
      <c r="B1161" t="s">
        <v>106</v>
      </c>
      <c r="D1161" t="s">
        <v>13</v>
      </c>
      <c r="E1161" t="s">
        <v>265</v>
      </c>
      <c r="F1161">
        <v>2015</v>
      </c>
      <c r="G1161" t="s">
        <v>29</v>
      </c>
      <c r="H1161" t="s">
        <v>100</v>
      </c>
      <c r="I1161" t="s">
        <v>237</v>
      </c>
      <c r="J1161">
        <v>305231.88461538462</v>
      </c>
      <c r="K1161" t="s">
        <v>248</v>
      </c>
      <c r="L1161">
        <v>1</v>
      </c>
      <c r="M1161">
        <v>1</v>
      </c>
      <c r="N1161">
        <v>1</v>
      </c>
    </row>
    <row r="1162" spans="1:14" hidden="1" x14ac:dyDescent="0.25">
      <c r="A1162" t="s">
        <v>53</v>
      </c>
      <c r="B1162" t="s">
        <v>106</v>
      </c>
      <c r="D1162" t="s">
        <v>13</v>
      </c>
      <c r="E1162" t="s">
        <v>265</v>
      </c>
      <c r="F1162">
        <v>2015</v>
      </c>
      <c r="G1162" t="s">
        <v>16</v>
      </c>
      <c r="H1162" t="s">
        <v>99</v>
      </c>
      <c r="I1162" t="s">
        <v>237</v>
      </c>
      <c r="J1162">
        <v>305231.88461538462</v>
      </c>
      <c r="K1162" t="s">
        <v>249</v>
      </c>
      <c r="L1162">
        <v>1</v>
      </c>
      <c r="M1162">
        <v>1</v>
      </c>
      <c r="N1162">
        <v>1</v>
      </c>
    </row>
    <row r="1163" spans="1:14" hidden="1" x14ac:dyDescent="0.25">
      <c r="A1163" t="s">
        <v>55</v>
      </c>
      <c r="B1163" t="s">
        <v>104</v>
      </c>
      <c r="D1163" t="s">
        <v>13</v>
      </c>
      <c r="E1163" t="s">
        <v>265</v>
      </c>
      <c r="F1163">
        <v>2015</v>
      </c>
      <c r="G1163" t="s">
        <v>29</v>
      </c>
      <c r="H1163" t="s">
        <v>100</v>
      </c>
      <c r="I1163" t="s">
        <v>237</v>
      </c>
      <c r="J1163">
        <v>352860.72027972026</v>
      </c>
      <c r="K1163" t="s">
        <v>249</v>
      </c>
      <c r="L1163">
        <v>1</v>
      </c>
      <c r="M1163">
        <v>1</v>
      </c>
      <c r="N1163">
        <v>1</v>
      </c>
    </row>
    <row r="1164" spans="1:14" hidden="1" x14ac:dyDescent="0.25">
      <c r="A1164" t="s">
        <v>55</v>
      </c>
      <c r="B1164" t="s">
        <v>104</v>
      </c>
      <c r="D1164" t="s">
        <v>13</v>
      </c>
      <c r="E1164" t="s">
        <v>265</v>
      </c>
      <c r="F1164">
        <v>2015</v>
      </c>
      <c r="G1164" t="s">
        <v>29</v>
      </c>
      <c r="H1164" t="s">
        <v>100</v>
      </c>
      <c r="I1164" t="s">
        <v>237</v>
      </c>
      <c r="J1164">
        <v>422313.56643356645</v>
      </c>
      <c r="K1164" t="s">
        <v>249</v>
      </c>
      <c r="L1164">
        <v>1</v>
      </c>
      <c r="M1164">
        <v>1</v>
      </c>
      <c r="N1164">
        <v>1</v>
      </c>
    </row>
    <row r="1165" spans="1:14" hidden="1" x14ac:dyDescent="0.25">
      <c r="A1165" t="s">
        <v>22</v>
      </c>
      <c r="B1165" t="s">
        <v>104</v>
      </c>
      <c r="D1165" t="s">
        <v>13</v>
      </c>
      <c r="E1165" t="s">
        <v>265</v>
      </c>
      <c r="F1165">
        <v>2012</v>
      </c>
      <c r="G1165" t="s">
        <v>29</v>
      </c>
      <c r="H1165" t="s">
        <v>100</v>
      </c>
      <c r="I1165" t="s">
        <v>237</v>
      </c>
      <c r="J1165">
        <v>368888.37024087028</v>
      </c>
      <c r="K1165" t="s">
        <v>250</v>
      </c>
      <c r="L1165">
        <v>8</v>
      </c>
      <c r="M1165">
        <v>4</v>
      </c>
      <c r="N1165">
        <v>4</v>
      </c>
    </row>
    <row r="1166" spans="1:14" hidden="1" x14ac:dyDescent="0.25">
      <c r="A1166" t="s">
        <v>41</v>
      </c>
      <c r="B1166" t="s">
        <v>104</v>
      </c>
      <c r="D1166" t="s">
        <v>13</v>
      </c>
      <c r="E1166" t="s">
        <v>265</v>
      </c>
      <c r="F1166">
        <v>2012</v>
      </c>
      <c r="G1166" t="s">
        <v>29</v>
      </c>
      <c r="H1166" t="s">
        <v>100</v>
      </c>
      <c r="I1166" t="s">
        <v>237</v>
      </c>
      <c r="J1166">
        <v>368846.82206682209</v>
      </c>
      <c r="K1166" t="s">
        <v>250</v>
      </c>
      <c r="L1166">
        <v>8</v>
      </c>
      <c r="M1166">
        <v>4</v>
      </c>
      <c r="N1166">
        <v>4</v>
      </c>
    </row>
    <row r="1167" spans="1:14" hidden="1" x14ac:dyDescent="0.25">
      <c r="A1167" t="s">
        <v>42</v>
      </c>
      <c r="B1167" t="s">
        <v>107</v>
      </c>
      <c r="D1167" t="s">
        <v>13</v>
      </c>
      <c r="E1167" t="s">
        <v>265</v>
      </c>
      <c r="F1167">
        <v>2012</v>
      </c>
      <c r="G1167" t="s">
        <v>29</v>
      </c>
      <c r="H1167" t="s">
        <v>100</v>
      </c>
      <c r="I1167" t="s">
        <v>211</v>
      </c>
      <c r="J1167">
        <v>349782.87490287493</v>
      </c>
      <c r="K1167" t="s">
        <v>250</v>
      </c>
      <c r="L1167">
        <v>2</v>
      </c>
      <c r="M1167">
        <v>1</v>
      </c>
      <c r="N1167">
        <v>1</v>
      </c>
    </row>
    <row r="1168" spans="1:14" hidden="1" x14ac:dyDescent="0.25">
      <c r="A1168" t="s">
        <v>42</v>
      </c>
      <c r="B1168" t="s">
        <v>107</v>
      </c>
      <c r="D1168" t="s">
        <v>13</v>
      </c>
      <c r="E1168" t="s">
        <v>265</v>
      </c>
      <c r="F1168">
        <v>2011</v>
      </c>
      <c r="G1168" t="s">
        <v>29</v>
      </c>
      <c r="H1168" t="s">
        <v>100</v>
      </c>
      <c r="I1168" t="s">
        <v>211</v>
      </c>
      <c r="J1168">
        <v>263405.67132867133</v>
      </c>
      <c r="K1168" t="s">
        <v>249</v>
      </c>
      <c r="L1168">
        <v>1</v>
      </c>
      <c r="M1168">
        <v>1</v>
      </c>
      <c r="N1168">
        <v>1</v>
      </c>
    </row>
    <row r="1169" spans="1:14" hidden="1" x14ac:dyDescent="0.25">
      <c r="A1169" t="s">
        <v>80</v>
      </c>
      <c r="B1169" t="s">
        <v>108</v>
      </c>
      <c r="D1169" t="s">
        <v>13</v>
      </c>
      <c r="E1169" t="s">
        <v>265</v>
      </c>
      <c r="F1169">
        <v>2012</v>
      </c>
      <c r="G1169" t="s">
        <v>29</v>
      </c>
      <c r="H1169" t="s">
        <v>100</v>
      </c>
      <c r="I1169" t="s">
        <v>237</v>
      </c>
      <c r="J1169">
        <v>390948.74902874907</v>
      </c>
      <c r="K1169" t="s">
        <v>248</v>
      </c>
      <c r="L1169">
        <v>1</v>
      </c>
      <c r="M1169">
        <v>1</v>
      </c>
      <c r="N1169">
        <v>1</v>
      </c>
    </row>
    <row r="1170" spans="1:14" hidden="1" x14ac:dyDescent="0.25">
      <c r="A1170" t="s">
        <v>80</v>
      </c>
      <c r="B1170" t="s">
        <v>108</v>
      </c>
      <c r="D1170" t="s">
        <v>13</v>
      </c>
      <c r="E1170" t="s">
        <v>265</v>
      </c>
      <c r="F1170">
        <v>2012</v>
      </c>
      <c r="G1170" t="s">
        <v>35</v>
      </c>
      <c r="H1170" t="s">
        <v>98</v>
      </c>
      <c r="I1170" t="s">
        <v>237</v>
      </c>
      <c r="J1170">
        <v>390948.74902874907</v>
      </c>
      <c r="K1170" t="s">
        <v>248</v>
      </c>
      <c r="L1170">
        <v>1</v>
      </c>
      <c r="M1170">
        <v>1</v>
      </c>
      <c r="N1170">
        <v>1</v>
      </c>
    </row>
    <row r="1171" spans="1:14" hidden="1" x14ac:dyDescent="0.25">
      <c r="A1171" t="s">
        <v>42</v>
      </c>
      <c r="B1171" t="s">
        <v>107</v>
      </c>
      <c r="D1171" t="s">
        <v>13</v>
      </c>
      <c r="E1171" t="s">
        <v>265</v>
      </c>
      <c r="F1171">
        <v>2012</v>
      </c>
      <c r="G1171" t="s">
        <v>35</v>
      </c>
      <c r="H1171" t="s">
        <v>98</v>
      </c>
      <c r="I1171" t="s">
        <v>211</v>
      </c>
      <c r="J1171">
        <v>486200.41958041966</v>
      </c>
      <c r="K1171" t="s">
        <v>250</v>
      </c>
      <c r="L1171">
        <v>2</v>
      </c>
      <c r="M1171">
        <v>1</v>
      </c>
      <c r="N1171">
        <v>1</v>
      </c>
    </row>
    <row r="1172" spans="1:14" hidden="1" x14ac:dyDescent="0.25">
      <c r="A1172" t="s">
        <v>64</v>
      </c>
      <c r="B1172" t="s">
        <v>104</v>
      </c>
      <c r="D1172" t="s">
        <v>13</v>
      </c>
      <c r="E1172" t="s">
        <v>265</v>
      </c>
      <c r="F1172">
        <v>2012</v>
      </c>
      <c r="G1172" t="s">
        <v>35</v>
      </c>
      <c r="H1172" t="s">
        <v>98</v>
      </c>
      <c r="I1172" t="s">
        <v>237</v>
      </c>
      <c r="J1172">
        <v>529849.5264439265</v>
      </c>
      <c r="K1172" t="s">
        <v>248</v>
      </c>
      <c r="L1172">
        <v>3</v>
      </c>
      <c r="M1172">
        <v>3</v>
      </c>
      <c r="N1172">
        <v>3</v>
      </c>
    </row>
    <row r="1173" spans="1:14" hidden="1" x14ac:dyDescent="0.25">
      <c r="A1173" t="s">
        <v>32</v>
      </c>
      <c r="B1173" t="s">
        <v>105</v>
      </c>
      <c r="D1173" t="s">
        <v>13</v>
      </c>
      <c r="E1173" t="s">
        <v>265</v>
      </c>
      <c r="F1173">
        <v>2012</v>
      </c>
      <c r="G1173" t="s">
        <v>29</v>
      </c>
      <c r="H1173" t="s">
        <v>100</v>
      </c>
      <c r="I1173" t="s">
        <v>237</v>
      </c>
      <c r="J1173">
        <v>285752.74281274283</v>
      </c>
      <c r="K1173" t="s">
        <v>248</v>
      </c>
      <c r="L1173">
        <v>2</v>
      </c>
      <c r="M1173">
        <v>2</v>
      </c>
      <c r="N1173">
        <v>2</v>
      </c>
    </row>
    <row r="1174" spans="1:14" hidden="1" x14ac:dyDescent="0.25">
      <c r="A1174" t="s">
        <v>32</v>
      </c>
      <c r="B1174" t="s">
        <v>105</v>
      </c>
      <c r="D1174" t="s">
        <v>13</v>
      </c>
      <c r="E1174" t="s">
        <v>265</v>
      </c>
      <c r="F1174">
        <v>2012</v>
      </c>
      <c r="G1174" t="s">
        <v>29</v>
      </c>
      <c r="H1174" t="s">
        <v>100</v>
      </c>
      <c r="I1174" t="s">
        <v>237</v>
      </c>
      <c r="J1174">
        <v>285752.74281274283</v>
      </c>
      <c r="K1174" t="s">
        <v>248</v>
      </c>
      <c r="L1174">
        <v>2</v>
      </c>
      <c r="M1174">
        <v>2</v>
      </c>
      <c r="N1174">
        <v>2</v>
      </c>
    </row>
    <row r="1175" spans="1:14" hidden="1" x14ac:dyDescent="0.25">
      <c r="A1175" t="s">
        <v>42</v>
      </c>
      <c r="B1175" t="s">
        <v>107</v>
      </c>
      <c r="D1175" t="s">
        <v>13</v>
      </c>
      <c r="E1175" t="s">
        <v>265</v>
      </c>
      <c r="F1175">
        <v>2012</v>
      </c>
      <c r="G1175" t="s">
        <v>29</v>
      </c>
      <c r="H1175" t="s">
        <v>100</v>
      </c>
      <c r="I1175" t="s">
        <v>211</v>
      </c>
      <c r="J1175">
        <v>473724.05594405602</v>
      </c>
      <c r="K1175" t="s">
        <v>250</v>
      </c>
      <c r="L1175">
        <v>2</v>
      </c>
      <c r="M1175">
        <v>1</v>
      </c>
      <c r="N1175">
        <v>1</v>
      </c>
    </row>
    <row r="1176" spans="1:14" hidden="1" x14ac:dyDescent="0.25">
      <c r="A1176" t="s">
        <v>42</v>
      </c>
      <c r="B1176" t="s">
        <v>107</v>
      </c>
      <c r="D1176" t="s">
        <v>13</v>
      </c>
      <c r="E1176" t="s">
        <v>265</v>
      </c>
      <c r="F1176">
        <v>2012</v>
      </c>
      <c r="G1176" t="s">
        <v>29</v>
      </c>
      <c r="H1176" t="s">
        <v>100</v>
      </c>
      <c r="I1176" t="s">
        <v>237</v>
      </c>
      <c r="J1176">
        <v>437959.53897953901</v>
      </c>
      <c r="K1176" t="s">
        <v>248</v>
      </c>
      <c r="L1176">
        <v>3</v>
      </c>
      <c r="M1176">
        <v>3</v>
      </c>
      <c r="N1176">
        <v>3</v>
      </c>
    </row>
    <row r="1177" spans="1:14" hidden="1" x14ac:dyDescent="0.25">
      <c r="A1177" t="s">
        <v>22</v>
      </c>
      <c r="B1177" t="s">
        <v>104</v>
      </c>
      <c r="D1177" t="s">
        <v>13</v>
      </c>
      <c r="E1177" t="s">
        <v>265</v>
      </c>
      <c r="F1177">
        <v>2012</v>
      </c>
      <c r="G1177" t="s">
        <v>29</v>
      </c>
      <c r="H1177" t="s">
        <v>100</v>
      </c>
      <c r="I1177" t="s">
        <v>237</v>
      </c>
      <c r="J1177">
        <v>771235.31204351212</v>
      </c>
      <c r="K1177" t="s">
        <v>250</v>
      </c>
      <c r="L1177">
        <v>2</v>
      </c>
      <c r="M1177">
        <v>1</v>
      </c>
      <c r="N1177">
        <v>1</v>
      </c>
    </row>
    <row r="1178" spans="1:14" hidden="1" x14ac:dyDescent="0.25">
      <c r="A1178" t="s">
        <v>22</v>
      </c>
      <c r="B1178" t="s">
        <v>104</v>
      </c>
      <c r="D1178" t="s">
        <v>13</v>
      </c>
      <c r="E1178" t="s">
        <v>265</v>
      </c>
      <c r="F1178">
        <v>2012</v>
      </c>
      <c r="G1178" t="s">
        <v>29</v>
      </c>
      <c r="H1178" t="s">
        <v>100</v>
      </c>
      <c r="I1178" t="s">
        <v>237</v>
      </c>
      <c r="J1178">
        <v>717401.92432012432</v>
      </c>
      <c r="K1178" t="s">
        <v>250</v>
      </c>
      <c r="L1178">
        <v>2</v>
      </c>
      <c r="M1178">
        <v>1</v>
      </c>
      <c r="N1178">
        <v>1</v>
      </c>
    </row>
    <row r="1179" spans="1:14" hidden="1" x14ac:dyDescent="0.25">
      <c r="A1179" t="s">
        <v>22</v>
      </c>
      <c r="B1179" t="s">
        <v>104</v>
      </c>
      <c r="D1179" t="s">
        <v>13</v>
      </c>
      <c r="E1179" t="s">
        <v>265</v>
      </c>
      <c r="F1179">
        <v>2012</v>
      </c>
      <c r="G1179" t="s">
        <v>29</v>
      </c>
      <c r="H1179" t="s">
        <v>100</v>
      </c>
      <c r="I1179" t="s">
        <v>237</v>
      </c>
      <c r="J1179">
        <v>533625.54172494181</v>
      </c>
      <c r="K1179" t="s">
        <v>249</v>
      </c>
      <c r="L1179">
        <v>1</v>
      </c>
      <c r="M1179">
        <v>1</v>
      </c>
      <c r="N1179">
        <v>1</v>
      </c>
    </row>
    <row r="1180" spans="1:14" hidden="1" x14ac:dyDescent="0.25">
      <c r="A1180" t="s">
        <v>22</v>
      </c>
      <c r="B1180" t="s">
        <v>104</v>
      </c>
      <c r="D1180" t="s">
        <v>13</v>
      </c>
      <c r="E1180" t="s">
        <v>265</v>
      </c>
      <c r="F1180">
        <v>2012</v>
      </c>
      <c r="G1180" t="s">
        <v>29</v>
      </c>
      <c r="H1180" t="s">
        <v>100</v>
      </c>
      <c r="I1180" t="s">
        <v>237</v>
      </c>
      <c r="J1180">
        <v>699716.41227661248</v>
      </c>
      <c r="K1180" t="s">
        <v>250</v>
      </c>
      <c r="L1180">
        <v>2</v>
      </c>
      <c r="M1180">
        <v>1</v>
      </c>
      <c r="N1180">
        <v>1</v>
      </c>
    </row>
    <row r="1181" spans="1:14" hidden="1" x14ac:dyDescent="0.25">
      <c r="A1181" t="s">
        <v>12</v>
      </c>
      <c r="B1181" t="s">
        <v>103</v>
      </c>
      <c r="D1181" t="s">
        <v>13</v>
      </c>
      <c r="E1181" t="s">
        <v>265</v>
      </c>
      <c r="F1181">
        <v>2012</v>
      </c>
      <c r="G1181" t="s">
        <v>29</v>
      </c>
      <c r="H1181" t="s">
        <v>100</v>
      </c>
      <c r="I1181" t="s">
        <v>237</v>
      </c>
      <c r="J1181">
        <v>457517.55679875682</v>
      </c>
      <c r="K1181" t="s">
        <v>249</v>
      </c>
      <c r="L1181">
        <v>1</v>
      </c>
      <c r="M1181">
        <v>1</v>
      </c>
      <c r="N1181">
        <v>1</v>
      </c>
    </row>
    <row r="1182" spans="1:14" hidden="1" x14ac:dyDescent="0.25">
      <c r="A1182" t="s">
        <v>12</v>
      </c>
      <c r="B1182" t="s">
        <v>103</v>
      </c>
      <c r="D1182" t="s">
        <v>13</v>
      </c>
      <c r="E1182" t="s">
        <v>265</v>
      </c>
      <c r="F1182">
        <v>2012</v>
      </c>
      <c r="G1182" t="s">
        <v>29</v>
      </c>
      <c r="H1182" t="s">
        <v>100</v>
      </c>
      <c r="I1182" t="s">
        <v>237</v>
      </c>
      <c r="J1182">
        <v>429655.19813519821</v>
      </c>
      <c r="K1182" t="s">
        <v>249</v>
      </c>
      <c r="L1182">
        <v>1</v>
      </c>
      <c r="M1182">
        <v>1</v>
      </c>
      <c r="N1182">
        <v>1</v>
      </c>
    </row>
    <row r="1183" spans="1:14" hidden="1" x14ac:dyDescent="0.25">
      <c r="A1183" t="s">
        <v>12</v>
      </c>
      <c r="B1183" t="s">
        <v>103</v>
      </c>
      <c r="D1183" t="s">
        <v>13</v>
      </c>
      <c r="E1183" t="s">
        <v>265</v>
      </c>
      <c r="F1183">
        <v>2012</v>
      </c>
      <c r="G1183" t="s">
        <v>29</v>
      </c>
      <c r="H1183" t="s">
        <v>100</v>
      </c>
      <c r="I1183" t="s">
        <v>237</v>
      </c>
      <c r="J1183">
        <v>441681.17389277392</v>
      </c>
      <c r="K1183" t="s">
        <v>249</v>
      </c>
      <c r="L1183">
        <v>1</v>
      </c>
      <c r="M1183">
        <v>1</v>
      </c>
      <c r="N1183">
        <v>1</v>
      </c>
    </row>
    <row r="1184" spans="1:14" hidden="1" x14ac:dyDescent="0.25">
      <c r="A1184" t="s">
        <v>12</v>
      </c>
      <c r="B1184" t="s">
        <v>103</v>
      </c>
      <c r="D1184" t="s">
        <v>13</v>
      </c>
      <c r="E1184" t="s">
        <v>265</v>
      </c>
      <c r="F1184">
        <v>2012</v>
      </c>
      <c r="G1184" t="s">
        <v>29</v>
      </c>
      <c r="H1184" t="s">
        <v>100</v>
      </c>
      <c r="I1184" t="s">
        <v>237</v>
      </c>
      <c r="J1184">
        <v>765462.00466200477</v>
      </c>
      <c r="K1184" t="s">
        <v>247</v>
      </c>
      <c r="L1184">
        <v>2</v>
      </c>
      <c r="M1184">
        <v>1</v>
      </c>
      <c r="N1184">
        <v>1</v>
      </c>
    </row>
    <row r="1185" spans="1:14" x14ac:dyDescent="0.25">
      <c r="A1185" t="s">
        <v>24</v>
      </c>
      <c r="B1185" t="s">
        <v>241</v>
      </c>
      <c r="C1185" t="s">
        <v>266</v>
      </c>
      <c r="D1185" t="s">
        <v>13</v>
      </c>
      <c r="E1185" t="s">
        <v>265</v>
      </c>
      <c r="F1185">
        <v>2012</v>
      </c>
      <c r="G1185" t="s">
        <v>29</v>
      </c>
      <c r="H1185" t="s">
        <v>100</v>
      </c>
      <c r="I1185" t="s">
        <v>237</v>
      </c>
      <c r="J1185">
        <v>552179.48717948725</v>
      </c>
      <c r="K1185" t="s">
        <v>249</v>
      </c>
      <c r="L1185">
        <v>1</v>
      </c>
      <c r="M1185">
        <v>1</v>
      </c>
      <c r="N1185">
        <v>1</v>
      </c>
    </row>
    <row r="1186" spans="1:14" x14ac:dyDescent="0.25">
      <c r="A1186" t="s">
        <v>24</v>
      </c>
      <c r="B1186" t="s">
        <v>241</v>
      </c>
      <c r="C1186" t="s">
        <v>266</v>
      </c>
      <c r="D1186" t="s">
        <v>13</v>
      </c>
      <c r="E1186" t="s">
        <v>265</v>
      </c>
      <c r="F1186">
        <v>2012</v>
      </c>
      <c r="G1186" t="s">
        <v>29</v>
      </c>
      <c r="H1186" t="s">
        <v>100</v>
      </c>
      <c r="I1186" t="s">
        <v>237</v>
      </c>
      <c r="J1186">
        <v>648722.92307692312</v>
      </c>
      <c r="K1186" t="s">
        <v>249</v>
      </c>
      <c r="L1186">
        <v>1</v>
      </c>
      <c r="M1186">
        <v>1</v>
      </c>
      <c r="N1186">
        <v>1</v>
      </c>
    </row>
    <row r="1187" spans="1:14" x14ac:dyDescent="0.25">
      <c r="A1187" t="s">
        <v>24</v>
      </c>
      <c r="B1187" t="s">
        <v>241</v>
      </c>
      <c r="C1187" t="s">
        <v>266</v>
      </c>
      <c r="D1187" t="s">
        <v>13</v>
      </c>
      <c r="E1187" t="s">
        <v>265</v>
      </c>
      <c r="F1187">
        <v>2012</v>
      </c>
      <c r="G1187" t="s">
        <v>29</v>
      </c>
      <c r="H1187" t="s">
        <v>100</v>
      </c>
      <c r="I1187" t="s">
        <v>237</v>
      </c>
      <c r="J1187">
        <v>563374.06837606838</v>
      </c>
      <c r="K1187" t="s">
        <v>249</v>
      </c>
      <c r="L1187">
        <v>1</v>
      </c>
      <c r="M1187">
        <v>1</v>
      </c>
      <c r="N1187">
        <v>1</v>
      </c>
    </row>
    <row r="1188" spans="1:14" hidden="1" x14ac:dyDescent="0.25">
      <c r="A1188" t="s">
        <v>12</v>
      </c>
      <c r="B1188" t="s">
        <v>103</v>
      </c>
      <c r="D1188" t="s">
        <v>13</v>
      </c>
      <c r="E1188" t="s">
        <v>265</v>
      </c>
      <c r="F1188">
        <v>2012</v>
      </c>
      <c r="G1188" t="s">
        <v>29</v>
      </c>
      <c r="H1188" t="s">
        <v>100</v>
      </c>
      <c r="I1188" t="s">
        <v>237</v>
      </c>
      <c r="J1188">
        <v>587393.35990676004</v>
      </c>
      <c r="K1188" t="s">
        <v>249</v>
      </c>
      <c r="L1188">
        <v>1</v>
      </c>
      <c r="M1188">
        <v>1</v>
      </c>
      <c r="N1188">
        <v>1</v>
      </c>
    </row>
    <row r="1189" spans="1:14" hidden="1" x14ac:dyDescent="0.25">
      <c r="A1189" t="s">
        <v>12</v>
      </c>
      <c r="B1189" t="s">
        <v>103</v>
      </c>
      <c r="D1189" t="s">
        <v>13</v>
      </c>
      <c r="E1189" t="s">
        <v>265</v>
      </c>
      <c r="F1189">
        <v>2012</v>
      </c>
      <c r="G1189" t="s">
        <v>29</v>
      </c>
      <c r="H1189" t="s">
        <v>100</v>
      </c>
      <c r="I1189" t="s">
        <v>237</v>
      </c>
      <c r="J1189">
        <v>529375.20606060617</v>
      </c>
      <c r="K1189" t="s">
        <v>248</v>
      </c>
      <c r="L1189">
        <v>1</v>
      </c>
      <c r="M1189">
        <v>1</v>
      </c>
      <c r="N1189">
        <v>1</v>
      </c>
    </row>
    <row r="1190" spans="1:14" hidden="1" x14ac:dyDescent="0.25">
      <c r="A1190" t="s">
        <v>12</v>
      </c>
      <c r="B1190" t="s">
        <v>103</v>
      </c>
      <c r="D1190" t="s">
        <v>13</v>
      </c>
      <c r="E1190" t="s">
        <v>265</v>
      </c>
      <c r="F1190">
        <v>2012</v>
      </c>
      <c r="G1190" t="s">
        <v>29</v>
      </c>
      <c r="H1190" t="s">
        <v>100</v>
      </c>
      <c r="I1190" t="s">
        <v>237</v>
      </c>
      <c r="J1190">
        <v>522752.79580419586</v>
      </c>
      <c r="K1190" t="s">
        <v>248</v>
      </c>
      <c r="L1190">
        <v>1</v>
      </c>
      <c r="M1190">
        <v>1</v>
      </c>
      <c r="N1190">
        <v>1</v>
      </c>
    </row>
    <row r="1191" spans="1:14" hidden="1" x14ac:dyDescent="0.25">
      <c r="A1191" t="s">
        <v>73</v>
      </c>
      <c r="B1191" t="s">
        <v>104</v>
      </c>
      <c r="D1191" t="s">
        <v>13</v>
      </c>
      <c r="E1191" t="s">
        <v>265</v>
      </c>
      <c r="F1191">
        <v>2012</v>
      </c>
      <c r="G1191" t="s">
        <v>29</v>
      </c>
      <c r="H1191" t="s">
        <v>100</v>
      </c>
      <c r="I1191" t="s">
        <v>237</v>
      </c>
      <c r="J1191">
        <v>388586.68003108009</v>
      </c>
      <c r="K1191" t="s">
        <v>249</v>
      </c>
      <c r="L1191">
        <v>1</v>
      </c>
      <c r="M1191">
        <v>1</v>
      </c>
      <c r="N1191">
        <v>1</v>
      </c>
    </row>
    <row r="1192" spans="1:14" hidden="1" x14ac:dyDescent="0.25">
      <c r="A1192" t="s">
        <v>73</v>
      </c>
      <c r="B1192" t="s">
        <v>104</v>
      </c>
      <c r="D1192" t="s">
        <v>13</v>
      </c>
      <c r="E1192" t="s">
        <v>265</v>
      </c>
      <c r="F1192">
        <v>2012</v>
      </c>
      <c r="G1192" t="s">
        <v>29</v>
      </c>
      <c r="H1192" t="s">
        <v>100</v>
      </c>
      <c r="I1192" t="s">
        <v>237</v>
      </c>
      <c r="J1192">
        <v>467508.06340326346</v>
      </c>
      <c r="K1192" t="s">
        <v>249</v>
      </c>
      <c r="L1192">
        <v>1</v>
      </c>
      <c r="M1192">
        <v>1</v>
      </c>
      <c r="N1192">
        <v>1</v>
      </c>
    </row>
    <row r="1193" spans="1:14" hidden="1" x14ac:dyDescent="0.25">
      <c r="A1193" t="s">
        <v>81</v>
      </c>
      <c r="B1193" t="s">
        <v>108</v>
      </c>
      <c r="D1193" t="s">
        <v>13</v>
      </c>
      <c r="E1193" t="s">
        <v>265</v>
      </c>
      <c r="F1193">
        <v>2012</v>
      </c>
      <c r="G1193" t="s">
        <v>29</v>
      </c>
      <c r="H1193" t="s">
        <v>100</v>
      </c>
      <c r="I1193" t="s">
        <v>237</v>
      </c>
      <c r="J1193">
        <v>461714.93768453773</v>
      </c>
      <c r="K1193" t="s">
        <v>249</v>
      </c>
      <c r="L1193">
        <v>1</v>
      </c>
      <c r="M1193">
        <v>1</v>
      </c>
      <c r="N1193">
        <v>1</v>
      </c>
    </row>
    <row r="1194" spans="1:14" hidden="1" x14ac:dyDescent="0.25">
      <c r="A1194" t="s">
        <v>73</v>
      </c>
      <c r="B1194" t="s">
        <v>104</v>
      </c>
      <c r="D1194" t="s">
        <v>13</v>
      </c>
      <c r="E1194" t="s">
        <v>265</v>
      </c>
      <c r="F1194">
        <v>2012</v>
      </c>
      <c r="G1194" t="s">
        <v>29</v>
      </c>
      <c r="H1194" t="s">
        <v>100</v>
      </c>
      <c r="I1194" t="s">
        <v>237</v>
      </c>
      <c r="J1194">
        <v>391997.01087801094</v>
      </c>
      <c r="K1194" t="s">
        <v>249</v>
      </c>
      <c r="L1194">
        <v>1</v>
      </c>
      <c r="M1194">
        <v>1</v>
      </c>
      <c r="N1194">
        <v>1</v>
      </c>
    </row>
    <row r="1195" spans="1:14" hidden="1" x14ac:dyDescent="0.25">
      <c r="A1195" t="s">
        <v>26</v>
      </c>
      <c r="B1195" t="s">
        <v>104</v>
      </c>
      <c r="D1195" t="s">
        <v>13</v>
      </c>
      <c r="E1195" t="s">
        <v>265</v>
      </c>
      <c r="F1195">
        <v>2012</v>
      </c>
      <c r="G1195" t="s">
        <v>29</v>
      </c>
      <c r="H1195" t="s">
        <v>100</v>
      </c>
      <c r="I1195" t="s">
        <v>211</v>
      </c>
      <c r="J1195">
        <v>372176.46153846156</v>
      </c>
      <c r="K1195" t="s">
        <v>248</v>
      </c>
      <c r="L1195">
        <v>1</v>
      </c>
      <c r="M1195">
        <v>1</v>
      </c>
      <c r="N1195">
        <v>1</v>
      </c>
    </row>
    <row r="1196" spans="1:14" hidden="1" x14ac:dyDescent="0.25">
      <c r="A1196" t="s">
        <v>26</v>
      </c>
      <c r="B1196" t="s">
        <v>104</v>
      </c>
      <c r="D1196" t="s">
        <v>13</v>
      </c>
      <c r="E1196" t="s">
        <v>265</v>
      </c>
      <c r="F1196">
        <v>2012</v>
      </c>
      <c r="G1196" t="s">
        <v>29</v>
      </c>
      <c r="H1196" t="s">
        <v>100</v>
      </c>
      <c r="I1196" t="s">
        <v>211</v>
      </c>
      <c r="J1196">
        <v>372176.46153846156</v>
      </c>
      <c r="K1196" t="s">
        <v>248</v>
      </c>
      <c r="L1196">
        <v>1</v>
      </c>
      <c r="M1196">
        <v>1</v>
      </c>
      <c r="N1196">
        <v>1</v>
      </c>
    </row>
    <row r="1197" spans="1:14" hidden="1" x14ac:dyDescent="0.25">
      <c r="A1197" t="s">
        <v>26</v>
      </c>
      <c r="B1197" t="s">
        <v>104</v>
      </c>
      <c r="D1197" t="s">
        <v>13</v>
      </c>
      <c r="E1197" t="s">
        <v>265</v>
      </c>
      <c r="F1197">
        <v>2012</v>
      </c>
      <c r="G1197" t="s">
        <v>29</v>
      </c>
      <c r="H1197" t="s">
        <v>100</v>
      </c>
      <c r="I1197" t="s">
        <v>211</v>
      </c>
      <c r="J1197">
        <v>372176.46153846156</v>
      </c>
      <c r="K1197" t="s">
        <v>248</v>
      </c>
      <c r="L1197">
        <v>1</v>
      </c>
      <c r="M1197">
        <v>1</v>
      </c>
      <c r="N1197">
        <v>1</v>
      </c>
    </row>
    <row r="1198" spans="1:14" hidden="1" x14ac:dyDescent="0.25">
      <c r="A1198" t="s">
        <v>26</v>
      </c>
      <c r="B1198" t="s">
        <v>104</v>
      </c>
      <c r="D1198" t="s">
        <v>13</v>
      </c>
      <c r="E1198" t="s">
        <v>265</v>
      </c>
      <c r="F1198">
        <v>2012</v>
      </c>
      <c r="G1198" t="s">
        <v>49</v>
      </c>
      <c r="H1198" t="s">
        <v>101</v>
      </c>
      <c r="I1198" t="s">
        <v>211</v>
      </c>
      <c r="J1198">
        <v>372176.46153846156</v>
      </c>
      <c r="K1198" t="s">
        <v>248</v>
      </c>
      <c r="L1198">
        <v>1</v>
      </c>
      <c r="M1198">
        <v>1</v>
      </c>
      <c r="N1198">
        <v>1</v>
      </c>
    </row>
    <row r="1199" spans="1:14" hidden="1" x14ac:dyDescent="0.25">
      <c r="A1199" t="s">
        <v>73</v>
      </c>
      <c r="B1199" t="s">
        <v>104</v>
      </c>
      <c r="D1199" t="s">
        <v>13</v>
      </c>
      <c r="E1199" t="s">
        <v>265</v>
      </c>
      <c r="F1199">
        <v>2012</v>
      </c>
      <c r="G1199" t="s">
        <v>49</v>
      </c>
      <c r="H1199" t="s">
        <v>101</v>
      </c>
      <c r="I1199" t="s">
        <v>237</v>
      </c>
      <c r="J1199">
        <v>378152.24040404044</v>
      </c>
      <c r="K1199" t="s">
        <v>249</v>
      </c>
      <c r="L1199">
        <v>1</v>
      </c>
      <c r="M1199">
        <v>1</v>
      </c>
      <c r="N1199">
        <v>1</v>
      </c>
    </row>
    <row r="1200" spans="1:14" hidden="1" x14ac:dyDescent="0.25">
      <c r="A1200" t="s">
        <v>73</v>
      </c>
      <c r="B1200" t="s">
        <v>104</v>
      </c>
      <c r="D1200" t="s">
        <v>13</v>
      </c>
      <c r="E1200" t="s">
        <v>265</v>
      </c>
      <c r="F1200">
        <v>2012</v>
      </c>
      <c r="G1200" t="s">
        <v>49</v>
      </c>
      <c r="H1200" t="s">
        <v>101</v>
      </c>
      <c r="I1200" t="s">
        <v>237</v>
      </c>
      <c r="J1200">
        <v>437449.71499611507</v>
      </c>
      <c r="K1200" t="s">
        <v>249</v>
      </c>
      <c r="L1200">
        <v>1</v>
      </c>
      <c r="M1200">
        <v>1</v>
      </c>
      <c r="N1200">
        <v>1</v>
      </c>
    </row>
    <row r="1201" spans="1:14" hidden="1" x14ac:dyDescent="0.25">
      <c r="A1201" t="s">
        <v>73</v>
      </c>
      <c r="B1201" t="s">
        <v>104</v>
      </c>
      <c r="D1201" t="s">
        <v>13</v>
      </c>
      <c r="E1201" t="s">
        <v>265</v>
      </c>
      <c r="F1201">
        <v>2012</v>
      </c>
      <c r="G1201" t="s">
        <v>29</v>
      </c>
      <c r="H1201" t="s">
        <v>100</v>
      </c>
      <c r="I1201" t="s">
        <v>237</v>
      </c>
      <c r="J1201">
        <v>407612.18166278169</v>
      </c>
      <c r="K1201" t="s">
        <v>249</v>
      </c>
      <c r="L1201">
        <v>1</v>
      </c>
      <c r="M1201">
        <v>1</v>
      </c>
      <c r="N1201">
        <v>1</v>
      </c>
    </row>
    <row r="1202" spans="1:14" hidden="1" x14ac:dyDescent="0.25">
      <c r="A1202" t="s">
        <v>25</v>
      </c>
      <c r="B1202" t="s">
        <v>108</v>
      </c>
      <c r="D1202" t="s">
        <v>13</v>
      </c>
      <c r="E1202" t="s">
        <v>265</v>
      </c>
      <c r="F1202">
        <v>2012</v>
      </c>
      <c r="G1202" t="s">
        <v>29</v>
      </c>
      <c r="H1202" t="s">
        <v>100</v>
      </c>
      <c r="I1202" t="s">
        <v>237</v>
      </c>
      <c r="J1202">
        <v>375546.83807303809</v>
      </c>
      <c r="K1202" t="s">
        <v>250</v>
      </c>
      <c r="L1202">
        <v>2</v>
      </c>
      <c r="M1202">
        <v>1</v>
      </c>
      <c r="N1202">
        <v>1</v>
      </c>
    </row>
    <row r="1203" spans="1:14" hidden="1" x14ac:dyDescent="0.25">
      <c r="A1203" t="s">
        <v>22</v>
      </c>
      <c r="B1203" t="s">
        <v>104</v>
      </c>
      <c r="D1203" t="s">
        <v>13</v>
      </c>
      <c r="E1203" t="s">
        <v>265</v>
      </c>
      <c r="F1203">
        <v>2012</v>
      </c>
      <c r="G1203" t="s">
        <v>29</v>
      </c>
      <c r="H1203" t="s">
        <v>100</v>
      </c>
      <c r="I1203" t="s">
        <v>237</v>
      </c>
      <c r="J1203">
        <v>583722.75881895889</v>
      </c>
      <c r="K1203" t="s">
        <v>248</v>
      </c>
      <c r="L1203">
        <v>1</v>
      </c>
      <c r="M1203">
        <v>1</v>
      </c>
      <c r="N1203">
        <v>1</v>
      </c>
    </row>
    <row r="1204" spans="1:14" hidden="1" x14ac:dyDescent="0.25">
      <c r="A1204" t="s">
        <v>22</v>
      </c>
      <c r="B1204" t="s">
        <v>104</v>
      </c>
      <c r="D1204" t="s">
        <v>13</v>
      </c>
      <c r="E1204" t="s">
        <v>265</v>
      </c>
      <c r="F1204">
        <v>2012</v>
      </c>
      <c r="G1204" t="s">
        <v>29</v>
      </c>
      <c r="H1204" t="s">
        <v>100</v>
      </c>
      <c r="I1204" t="s">
        <v>237</v>
      </c>
      <c r="J1204">
        <v>507212.58756798762</v>
      </c>
      <c r="K1204" t="s">
        <v>248</v>
      </c>
      <c r="L1204">
        <v>1</v>
      </c>
      <c r="M1204">
        <v>1</v>
      </c>
      <c r="N1204">
        <v>1</v>
      </c>
    </row>
    <row r="1205" spans="1:14" hidden="1" x14ac:dyDescent="0.25">
      <c r="A1205" t="s">
        <v>22</v>
      </c>
      <c r="B1205" t="s">
        <v>104</v>
      </c>
      <c r="D1205" t="s">
        <v>13</v>
      </c>
      <c r="E1205" t="s">
        <v>265</v>
      </c>
      <c r="F1205">
        <v>2012</v>
      </c>
      <c r="G1205" t="s">
        <v>29</v>
      </c>
      <c r="H1205" t="s">
        <v>100</v>
      </c>
      <c r="I1205" t="s">
        <v>237</v>
      </c>
      <c r="J1205">
        <v>587064.43449883454</v>
      </c>
      <c r="K1205" t="s">
        <v>249</v>
      </c>
      <c r="L1205">
        <v>1</v>
      </c>
      <c r="M1205">
        <v>1</v>
      </c>
      <c r="N1205">
        <v>1</v>
      </c>
    </row>
    <row r="1206" spans="1:14" hidden="1" x14ac:dyDescent="0.25">
      <c r="A1206" t="s">
        <v>22</v>
      </c>
      <c r="B1206" t="s">
        <v>104</v>
      </c>
      <c r="D1206" t="s">
        <v>13</v>
      </c>
      <c r="E1206" t="s">
        <v>265</v>
      </c>
      <c r="F1206">
        <v>2012</v>
      </c>
      <c r="G1206" t="s">
        <v>29</v>
      </c>
      <c r="H1206" t="s">
        <v>100</v>
      </c>
      <c r="I1206" t="s">
        <v>237</v>
      </c>
      <c r="J1206">
        <v>570354.84226884239</v>
      </c>
      <c r="K1206" t="s">
        <v>249</v>
      </c>
      <c r="L1206">
        <v>1</v>
      </c>
      <c r="M1206">
        <v>1</v>
      </c>
      <c r="N1206">
        <v>1</v>
      </c>
    </row>
    <row r="1207" spans="1:14" hidden="1" x14ac:dyDescent="0.25">
      <c r="A1207" t="s">
        <v>22</v>
      </c>
      <c r="B1207" t="s">
        <v>104</v>
      </c>
      <c r="D1207" t="s">
        <v>13</v>
      </c>
      <c r="E1207" t="s">
        <v>265</v>
      </c>
      <c r="F1207">
        <v>2012</v>
      </c>
      <c r="G1207" t="s">
        <v>29</v>
      </c>
      <c r="H1207" t="s">
        <v>100</v>
      </c>
      <c r="I1207" t="s">
        <v>237</v>
      </c>
      <c r="J1207">
        <v>513895.93892773899</v>
      </c>
      <c r="K1207" t="s">
        <v>248</v>
      </c>
      <c r="L1207">
        <v>1</v>
      </c>
      <c r="M1207">
        <v>1</v>
      </c>
      <c r="N1207">
        <v>1</v>
      </c>
    </row>
    <row r="1208" spans="1:14" hidden="1" x14ac:dyDescent="0.25">
      <c r="A1208" t="s">
        <v>22</v>
      </c>
      <c r="B1208" t="s">
        <v>104</v>
      </c>
      <c r="D1208" t="s">
        <v>13</v>
      </c>
      <c r="E1208" t="s">
        <v>265</v>
      </c>
      <c r="F1208">
        <v>2012</v>
      </c>
      <c r="G1208" t="s">
        <v>29</v>
      </c>
      <c r="H1208" t="s">
        <v>100</v>
      </c>
      <c r="I1208" t="s">
        <v>237</v>
      </c>
      <c r="J1208">
        <v>577039.40745920758</v>
      </c>
      <c r="K1208" t="s">
        <v>249</v>
      </c>
      <c r="L1208">
        <v>1</v>
      </c>
      <c r="M1208">
        <v>1</v>
      </c>
      <c r="N1208">
        <v>1</v>
      </c>
    </row>
    <row r="1209" spans="1:14" hidden="1" x14ac:dyDescent="0.25">
      <c r="A1209" t="s">
        <v>12</v>
      </c>
      <c r="B1209" t="s">
        <v>103</v>
      </c>
      <c r="D1209" t="s">
        <v>13</v>
      </c>
      <c r="E1209" t="s">
        <v>265</v>
      </c>
      <c r="F1209">
        <v>2012</v>
      </c>
      <c r="G1209" t="s">
        <v>29</v>
      </c>
      <c r="H1209" t="s">
        <v>100</v>
      </c>
      <c r="I1209" t="s">
        <v>237</v>
      </c>
      <c r="J1209">
        <v>632910.5672105673</v>
      </c>
      <c r="K1209" t="s">
        <v>250</v>
      </c>
      <c r="L1209">
        <v>2</v>
      </c>
      <c r="M1209">
        <v>1</v>
      </c>
      <c r="N1209">
        <v>1</v>
      </c>
    </row>
    <row r="1210" spans="1:14" hidden="1" x14ac:dyDescent="0.25">
      <c r="A1210" t="s">
        <v>32</v>
      </c>
      <c r="B1210" t="s">
        <v>105</v>
      </c>
      <c r="D1210" t="s">
        <v>13</v>
      </c>
      <c r="E1210" t="s">
        <v>265</v>
      </c>
      <c r="F1210">
        <v>2012</v>
      </c>
      <c r="G1210" t="s">
        <v>29</v>
      </c>
      <c r="H1210" t="s">
        <v>100</v>
      </c>
      <c r="I1210" t="s">
        <v>237</v>
      </c>
      <c r="J1210">
        <v>350822.00466200471</v>
      </c>
      <c r="K1210" t="s">
        <v>250</v>
      </c>
      <c r="L1210">
        <v>2</v>
      </c>
      <c r="M1210">
        <v>1</v>
      </c>
      <c r="N1210">
        <v>1</v>
      </c>
    </row>
    <row r="1211" spans="1:14" hidden="1" x14ac:dyDescent="0.25">
      <c r="A1211" t="s">
        <v>32</v>
      </c>
      <c r="B1211" t="s">
        <v>105</v>
      </c>
      <c r="D1211" t="s">
        <v>13</v>
      </c>
      <c r="E1211" t="s">
        <v>265</v>
      </c>
      <c r="F1211">
        <v>2012</v>
      </c>
      <c r="G1211" t="s">
        <v>29</v>
      </c>
      <c r="H1211" t="s">
        <v>100</v>
      </c>
      <c r="I1211" t="s">
        <v>237</v>
      </c>
      <c r="J1211">
        <v>350821.43745143752</v>
      </c>
      <c r="K1211" t="s">
        <v>250</v>
      </c>
      <c r="L1211">
        <v>2</v>
      </c>
      <c r="M1211">
        <v>1</v>
      </c>
      <c r="N1211">
        <v>1</v>
      </c>
    </row>
    <row r="1212" spans="1:14" hidden="1" x14ac:dyDescent="0.25">
      <c r="A1212" t="s">
        <v>32</v>
      </c>
      <c r="B1212" t="s">
        <v>105</v>
      </c>
      <c r="D1212" t="s">
        <v>13</v>
      </c>
      <c r="E1212" t="s">
        <v>265</v>
      </c>
      <c r="F1212">
        <v>2012</v>
      </c>
      <c r="G1212" t="s">
        <v>29</v>
      </c>
      <c r="H1212" t="s">
        <v>100</v>
      </c>
      <c r="I1212" t="s">
        <v>237</v>
      </c>
      <c r="J1212">
        <v>350821.43745143752</v>
      </c>
      <c r="K1212" t="s">
        <v>250</v>
      </c>
      <c r="L1212">
        <v>2</v>
      </c>
      <c r="M1212">
        <v>1</v>
      </c>
      <c r="N1212">
        <v>1</v>
      </c>
    </row>
    <row r="1213" spans="1:14" hidden="1" x14ac:dyDescent="0.25">
      <c r="A1213" t="s">
        <v>32</v>
      </c>
      <c r="B1213" t="s">
        <v>105</v>
      </c>
      <c r="D1213" t="s">
        <v>13</v>
      </c>
      <c r="E1213" t="s">
        <v>265</v>
      </c>
      <c r="F1213">
        <v>2012</v>
      </c>
      <c r="G1213" t="s">
        <v>29</v>
      </c>
      <c r="H1213" t="s">
        <v>100</v>
      </c>
      <c r="I1213" t="s">
        <v>237</v>
      </c>
      <c r="J1213">
        <v>350821.43745143752</v>
      </c>
      <c r="K1213" t="s">
        <v>250</v>
      </c>
      <c r="L1213">
        <v>2</v>
      </c>
      <c r="M1213">
        <v>1</v>
      </c>
      <c r="N1213">
        <v>1</v>
      </c>
    </row>
    <row r="1214" spans="1:14" hidden="1" x14ac:dyDescent="0.25">
      <c r="A1214" t="s">
        <v>32</v>
      </c>
      <c r="B1214" t="s">
        <v>105</v>
      </c>
      <c r="D1214" t="s">
        <v>13</v>
      </c>
      <c r="E1214" t="s">
        <v>265</v>
      </c>
      <c r="F1214">
        <v>2012</v>
      </c>
      <c r="G1214" t="s">
        <v>29</v>
      </c>
      <c r="H1214" t="s">
        <v>100</v>
      </c>
      <c r="I1214" t="s">
        <v>237</v>
      </c>
      <c r="J1214">
        <v>350821.43745143752</v>
      </c>
      <c r="K1214" t="s">
        <v>250</v>
      </c>
      <c r="L1214">
        <v>2</v>
      </c>
      <c r="M1214">
        <v>1</v>
      </c>
      <c r="N1214">
        <v>1</v>
      </c>
    </row>
    <row r="1215" spans="1:14" hidden="1" x14ac:dyDescent="0.25">
      <c r="A1215" t="s">
        <v>32</v>
      </c>
      <c r="B1215" t="s">
        <v>105</v>
      </c>
      <c r="D1215" t="s">
        <v>13</v>
      </c>
      <c r="E1215" t="s">
        <v>265</v>
      </c>
      <c r="F1215">
        <v>2012</v>
      </c>
      <c r="G1215" t="s">
        <v>29</v>
      </c>
      <c r="H1215" t="s">
        <v>100</v>
      </c>
      <c r="I1215" t="s">
        <v>237</v>
      </c>
      <c r="J1215">
        <v>350821.43745143752</v>
      </c>
      <c r="K1215" t="s">
        <v>250</v>
      </c>
      <c r="L1215">
        <v>2</v>
      </c>
      <c r="M1215">
        <v>1</v>
      </c>
      <c r="N1215">
        <v>1</v>
      </c>
    </row>
    <row r="1216" spans="1:14" hidden="1" x14ac:dyDescent="0.25">
      <c r="A1216" t="s">
        <v>32</v>
      </c>
      <c r="B1216" t="s">
        <v>105</v>
      </c>
      <c r="D1216" t="s">
        <v>13</v>
      </c>
      <c r="E1216" t="s">
        <v>265</v>
      </c>
      <c r="F1216">
        <v>2012</v>
      </c>
      <c r="G1216" t="s">
        <v>29</v>
      </c>
      <c r="H1216" t="s">
        <v>100</v>
      </c>
      <c r="I1216" t="s">
        <v>237</v>
      </c>
      <c r="J1216">
        <v>350821.43745143752</v>
      </c>
      <c r="K1216" t="s">
        <v>250</v>
      </c>
      <c r="L1216">
        <v>2</v>
      </c>
      <c r="M1216">
        <v>1</v>
      </c>
      <c r="N1216">
        <v>1</v>
      </c>
    </row>
    <row r="1217" spans="1:14" hidden="1" x14ac:dyDescent="0.25">
      <c r="A1217" t="s">
        <v>26</v>
      </c>
      <c r="B1217" t="s">
        <v>104</v>
      </c>
      <c r="D1217" t="s">
        <v>13</v>
      </c>
      <c r="E1217" t="s">
        <v>265</v>
      </c>
      <c r="F1217">
        <v>2012</v>
      </c>
      <c r="G1217" t="s">
        <v>29</v>
      </c>
      <c r="H1217" t="s">
        <v>100</v>
      </c>
      <c r="I1217" t="s">
        <v>211</v>
      </c>
      <c r="J1217">
        <v>603622.64957264962</v>
      </c>
      <c r="K1217" t="s">
        <v>250</v>
      </c>
      <c r="L1217">
        <v>2</v>
      </c>
      <c r="M1217">
        <v>1</v>
      </c>
      <c r="N1217">
        <v>1</v>
      </c>
    </row>
    <row r="1218" spans="1:14" hidden="1" x14ac:dyDescent="0.25">
      <c r="A1218" t="s">
        <v>26</v>
      </c>
      <c r="B1218" t="s">
        <v>104</v>
      </c>
      <c r="D1218" t="s">
        <v>13</v>
      </c>
      <c r="E1218" t="s">
        <v>265</v>
      </c>
      <c r="F1218">
        <v>2011</v>
      </c>
      <c r="G1218" t="s">
        <v>29</v>
      </c>
      <c r="H1218" t="s">
        <v>100</v>
      </c>
      <c r="I1218" t="s">
        <v>211</v>
      </c>
      <c r="J1218">
        <v>468456.7341880342</v>
      </c>
      <c r="K1218" t="s">
        <v>248</v>
      </c>
      <c r="L1218">
        <v>2</v>
      </c>
      <c r="M1218">
        <v>2</v>
      </c>
      <c r="N1218">
        <v>2</v>
      </c>
    </row>
    <row r="1219" spans="1:14" hidden="1" x14ac:dyDescent="0.25">
      <c r="A1219" t="s">
        <v>26</v>
      </c>
      <c r="B1219" t="s">
        <v>104</v>
      </c>
      <c r="D1219" t="s">
        <v>13</v>
      </c>
      <c r="E1219" t="s">
        <v>265</v>
      </c>
      <c r="F1219">
        <v>2011</v>
      </c>
      <c r="G1219" t="s">
        <v>29</v>
      </c>
      <c r="H1219" t="s">
        <v>100</v>
      </c>
      <c r="I1219" t="s">
        <v>211</v>
      </c>
      <c r="J1219">
        <v>500207.73737373744</v>
      </c>
      <c r="K1219" t="s">
        <v>249</v>
      </c>
      <c r="L1219">
        <v>1</v>
      </c>
      <c r="M1219">
        <v>1</v>
      </c>
      <c r="N1219">
        <v>1</v>
      </c>
    </row>
    <row r="1220" spans="1:14" hidden="1" x14ac:dyDescent="0.25">
      <c r="A1220" t="s">
        <v>12</v>
      </c>
      <c r="B1220" t="s">
        <v>103</v>
      </c>
      <c r="D1220" t="s">
        <v>13</v>
      </c>
      <c r="E1220" t="s">
        <v>265</v>
      </c>
      <c r="F1220">
        <v>2012</v>
      </c>
      <c r="G1220" t="s">
        <v>29</v>
      </c>
      <c r="H1220" t="s">
        <v>100</v>
      </c>
      <c r="I1220" t="s">
        <v>237</v>
      </c>
      <c r="J1220">
        <v>562669.47940947954</v>
      </c>
      <c r="K1220" t="s">
        <v>249</v>
      </c>
      <c r="L1220">
        <v>1</v>
      </c>
      <c r="M1220">
        <v>1</v>
      </c>
      <c r="N1220">
        <v>1</v>
      </c>
    </row>
    <row r="1221" spans="1:14" hidden="1" x14ac:dyDescent="0.25">
      <c r="A1221" t="s">
        <v>12</v>
      </c>
      <c r="B1221" t="s">
        <v>103</v>
      </c>
      <c r="D1221" t="s">
        <v>13</v>
      </c>
      <c r="E1221" t="s">
        <v>265</v>
      </c>
      <c r="F1221">
        <v>2012</v>
      </c>
      <c r="G1221" t="s">
        <v>29</v>
      </c>
      <c r="H1221" t="s">
        <v>100</v>
      </c>
      <c r="I1221" t="s">
        <v>237</v>
      </c>
      <c r="J1221">
        <v>562669.47940947954</v>
      </c>
      <c r="K1221" t="s">
        <v>249</v>
      </c>
      <c r="L1221">
        <v>1</v>
      </c>
      <c r="M1221">
        <v>1</v>
      </c>
      <c r="N1221">
        <v>1</v>
      </c>
    </row>
    <row r="1222" spans="1:14" hidden="1" x14ac:dyDescent="0.25">
      <c r="A1222" t="s">
        <v>15</v>
      </c>
      <c r="B1222" t="s">
        <v>108</v>
      </c>
      <c r="D1222" t="s">
        <v>13</v>
      </c>
      <c r="E1222" t="s">
        <v>265</v>
      </c>
      <c r="F1222">
        <v>2010</v>
      </c>
      <c r="G1222" t="s">
        <v>29</v>
      </c>
      <c r="H1222" t="s">
        <v>100</v>
      </c>
      <c r="I1222" t="s">
        <v>211</v>
      </c>
      <c r="J1222">
        <v>175454.55995856001</v>
      </c>
      <c r="K1222" t="s">
        <v>248</v>
      </c>
      <c r="L1222">
        <v>3</v>
      </c>
      <c r="M1222">
        <v>3</v>
      </c>
      <c r="N1222">
        <v>3</v>
      </c>
    </row>
    <row r="1223" spans="1:14" hidden="1" x14ac:dyDescent="0.25">
      <c r="A1223" t="s">
        <v>20</v>
      </c>
      <c r="B1223" t="s">
        <v>104</v>
      </c>
      <c r="D1223" t="s">
        <v>13</v>
      </c>
      <c r="E1223" t="s">
        <v>265</v>
      </c>
      <c r="F1223">
        <v>2011</v>
      </c>
      <c r="G1223" t="s">
        <v>29</v>
      </c>
      <c r="H1223" t="s">
        <v>100</v>
      </c>
      <c r="I1223" t="s">
        <v>237</v>
      </c>
      <c r="J1223">
        <v>721984.20707070711</v>
      </c>
      <c r="K1223" t="s">
        <v>250</v>
      </c>
      <c r="L1223">
        <v>2</v>
      </c>
      <c r="M1223">
        <v>1</v>
      </c>
      <c r="N1223">
        <v>1</v>
      </c>
    </row>
    <row r="1224" spans="1:14" x14ac:dyDescent="0.25">
      <c r="A1224" t="s">
        <v>24</v>
      </c>
      <c r="B1224" t="s">
        <v>241</v>
      </c>
      <c r="C1224" t="s">
        <v>266</v>
      </c>
      <c r="D1224" t="s">
        <v>13</v>
      </c>
      <c r="E1224" t="s">
        <v>265</v>
      </c>
      <c r="F1224">
        <v>2012</v>
      </c>
      <c r="G1224" t="s">
        <v>29</v>
      </c>
      <c r="H1224" t="s">
        <v>100</v>
      </c>
      <c r="I1224" t="s">
        <v>237</v>
      </c>
      <c r="J1224">
        <v>468995.05128205131</v>
      </c>
      <c r="K1224" t="s">
        <v>250</v>
      </c>
      <c r="L1224">
        <v>2</v>
      </c>
      <c r="M1224">
        <v>1</v>
      </c>
      <c r="N1224">
        <v>1</v>
      </c>
    </row>
    <row r="1225" spans="1:14" hidden="1" x14ac:dyDescent="0.25">
      <c r="A1225" t="s">
        <v>42</v>
      </c>
      <c r="B1225" t="s">
        <v>107</v>
      </c>
      <c r="D1225" t="s">
        <v>13</v>
      </c>
      <c r="E1225" t="s">
        <v>265</v>
      </c>
      <c r="F1225">
        <v>2012</v>
      </c>
      <c r="G1225" t="s">
        <v>29</v>
      </c>
      <c r="H1225" t="s">
        <v>100</v>
      </c>
      <c r="I1225" t="s">
        <v>236</v>
      </c>
      <c r="J1225">
        <v>490736.96969696978</v>
      </c>
      <c r="K1225" t="s">
        <v>248</v>
      </c>
      <c r="L1225">
        <v>1</v>
      </c>
      <c r="M1225">
        <v>1</v>
      </c>
      <c r="N1225">
        <v>1</v>
      </c>
    </row>
    <row r="1226" spans="1:14" hidden="1" x14ac:dyDescent="0.25">
      <c r="A1226" t="s">
        <v>20</v>
      </c>
      <c r="B1226" t="s">
        <v>104</v>
      </c>
      <c r="D1226" t="s">
        <v>13</v>
      </c>
      <c r="E1226" t="s">
        <v>265</v>
      </c>
      <c r="F1226">
        <v>2011</v>
      </c>
      <c r="G1226" t="s">
        <v>29</v>
      </c>
      <c r="H1226" t="s">
        <v>100</v>
      </c>
      <c r="I1226" t="s">
        <v>237</v>
      </c>
      <c r="J1226">
        <v>721984.20707070711</v>
      </c>
      <c r="K1226" t="s">
        <v>250</v>
      </c>
      <c r="L1226">
        <v>2</v>
      </c>
      <c r="M1226">
        <v>1</v>
      </c>
      <c r="N1226">
        <v>1</v>
      </c>
    </row>
    <row r="1227" spans="1:14" x14ac:dyDescent="0.25">
      <c r="A1227" t="s">
        <v>31</v>
      </c>
      <c r="B1227" t="s">
        <v>241</v>
      </c>
      <c r="C1227" t="s">
        <v>266</v>
      </c>
      <c r="D1227" t="s">
        <v>13</v>
      </c>
      <c r="E1227" t="s">
        <v>265</v>
      </c>
      <c r="F1227">
        <v>2011</v>
      </c>
      <c r="G1227" t="s">
        <v>29</v>
      </c>
      <c r="H1227" t="s">
        <v>100</v>
      </c>
      <c r="I1227" t="s">
        <v>237</v>
      </c>
      <c r="J1227">
        <v>590098.16627816635</v>
      </c>
      <c r="K1227" t="s">
        <v>250</v>
      </c>
      <c r="L1227">
        <v>2</v>
      </c>
      <c r="M1227">
        <v>1</v>
      </c>
      <c r="N1227">
        <v>1</v>
      </c>
    </row>
    <row r="1228" spans="1:14" x14ac:dyDescent="0.25">
      <c r="A1228" t="s">
        <v>31</v>
      </c>
      <c r="B1228" t="s">
        <v>241</v>
      </c>
      <c r="C1228" t="s">
        <v>266</v>
      </c>
      <c r="D1228" t="s">
        <v>13</v>
      </c>
      <c r="E1228" t="s">
        <v>265</v>
      </c>
      <c r="F1228">
        <v>2011</v>
      </c>
      <c r="G1228" t="s">
        <v>29</v>
      </c>
      <c r="H1228" t="s">
        <v>100</v>
      </c>
      <c r="I1228" t="s">
        <v>237</v>
      </c>
      <c r="J1228">
        <v>536075.97047397052</v>
      </c>
      <c r="K1228" t="s">
        <v>249</v>
      </c>
      <c r="L1228">
        <v>1</v>
      </c>
      <c r="M1228">
        <v>1</v>
      </c>
      <c r="N1228">
        <v>1</v>
      </c>
    </row>
    <row r="1229" spans="1:14" x14ac:dyDescent="0.25">
      <c r="A1229" t="s">
        <v>31</v>
      </c>
      <c r="B1229" t="s">
        <v>241</v>
      </c>
      <c r="C1229" t="s">
        <v>266</v>
      </c>
      <c r="D1229" t="s">
        <v>13</v>
      </c>
      <c r="E1229" t="s">
        <v>265</v>
      </c>
      <c r="F1229">
        <v>2011</v>
      </c>
      <c r="G1229" t="s">
        <v>29</v>
      </c>
      <c r="H1229" t="s">
        <v>100</v>
      </c>
      <c r="I1229" t="s">
        <v>237</v>
      </c>
      <c r="J1229">
        <v>590098.16627816635</v>
      </c>
      <c r="K1229" t="s">
        <v>250</v>
      </c>
      <c r="L1229">
        <v>2</v>
      </c>
      <c r="M1229">
        <v>1</v>
      </c>
      <c r="N1229">
        <v>1</v>
      </c>
    </row>
    <row r="1230" spans="1:14" x14ac:dyDescent="0.25">
      <c r="A1230" t="s">
        <v>31</v>
      </c>
      <c r="B1230" t="s">
        <v>241</v>
      </c>
      <c r="C1230" t="s">
        <v>266</v>
      </c>
      <c r="D1230" t="s">
        <v>13</v>
      </c>
      <c r="E1230" t="s">
        <v>265</v>
      </c>
      <c r="F1230">
        <v>2011</v>
      </c>
      <c r="G1230" t="s">
        <v>29</v>
      </c>
      <c r="H1230" t="s">
        <v>100</v>
      </c>
      <c r="I1230" t="s">
        <v>237</v>
      </c>
      <c r="J1230">
        <v>590098.16627816635</v>
      </c>
      <c r="K1230" t="s">
        <v>250</v>
      </c>
      <c r="L1230">
        <v>2</v>
      </c>
      <c r="M1230">
        <v>1</v>
      </c>
      <c r="N1230">
        <v>1</v>
      </c>
    </row>
    <row r="1231" spans="1:14" x14ac:dyDescent="0.25">
      <c r="A1231" t="s">
        <v>31</v>
      </c>
      <c r="B1231" t="s">
        <v>241</v>
      </c>
      <c r="C1231" t="s">
        <v>266</v>
      </c>
      <c r="D1231" t="s">
        <v>13</v>
      </c>
      <c r="E1231" t="s">
        <v>265</v>
      </c>
      <c r="F1231">
        <v>2011</v>
      </c>
      <c r="G1231" t="s">
        <v>29</v>
      </c>
      <c r="H1231" t="s">
        <v>100</v>
      </c>
      <c r="I1231" t="s">
        <v>237</v>
      </c>
      <c r="J1231">
        <v>536075.97047397052</v>
      </c>
      <c r="K1231" t="s">
        <v>249</v>
      </c>
      <c r="L1231">
        <v>1</v>
      </c>
      <c r="M1231">
        <v>1</v>
      </c>
      <c r="N1231">
        <v>1</v>
      </c>
    </row>
    <row r="1232" spans="1:14" hidden="1" x14ac:dyDescent="0.25">
      <c r="A1232" t="s">
        <v>26</v>
      </c>
      <c r="B1232" t="s">
        <v>104</v>
      </c>
      <c r="D1232" t="s">
        <v>13</v>
      </c>
      <c r="E1232" t="s">
        <v>265</v>
      </c>
      <c r="F1232">
        <v>2011</v>
      </c>
      <c r="G1232" t="s">
        <v>29</v>
      </c>
      <c r="H1232" t="s">
        <v>100</v>
      </c>
      <c r="I1232" t="s">
        <v>211</v>
      </c>
      <c r="J1232">
        <v>451676.97649572656</v>
      </c>
      <c r="K1232" t="s">
        <v>248</v>
      </c>
      <c r="L1232">
        <v>2</v>
      </c>
      <c r="M1232">
        <v>2</v>
      </c>
      <c r="N1232">
        <v>2</v>
      </c>
    </row>
    <row r="1233" spans="1:14" x14ac:dyDescent="0.25">
      <c r="A1233" t="s">
        <v>31</v>
      </c>
      <c r="B1233" t="s">
        <v>241</v>
      </c>
      <c r="C1233" t="s">
        <v>266</v>
      </c>
      <c r="D1233" t="s">
        <v>13</v>
      </c>
      <c r="E1233" t="s">
        <v>265</v>
      </c>
      <c r="F1233">
        <v>2010</v>
      </c>
      <c r="G1233" t="s">
        <v>29</v>
      </c>
      <c r="H1233" t="s">
        <v>100</v>
      </c>
      <c r="I1233" t="s">
        <v>237</v>
      </c>
      <c r="J1233">
        <v>422063.55766899779</v>
      </c>
      <c r="K1233" t="s">
        <v>249</v>
      </c>
      <c r="L1233">
        <v>1</v>
      </c>
      <c r="M1233">
        <v>1</v>
      </c>
      <c r="N1233">
        <v>1</v>
      </c>
    </row>
    <row r="1234" spans="1:14" x14ac:dyDescent="0.25">
      <c r="A1234" t="s">
        <v>31</v>
      </c>
      <c r="B1234" t="s">
        <v>241</v>
      </c>
      <c r="C1234" t="s">
        <v>266</v>
      </c>
      <c r="D1234" t="s">
        <v>13</v>
      </c>
      <c r="E1234" t="s">
        <v>265</v>
      </c>
      <c r="F1234">
        <v>2010</v>
      </c>
      <c r="G1234" t="s">
        <v>29</v>
      </c>
      <c r="H1234" t="s">
        <v>100</v>
      </c>
      <c r="I1234" t="s">
        <v>237</v>
      </c>
      <c r="J1234">
        <v>422063.55766899779</v>
      </c>
      <c r="K1234" t="s">
        <v>249</v>
      </c>
      <c r="L1234">
        <v>1</v>
      </c>
      <c r="M1234">
        <v>1</v>
      </c>
      <c r="N1234">
        <v>1</v>
      </c>
    </row>
    <row r="1235" spans="1:14" x14ac:dyDescent="0.25">
      <c r="A1235" t="s">
        <v>31</v>
      </c>
      <c r="B1235" t="s">
        <v>241</v>
      </c>
      <c r="C1235" t="s">
        <v>266</v>
      </c>
      <c r="D1235" t="s">
        <v>13</v>
      </c>
      <c r="E1235" t="s">
        <v>265</v>
      </c>
      <c r="F1235">
        <v>2010</v>
      </c>
      <c r="G1235" t="s">
        <v>29</v>
      </c>
      <c r="H1235" t="s">
        <v>100</v>
      </c>
      <c r="I1235" t="s">
        <v>237</v>
      </c>
      <c r="J1235">
        <v>422063.55766899779</v>
      </c>
      <c r="K1235" t="s">
        <v>249</v>
      </c>
      <c r="L1235">
        <v>1</v>
      </c>
      <c r="M1235">
        <v>1</v>
      </c>
      <c r="N1235">
        <v>1</v>
      </c>
    </row>
    <row r="1236" spans="1:14" x14ac:dyDescent="0.25">
      <c r="A1236" t="s">
        <v>31</v>
      </c>
      <c r="B1236" t="s">
        <v>241</v>
      </c>
      <c r="C1236" t="s">
        <v>266</v>
      </c>
      <c r="D1236" t="s">
        <v>13</v>
      </c>
      <c r="E1236" t="s">
        <v>265</v>
      </c>
      <c r="F1236">
        <v>2010</v>
      </c>
      <c r="G1236" t="s">
        <v>29</v>
      </c>
      <c r="H1236" t="s">
        <v>100</v>
      </c>
      <c r="I1236" t="s">
        <v>237</v>
      </c>
      <c r="J1236">
        <v>422063.55766899779</v>
      </c>
      <c r="K1236" t="s">
        <v>249</v>
      </c>
      <c r="L1236">
        <v>1</v>
      </c>
      <c r="M1236">
        <v>1</v>
      </c>
      <c r="N1236">
        <v>1</v>
      </c>
    </row>
    <row r="1237" spans="1:14" x14ac:dyDescent="0.25">
      <c r="A1237" t="s">
        <v>31</v>
      </c>
      <c r="B1237" t="s">
        <v>241</v>
      </c>
      <c r="C1237" t="s">
        <v>266</v>
      </c>
      <c r="D1237" t="s">
        <v>13</v>
      </c>
      <c r="E1237" t="s">
        <v>265</v>
      </c>
      <c r="F1237">
        <v>2010</v>
      </c>
      <c r="G1237" t="s">
        <v>29</v>
      </c>
      <c r="H1237" t="s">
        <v>100</v>
      </c>
      <c r="I1237" t="s">
        <v>237</v>
      </c>
      <c r="J1237">
        <v>422063.55766899779</v>
      </c>
      <c r="K1237" t="s">
        <v>249</v>
      </c>
      <c r="L1237">
        <v>1</v>
      </c>
      <c r="M1237">
        <v>1</v>
      </c>
      <c r="N1237">
        <v>1</v>
      </c>
    </row>
    <row r="1238" spans="1:14" x14ac:dyDescent="0.25">
      <c r="A1238" t="s">
        <v>31</v>
      </c>
      <c r="B1238" t="s">
        <v>241</v>
      </c>
      <c r="C1238" t="s">
        <v>266</v>
      </c>
      <c r="D1238" t="s">
        <v>13</v>
      </c>
      <c r="E1238" t="s">
        <v>265</v>
      </c>
      <c r="F1238">
        <v>2010</v>
      </c>
      <c r="G1238" t="s">
        <v>54</v>
      </c>
      <c r="H1238" t="s">
        <v>101</v>
      </c>
      <c r="I1238" t="s">
        <v>237</v>
      </c>
      <c r="J1238">
        <v>422063.55766899779</v>
      </c>
      <c r="K1238" t="s">
        <v>249</v>
      </c>
      <c r="L1238">
        <v>1</v>
      </c>
      <c r="M1238">
        <v>1</v>
      </c>
      <c r="N1238">
        <v>1</v>
      </c>
    </row>
    <row r="1239" spans="1:14" x14ac:dyDescent="0.25">
      <c r="A1239" t="s">
        <v>31</v>
      </c>
      <c r="B1239" t="s">
        <v>241</v>
      </c>
      <c r="C1239" t="s">
        <v>266</v>
      </c>
      <c r="D1239" t="s">
        <v>13</v>
      </c>
      <c r="E1239" t="s">
        <v>265</v>
      </c>
      <c r="F1239">
        <v>2010</v>
      </c>
      <c r="G1239" t="s">
        <v>54</v>
      </c>
      <c r="H1239" t="s">
        <v>101</v>
      </c>
      <c r="I1239" t="s">
        <v>237</v>
      </c>
      <c r="J1239">
        <v>422063.55766899779</v>
      </c>
      <c r="K1239" t="s">
        <v>249</v>
      </c>
      <c r="L1239">
        <v>1</v>
      </c>
      <c r="M1239">
        <v>1</v>
      </c>
      <c r="N1239">
        <v>1</v>
      </c>
    </row>
    <row r="1240" spans="1:14" x14ac:dyDescent="0.25">
      <c r="A1240" t="s">
        <v>31</v>
      </c>
      <c r="B1240" t="s">
        <v>241</v>
      </c>
      <c r="C1240" t="s">
        <v>266</v>
      </c>
      <c r="D1240" t="s">
        <v>13</v>
      </c>
      <c r="E1240" t="s">
        <v>265</v>
      </c>
      <c r="F1240">
        <v>2010</v>
      </c>
      <c r="G1240" t="s">
        <v>54</v>
      </c>
      <c r="H1240" t="s">
        <v>101</v>
      </c>
      <c r="I1240" t="s">
        <v>237</v>
      </c>
      <c r="J1240">
        <v>443363.64174048189</v>
      </c>
      <c r="K1240" t="s">
        <v>250</v>
      </c>
      <c r="L1240">
        <v>2</v>
      </c>
      <c r="M1240">
        <v>1</v>
      </c>
      <c r="N1240">
        <v>1</v>
      </c>
    </row>
    <row r="1241" spans="1:14" x14ac:dyDescent="0.25">
      <c r="A1241" t="s">
        <v>31</v>
      </c>
      <c r="B1241" t="s">
        <v>241</v>
      </c>
      <c r="C1241" t="s">
        <v>266</v>
      </c>
      <c r="D1241" t="s">
        <v>13</v>
      </c>
      <c r="E1241" t="s">
        <v>265</v>
      </c>
      <c r="F1241">
        <v>2010</v>
      </c>
      <c r="G1241" t="s">
        <v>54</v>
      </c>
      <c r="H1241" t="s">
        <v>101</v>
      </c>
      <c r="I1241" t="s">
        <v>237</v>
      </c>
      <c r="J1241">
        <v>443363.64174048189</v>
      </c>
      <c r="K1241" t="s">
        <v>250</v>
      </c>
      <c r="L1241">
        <v>2</v>
      </c>
      <c r="M1241">
        <v>1</v>
      </c>
      <c r="N1241">
        <v>1</v>
      </c>
    </row>
    <row r="1242" spans="1:14" x14ac:dyDescent="0.25">
      <c r="A1242" t="s">
        <v>31</v>
      </c>
      <c r="B1242" t="s">
        <v>241</v>
      </c>
      <c r="C1242" t="s">
        <v>266</v>
      </c>
      <c r="D1242" t="s">
        <v>13</v>
      </c>
      <c r="E1242" t="s">
        <v>265</v>
      </c>
      <c r="F1242">
        <v>2010</v>
      </c>
      <c r="G1242" t="s">
        <v>54</v>
      </c>
      <c r="H1242" t="s">
        <v>101</v>
      </c>
      <c r="I1242" t="s">
        <v>237</v>
      </c>
      <c r="J1242">
        <v>443363.64174048189</v>
      </c>
      <c r="K1242" t="s">
        <v>250</v>
      </c>
      <c r="L1242">
        <v>2</v>
      </c>
      <c r="M1242">
        <v>1</v>
      </c>
      <c r="N1242">
        <v>1</v>
      </c>
    </row>
    <row r="1243" spans="1:14" x14ac:dyDescent="0.25">
      <c r="A1243" t="s">
        <v>31</v>
      </c>
      <c r="B1243" t="s">
        <v>241</v>
      </c>
      <c r="C1243" t="s">
        <v>266</v>
      </c>
      <c r="D1243" t="s">
        <v>13</v>
      </c>
      <c r="E1243" t="s">
        <v>265</v>
      </c>
      <c r="F1243">
        <v>2010</v>
      </c>
      <c r="G1243" t="s">
        <v>54</v>
      </c>
      <c r="H1243" t="s">
        <v>101</v>
      </c>
      <c r="I1243" t="s">
        <v>237</v>
      </c>
      <c r="J1243">
        <v>443363.64174048189</v>
      </c>
      <c r="K1243" t="s">
        <v>250</v>
      </c>
      <c r="L1243">
        <v>2</v>
      </c>
      <c r="M1243">
        <v>1</v>
      </c>
      <c r="N1243">
        <v>1</v>
      </c>
    </row>
    <row r="1244" spans="1:14" hidden="1" x14ac:dyDescent="0.25">
      <c r="A1244" t="s">
        <v>17</v>
      </c>
      <c r="B1244" t="s">
        <v>104</v>
      </c>
      <c r="D1244" t="s">
        <v>13</v>
      </c>
      <c r="E1244" t="s">
        <v>265</v>
      </c>
      <c r="F1244">
        <v>2011</v>
      </c>
      <c r="G1244" t="s">
        <v>54</v>
      </c>
      <c r="H1244" t="s">
        <v>101</v>
      </c>
      <c r="I1244" t="s">
        <v>237</v>
      </c>
      <c r="J1244">
        <v>487208.3897435898</v>
      </c>
      <c r="K1244" t="s">
        <v>249</v>
      </c>
      <c r="L1244">
        <v>1</v>
      </c>
      <c r="M1244">
        <v>1</v>
      </c>
      <c r="N1244">
        <v>1</v>
      </c>
    </row>
    <row r="1245" spans="1:14" hidden="1" x14ac:dyDescent="0.25">
      <c r="A1245" t="s">
        <v>41</v>
      </c>
      <c r="B1245" t="s">
        <v>104</v>
      </c>
      <c r="D1245" t="s">
        <v>13</v>
      </c>
      <c r="E1245" t="s">
        <v>265</v>
      </c>
      <c r="F1245">
        <v>2011</v>
      </c>
      <c r="G1245" t="s">
        <v>54</v>
      </c>
      <c r="H1245" t="s">
        <v>101</v>
      </c>
      <c r="I1245" t="s">
        <v>211</v>
      </c>
      <c r="J1245">
        <v>496665.34963480959</v>
      </c>
      <c r="K1245" t="s">
        <v>248</v>
      </c>
      <c r="L1245">
        <v>3</v>
      </c>
      <c r="M1245">
        <v>3</v>
      </c>
      <c r="N1245">
        <v>3</v>
      </c>
    </row>
    <row r="1246" spans="1:14" hidden="1" x14ac:dyDescent="0.25">
      <c r="A1246" t="s">
        <v>41</v>
      </c>
      <c r="B1246" t="s">
        <v>104</v>
      </c>
      <c r="D1246" t="s">
        <v>13</v>
      </c>
      <c r="E1246" t="s">
        <v>265</v>
      </c>
      <c r="F1246">
        <v>2011</v>
      </c>
      <c r="G1246" t="s">
        <v>54</v>
      </c>
      <c r="H1246" t="s">
        <v>101</v>
      </c>
      <c r="I1246" t="s">
        <v>211</v>
      </c>
      <c r="J1246">
        <v>597519.5617482519</v>
      </c>
      <c r="K1246" t="s">
        <v>249</v>
      </c>
      <c r="L1246">
        <v>2</v>
      </c>
      <c r="M1246">
        <v>2</v>
      </c>
      <c r="N1246">
        <v>2</v>
      </c>
    </row>
    <row r="1247" spans="1:14" hidden="1" x14ac:dyDescent="0.25">
      <c r="A1247" t="s">
        <v>26</v>
      </c>
      <c r="B1247" t="s">
        <v>104</v>
      </c>
      <c r="D1247" t="s">
        <v>13</v>
      </c>
      <c r="E1247" t="s">
        <v>265</v>
      </c>
      <c r="F1247">
        <v>2011</v>
      </c>
      <c r="G1247" t="s">
        <v>54</v>
      </c>
      <c r="H1247" t="s">
        <v>101</v>
      </c>
      <c r="I1247" t="s">
        <v>211</v>
      </c>
      <c r="J1247">
        <v>551518.27521367522</v>
      </c>
      <c r="K1247" t="s">
        <v>250</v>
      </c>
      <c r="L1247">
        <v>2</v>
      </c>
      <c r="M1247">
        <v>1</v>
      </c>
      <c r="N1247">
        <v>1</v>
      </c>
    </row>
    <row r="1248" spans="1:14" hidden="1" x14ac:dyDescent="0.25">
      <c r="A1248" t="s">
        <v>64</v>
      </c>
      <c r="B1248" t="s">
        <v>104</v>
      </c>
      <c r="D1248" t="s">
        <v>13</v>
      </c>
      <c r="E1248" t="s">
        <v>265</v>
      </c>
      <c r="F1248">
        <v>2011</v>
      </c>
      <c r="G1248" t="s">
        <v>54</v>
      </c>
      <c r="H1248" t="s">
        <v>101</v>
      </c>
      <c r="I1248" t="s">
        <v>237</v>
      </c>
      <c r="J1248">
        <v>421772.07031857036</v>
      </c>
      <c r="K1248" t="s">
        <v>248</v>
      </c>
      <c r="L1248">
        <v>1</v>
      </c>
      <c r="M1248">
        <v>1</v>
      </c>
      <c r="N1248">
        <v>1</v>
      </c>
    </row>
    <row r="1249" spans="1:14" hidden="1" x14ac:dyDescent="0.25">
      <c r="A1249" t="s">
        <v>64</v>
      </c>
      <c r="B1249" t="s">
        <v>104</v>
      </c>
      <c r="D1249" t="s">
        <v>13</v>
      </c>
      <c r="E1249" t="s">
        <v>265</v>
      </c>
      <c r="F1249">
        <v>2011</v>
      </c>
      <c r="G1249" t="s">
        <v>54</v>
      </c>
      <c r="H1249" t="s">
        <v>101</v>
      </c>
      <c r="I1249" t="s">
        <v>237</v>
      </c>
      <c r="J1249">
        <v>421772.07031857036</v>
      </c>
      <c r="K1249" t="s">
        <v>249</v>
      </c>
      <c r="L1249">
        <v>1</v>
      </c>
      <c r="M1249">
        <v>1</v>
      </c>
      <c r="N1249">
        <v>1</v>
      </c>
    </row>
    <row r="1250" spans="1:14" hidden="1" x14ac:dyDescent="0.25">
      <c r="A1250" t="s">
        <v>28</v>
      </c>
      <c r="B1250" t="s">
        <v>104</v>
      </c>
      <c r="D1250" t="s">
        <v>13</v>
      </c>
      <c r="E1250" t="s">
        <v>265</v>
      </c>
      <c r="F1250">
        <v>2011</v>
      </c>
      <c r="G1250" t="s">
        <v>29</v>
      </c>
      <c r="H1250" t="s">
        <v>100</v>
      </c>
      <c r="I1250" t="s">
        <v>237</v>
      </c>
      <c r="J1250">
        <v>621561.25982905983</v>
      </c>
      <c r="K1250" t="s">
        <v>249</v>
      </c>
      <c r="L1250">
        <v>1</v>
      </c>
      <c r="M1250">
        <v>1</v>
      </c>
      <c r="N1250">
        <v>1</v>
      </c>
    </row>
    <row r="1251" spans="1:14" hidden="1" x14ac:dyDescent="0.25">
      <c r="A1251" t="s">
        <v>26</v>
      </c>
      <c r="B1251" t="s">
        <v>104</v>
      </c>
      <c r="D1251" t="s">
        <v>13</v>
      </c>
      <c r="E1251" t="s">
        <v>265</v>
      </c>
      <c r="F1251">
        <v>2011</v>
      </c>
      <c r="G1251" t="s">
        <v>29</v>
      </c>
      <c r="H1251" t="s">
        <v>100</v>
      </c>
      <c r="I1251" t="s">
        <v>211</v>
      </c>
      <c r="J1251">
        <v>490133.56495726504</v>
      </c>
      <c r="K1251" t="s">
        <v>249</v>
      </c>
      <c r="L1251">
        <v>1</v>
      </c>
      <c r="M1251">
        <v>1</v>
      </c>
      <c r="N1251">
        <v>1</v>
      </c>
    </row>
    <row r="1252" spans="1:14" hidden="1" x14ac:dyDescent="0.25">
      <c r="A1252" t="s">
        <v>19</v>
      </c>
      <c r="B1252" t="s">
        <v>105</v>
      </c>
      <c r="D1252" t="s">
        <v>13</v>
      </c>
      <c r="E1252" t="s">
        <v>265</v>
      </c>
      <c r="F1252">
        <v>2011</v>
      </c>
      <c r="G1252" t="s">
        <v>29</v>
      </c>
      <c r="H1252" t="s">
        <v>100</v>
      </c>
      <c r="I1252" t="s">
        <v>237</v>
      </c>
      <c r="J1252">
        <v>387853.45067599072</v>
      </c>
      <c r="K1252" t="s">
        <v>248</v>
      </c>
      <c r="L1252">
        <v>2</v>
      </c>
      <c r="M1252">
        <v>2</v>
      </c>
      <c r="N1252">
        <v>2</v>
      </c>
    </row>
    <row r="1253" spans="1:14" hidden="1" x14ac:dyDescent="0.25">
      <c r="A1253" t="s">
        <v>19</v>
      </c>
      <c r="B1253" t="s">
        <v>105</v>
      </c>
      <c r="D1253" t="s">
        <v>13</v>
      </c>
      <c r="E1253" t="s">
        <v>265</v>
      </c>
      <c r="F1253">
        <v>2011</v>
      </c>
      <c r="G1253" t="s">
        <v>14</v>
      </c>
      <c r="H1253" t="s">
        <v>99</v>
      </c>
      <c r="I1253" t="s">
        <v>237</v>
      </c>
      <c r="J1253">
        <v>446178.71301476302</v>
      </c>
      <c r="K1253" t="s">
        <v>249</v>
      </c>
      <c r="L1253">
        <v>2</v>
      </c>
      <c r="M1253">
        <v>2</v>
      </c>
      <c r="N1253">
        <v>2</v>
      </c>
    </row>
    <row r="1254" spans="1:14" hidden="1" x14ac:dyDescent="0.25">
      <c r="A1254" t="s">
        <v>26</v>
      </c>
      <c r="B1254" t="s">
        <v>104</v>
      </c>
      <c r="D1254" t="s">
        <v>13</v>
      </c>
      <c r="E1254" t="s">
        <v>265</v>
      </c>
      <c r="F1254">
        <v>2011</v>
      </c>
      <c r="G1254" t="s">
        <v>29</v>
      </c>
      <c r="H1254" t="s">
        <v>100</v>
      </c>
      <c r="I1254" t="s">
        <v>211</v>
      </c>
      <c r="J1254">
        <v>388292.27692307695</v>
      </c>
      <c r="K1254" t="s">
        <v>248</v>
      </c>
      <c r="L1254">
        <v>1</v>
      </c>
      <c r="M1254">
        <v>1</v>
      </c>
      <c r="N1254">
        <v>1</v>
      </c>
    </row>
    <row r="1255" spans="1:14" hidden="1" x14ac:dyDescent="0.25">
      <c r="A1255" t="s">
        <v>41</v>
      </c>
      <c r="B1255" t="s">
        <v>104</v>
      </c>
      <c r="D1255" t="s">
        <v>13</v>
      </c>
      <c r="E1255" t="s">
        <v>265</v>
      </c>
      <c r="F1255">
        <v>2010</v>
      </c>
      <c r="G1255" t="s">
        <v>29</v>
      </c>
      <c r="H1255" t="s">
        <v>100</v>
      </c>
      <c r="I1255" t="s">
        <v>211</v>
      </c>
      <c r="J1255">
        <v>519542.30156954168</v>
      </c>
      <c r="K1255" t="s">
        <v>249</v>
      </c>
      <c r="L1255">
        <v>1</v>
      </c>
      <c r="M1255">
        <v>1</v>
      </c>
      <c r="N1255">
        <v>1</v>
      </c>
    </row>
    <row r="1256" spans="1:14" hidden="1" x14ac:dyDescent="0.25">
      <c r="A1256" t="s">
        <v>41</v>
      </c>
      <c r="B1256" t="s">
        <v>104</v>
      </c>
      <c r="D1256" t="s">
        <v>13</v>
      </c>
      <c r="E1256" t="s">
        <v>265</v>
      </c>
      <c r="F1256">
        <v>2010</v>
      </c>
      <c r="G1256" t="s">
        <v>29</v>
      </c>
      <c r="H1256" t="s">
        <v>100</v>
      </c>
      <c r="I1256" t="s">
        <v>211</v>
      </c>
      <c r="J1256">
        <v>422386.9390209791</v>
      </c>
      <c r="K1256" t="s">
        <v>248</v>
      </c>
      <c r="L1256">
        <v>2</v>
      </c>
      <c r="M1256">
        <v>2</v>
      </c>
      <c r="N1256">
        <v>2</v>
      </c>
    </row>
    <row r="1257" spans="1:14" hidden="1" x14ac:dyDescent="0.25">
      <c r="A1257" t="s">
        <v>83</v>
      </c>
      <c r="B1257" t="s">
        <v>109</v>
      </c>
      <c r="D1257" t="s">
        <v>13</v>
      </c>
      <c r="E1257" t="s">
        <v>265</v>
      </c>
      <c r="F1257">
        <v>2010</v>
      </c>
      <c r="G1257" t="s">
        <v>14</v>
      </c>
      <c r="H1257" t="s">
        <v>99</v>
      </c>
      <c r="I1257" t="s">
        <v>237</v>
      </c>
      <c r="J1257">
        <v>408527.11732711742</v>
      </c>
      <c r="K1257" t="s">
        <v>249</v>
      </c>
      <c r="L1257">
        <v>1</v>
      </c>
      <c r="M1257">
        <v>1</v>
      </c>
      <c r="N1257">
        <v>1</v>
      </c>
    </row>
    <row r="1258" spans="1:14" hidden="1" x14ac:dyDescent="0.25">
      <c r="A1258" t="s">
        <v>22</v>
      </c>
      <c r="B1258" t="s">
        <v>104</v>
      </c>
      <c r="D1258" t="s">
        <v>13</v>
      </c>
      <c r="E1258" t="s">
        <v>265</v>
      </c>
      <c r="F1258">
        <v>2010</v>
      </c>
      <c r="G1258" t="s">
        <v>29</v>
      </c>
      <c r="H1258" t="s">
        <v>100</v>
      </c>
      <c r="I1258" t="s">
        <v>237</v>
      </c>
      <c r="J1258">
        <v>463504.68649572658</v>
      </c>
      <c r="K1258" t="s">
        <v>248</v>
      </c>
      <c r="L1258">
        <v>2</v>
      </c>
      <c r="M1258">
        <v>2</v>
      </c>
      <c r="N1258">
        <v>2</v>
      </c>
    </row>
    <row r="1259" spans="1:14" hidden="1" x14ac:dyDescent="0.25">
      <c r="A1259" t="s">
        <v>12</v>
      </c>
      <c r="B1259" t="s">
        <v>103</v>
      </c>
      <c r="D1259" t="s">
        <v>13</v>
      </c>
      <c r="E1259" t="s">
        <v>265</v>
      </c>
      <c r="F1259">
        <v>2010</v>
      </c>
      <c r="G1259" t="s">
        <v>29</v>
      </c>
      <c r="H1259" t="s">
        <v>100</v>
      </c>
      <c r="I1259" t="s">
        <v>237</v>
      </c>
      <c r="J1259">
        <v>474862.08547008561</v>
      </c>
      <c r="K1259" t="s">
        <v>250</v>
      </c>
      <c r="L1259">
        <v>2</v>
      </c>
      <c r="M1259">
        <v>1</v>
      </c>
      <c r="N1259">
        <v>1</v>
      </c>
    </row>
    <row r="1260" spans="1:14" hidden="1" x14ac:dyDescent="0.25">
      <c r="A1260" t="s">
        <v>12</v>
      </c>
      <c r="B1260" t="s">
        <v>103</v>
      </c>
      <c r="D1260" t="s">
        <v>13</v>
      </c>
      <c r="E1260" t="s">
        <v>265</v>
      </c>
      <c r="F1260">
        <v>2010</v>
      </c>
      <c r="G1260" t="s">
        <v>29</v>
      </c>
      <c r="H1260" t="s">
        <v>100</v>
      </c>
      <c r="I1260" t="s">
        <v>237</v>
      </c>
      <c r="J1260">
        <v>474862.08547008561</v>
      </c>
      <c r="K1260" t="s">
        <v>250</v>
      </c>
      <c r="L1260">
        <v>2</v>
      </c>
      <c r="M1260">
        <v>1</v>
      </c>
      <c r="N1260">
        <v>1</v>
      </c>
    </row>
    <row r="1261" spans="1:14" hidden="1" x14ac:dyDescent="0.25">
      <c r="A1261" t="s">
        <v>12</v>
      </c>
      <c r="B1261" t="s">
        <v>103</v>
      </c>
      <c r="D1261" t="s">
        <v>13</v>
      </c>
      <c r="E1261" t="s">
        <v>265</v>
      </c>
      <c r="F1261">
        <v>2010</v>
      </c>
      <c r="G1261" t="s">
        <v>29</v>
      </c>
      <c r="H1261" t="s">
        <v>100</v>
      </c>
      <c r="I1261" t="s">
        <v>237</v>
      </c>
      <c r="J1261">
        <v>474862.08547008561</v>
      </c>
      <c r="K1261" t="s">
        <v>250</v>
      </c>
      <c r="L1261">
        <v>2</v>
      </c>
      <c r="M1261">
        <v>1</v>
      </c>
      <c r="N1261">
        <v>1</v>
      </c>
    </row>
    <row r="1262" spans="1:14" hidden="1" x14ac:dyDescent="0.25">
      <c r="A1262" t="s">
        <v>12</v>
      </c>
      <c r="B1262" t="s">
        <v>103</v>
      </c>
      <c r="D1262" t="s">
        <v>13</v>
      </c>
      <c r="E1262" t="s">
        <v>265</v>
      </c>
      <c r="F1262">
        <v>2010</v>
      </c>
      <c r="G1262" t="s">
        <v>29</v>
      </c>
      <c r="H1262" t="s">
        <v>100</v>
      </c>
      <c r="I1262" t="s">
        <v>237</v>
      </c>
      <c r="J1262">
        <v>474862.08547008561</v>
      </c>
      <c r="K1262" t="s">
        <v>250</v>
      </c>
      <c r="L1262">
        <v>2</v>
      </c>
      <c r="M1262">
        <v>1</v>
      </c>
      <c r="N1262">
        <v>1</v>
      </c>
    </row>
    <row r="1263" spans="1:14" hidden="1" x14ac:dyDescent="0.25">
      <c r="A1263" t="s">
        <v>12</v>
      </c>
      <c r="B1263" t="s">
        <v>103</v>
      </c>
      <c r="D1263" t="s">
        <v>13</v>
      </c>
      <c r="E1263" t="s">
        <v>265</v>
      </c>
      <c r="F1263">
        <v>2010</v>
      </c>
      <c r="G1263" t="s">
        <v>29</v>
      </c>
      <c r="H1263" t="s">
        <v>100</v>
      </c>
      <c r="I1263" t="s">
        <v>237</v>
      </c>
      <c r="J1263">
        <v>474862.08547008561</v>
      </c>
      <c r="K1263" t="s">
        <v>250</v>
      </c>
      <c r="L1263">
        <v>2</v>
      </c>
      <c r="M1263">
        <v>1</v>
      </c>
      <c r="N1263">
        <v>1</v>
      </c>
    </row>
    <row r="1264" spans="1:14" hidden="1" x14ac:dyDescent="0.25">
      <c r="A1264" t="s">
        <v>12</v>
      </c>
      <c r="B1264" t="s">
        <v>103</v>
      </c>
      <c r="D1264" t="s">
        <v>13</v>
      </c>
      <c r="E1264" t="s">
        <v>265</v>
      </c>
      <c r="F1264">
        <v>2010</v>
      </c>
      <c r="G1264" t="s">
        <v>29</v>
      </c>
      <c r="H1264" t="s">
        <v>100</v>
      </c>
      <c r="I1264" t="s">
        <v>237</v>
      </c>
      <c r="J1264">
        <v>366817.01631701639</v>
      </c>
      <c r="K1264" t="s">
        <v>248</v>
      </c>
      <c r="L1264">
        <v>1</v>
      </c>
      <c r="M1264">
        <v>1</v>
      </c>
      <c r="N1264">
        <v>1</v>
      </c>
    </row>
    <row r="1265" spans="1:14" hidden="1" x14ac:dyDescent="0.25">
      <c r="A1265" t="s">
        <v>12</v>
      </c>
      <c r="B1265" t="s">
        <v>103</v>
      </c>
      <c r="D1265" t="s">
        <v>13</v>
      </c>
      <c r="E1265" t="s">
        <v>265</v>
      </c>
      <c r="F1265">
        <v>2010</v>
      </c>
      <c r="G1265" t="s">
        <v>29</v>
      </c>
      <c r="H1265" t="s">
        <v>100</v>
      </c>
      <c r="I1265" t="s">
        <v>237</v>
      </c>
      <c r="J1265">
        <v>474862.08547008561</v>
      </c>
      <c r="K1265" t="s">
        <v>250</v>
      </c>
      <c r="L1265">
        <v>2</v>
      </c>
      <c r="M1265">
        <v>1</v>
      </c>
      <c r="N1265">
        <v>1</v>
      </c>
    </row>
    <row r="1266" spans="1:14" hidden="1" x14ac:dyDescent="0.25">
      <c r="A1266" t="s">
        <v>12</v>
      </c>
      <c r="B1266" t="s">
        <v>103</v>
      </c>
      <c r="D1266" t="s">
        <v>13</v>
      </c>
      <c r="E1266" t="s">
        <v>265</v>
      </c>
      <c r="F1266">
        <v>2010</v>
      </c>
      <c r="G1266" t="s">
        <v>29</v>
      </c>
      <c r="H1266" t="s">
        <v>100</v>
      </c>
      <c r="I1266" t="s">
        <v>237</v>
      </c>
      <c r="J1266">
        <v>366817.01631701639</v>
      </c>
      <c r="K1266" t="s">
        <v>248</v>
      </c>
      <c r="L1266">
        <v>1</v>
      </c>
      <c r="M1266">
        <v>1</v>
      </c>
      <c r="N1266">
        <v>1</v>
      </c>
    </row>
    <row r="1267" spans="1:14" hidden="1" x14ac:dyDescent="0.25">
      <c r="A1267" t="s">
        <v>12</v>
      </c>
      <c r="B1267" t="s">
        <v>103</v>
      </c>
      <c r="D1267" t="s">
        <v>13</v>
      </c>
      <c r="E1267" t="s">
        <v>265</v>
      </c>
      <c r="F1267">
        <v>2010</v>
      </c>
      <c r="G1267" t="s">
        <v>29</v>
      </c>
      <c r="H1267" t="s">
        <v>100</v>
      </c>
      <c r="I1267" t="s">
        <v>237</v>
      </c>
      <c r="J1267">
        <v>366817.01631701639</v>
      </c>
      <c r="K1267" t="s">
        <v>248</v>
      </c>
      <c r="L1267">
        <v>1</v>
      </c>
      <c r="M1267">
        <v>1</v>
      </c>
      <c r="N1267">
        <v>1</v>
      </c>
    </row>
    <row r="1268" spans="1:14" hidden="1" x14ac:dyDescent="0.25">
      <c r="A1268" t="s">
        <v>12</v>
      </c>
      <c r="B1268" t="s">
        <v>103</v>
      </c>
      <c r="D1268" t="s">
        <v>13</v>
      </c>
      <c r="E1268" t="s">
        <v>265</v>
      </c>
      <c r="F1268">
        <v>2010</v>
      </c>
      <c r="G1268" t="s">
        <v>29</v>
      </c>
      <c r="H1268" t="s">
        <v>100</v>
      </c>
      <c r="I1268" t="s">
        <v>237</v>
      </c>
      <c r="J1268">
        <v>474862.08547008561</v>
      </c>
      <c r="K1268" t="s">
        <v>250</v>
      </c>
      <c r="L1268">
        <v>2</v>
      </c>
      <c r="M1268">
        <v>1</v>
      </c>
      <c r="N1268">
        <v>1</v>
      </c>
    </row>
    <row r="1269" spans="1:14" hidden="1" x14ac:dyDescent="0.25">
      <c r="A1269" t="s">
        <v>12</v>
      </c>
      <c r="B1269" t="s">
        <v>103</v>
      </c>
      <c r="D1269" t="s">
        <v>13</v>
      </c>
      <c r="E1269" t="s">
        <v>265</v>
      </c>
      <c r="F1269">
        <v>2010</v>
      </c>
      <c r="G1269" t="s">
        <v>14</v>
      </c>
      <c r="H1269" t="s">
        <v>99</v>
      </c>
      <c r="I1269" t="s">
        <v>237</v>
      </c>
      <c r="J1269">
        <v>427929.99844599853</v>
      </c>
      <c r="K1269" t="s">
        <v>249</v>
      </c>
      <c r="L1269">
        <v>1</v>
      </c>
      <c r="M1269">
        <v>1</v>
      </c>
      <c r="N1269">
        <v>1</v>
      </c>
    </row>
    <row r="1270" spans="1:14" hidden="1" x14ac:dyDescent="0.25">
      <c r="A1270" t="s">
        <v>12</v>
      </c>
      <c r="B1270" t="s">
        <v>103</v>
      </c>
      <c r="D1270" t="s">
        <v>13</v>
      </c>
      <c r="E1270" t="s">
        <v>265</v>
      </c>
      <c r="F1270">
        <v>2010</v>
      </c>
      <c r="G1270" t="s">
        <v>29</v>
      </c>
      <c r="H1270" t="s">
        <v>100</v>
      </c>
      <c r="I1270" t="s">
        <v>237</v>
      </c>
      <c r="J1270">
        <v>427929.99844599853</v>
      </c>
      <c r="K1270" t="s">
        <v>249</v>
      </c>
      <c r="L1270">
        <v>1</v>
      </c>
      <c r="M1270">
        <v>1</v>
      </c>
      <c r="N1270">
        <v>1</v>
      </c>
    </row>
    <row r="1271" spans="1:14" hidden="1" x14ac:dyDescent="0.25">
      <c r="A1271" t="s">
        <v>26</v>
      </c>
      <c r="B1271" t="s">
        <v>104</v>
      </c>
      <c r="D1271" t="s">
        <v>13</v>
      </c>
      <c r="E1271" t="s">
        <v>265</v>
      </c>
      <c r="F1271">
        <v>2010</v>
      </c>
      <c r="G1271" t="s">
        <v>29</v>
      </c>
      <c r="H1271" t="s">
        <v>100</v>
      </c>
      <c r="I1271" t="s">
        <v>237</v>
      </c>
      <c r="J1271">
        <v>479412.82735042745</v>
      </c>
      <c r="K1271" t="s">
        <v>249</v>
      </c>
      <c r="L1271">
        <v>1</v>
      </c>
      <c r="M1271">
        <v>1</v>
      </c>
      <c r="N1271">
        <v>1</v>
      </c>
    </row>
    <row r="1272" spans="1:14" hidden="1" x14ac:dyDescent="0.25">
      <c r="A1272" t="s">
        <v>26</v>
      </c>
      <c r="B1272" t="s">
        <v>104</v>
      </c>
      <c r="D1272" t="s">
        <v>13</v>
      </c>
      <c r="E1272" t="s">
        <v>265</v>
      </c>
      <c r="F1272">
        <v>2010</v>
      </c>
      <c r="G1272" t="s">
        <v>29</v>
      </c>
      <c r="H1272" t="s">
        <v>100</v>
      </c>
      <c r="I1272" t="s">
        <v>237</v>
      </c>
      <c r="J1272">
        <v>479412.82735042745</v>
      </c>
      <c r="K1272" t="s">
        <v>249</v>
      </c>
      <c r="L1272">
        <v>1</v>
      </c>
      <c r="M1272">
        <v>1</v>
      </c>
      <c r="N1272">
        <v>1</v>
      </c>
    </row>
    <row r="1273" spans="1:14" hidden="1" x14ac:dyDescent="0.25">
      <c r="A1273" t="s">
        <v>26</v>
      </c>
      <c r="B1273" t="s">
        <v>104</v>
      </c>
      <c r="D1273" t="s">
        <v>13</v>
      </c>
      <c r="E1273" t="s">
        <v>265</v>
      </c>
      <c r="F1273">
        <v>2010</v>
      </c>
      <c r="G1273" t="s">
        <v>29</v>
      </c>
      <c r="H1273" t="s">
        <v>100</v>
      </c>
      <c r="I1273" t="s">
        <v>237</v>
      </c>
      <c r="J1273">
        <v>479412.82735042745</v>
      </c>
      <c r="K1273" t="s">
        <v>249</v>
      </c>
      <c r="L1273">
        <v>1</v>
      </c>
      <c r="M1273">
        <v>1</v>
      </c>
      <c r="N1273">
        <v>1</v>
      </c>
    </row>
    <row r="1274" spans="1:14" x14ac:dyDescent="0.25">
      <c r="A1274" t="s">
        <v>24</v>
      </c>
      <c r="B1274" t="s">
        <v>241</v>
      </c>
      <c r="C1274" t="s">
        <v>266</v>
      </c>
      <c r="D1274" t="s">
        <v>13</v>
      </c>
      <c r="E1274" t="s">
        <v>265</v>
      </c>
      <c r="F1274">
        <v>2010</v>
      </c>
      <c r="G1274" t="s">
        <v>29</v>
      </c>
      <c r="H1274" t="s">
        <v>100</v>
      </c>
      <c r="I1274" t="s">
        <v>237</v>
      </c>
      <c r="J1274">
        <v>262400.80683760688</v>
      </c>
      <c r="K1274" t="s">
        <v>248</v>
      </c>
      <c r="L1274">
        <v>2</v>
      </c>
      <c r="M1274">
        <v>2</v>
      </c>
      <c r="N1274">
        <v>2</v>
      </c>
    </row>
    <row r="1275" spans="1:14" x14ac:dyDescent="0.25">
      <c r="A1275" t="s">
        <v>24</v>
      </c>
      <c r="B1275" t="s">
        <v>241</v>
      </c>
      <c r="C1275" t="s">
        <v>266</v>
      </c>
      <c r="D1275" t="s">
        <v>13</v>
      </c>
      <c r="E1275" t="s">
        <v>265</v>
      </c>
      <c r="F1275">
        <v>2010</v>
      </c>
      <c r="G1275" t="s">
        <v>29</v>
      </c>
      <c r="H1275" t="s">
        <v>100</v>
      </c>
      <c r="I1275" t="s">
        <v>237</v>
      </c>
      <c r="J1275">
        <v>277559.8806526807</v>
      </c>
      <c r="K1275" t="s">
        <v>248</v>
      </c>
      <c r="L1275">
        <v>2</v>
      </c>
      <c r="M1275">
        <v>2</v>
      </c>
      <c r="N1275">
        <v>2</v>
      </c>
    </row>
    <row r="1276" spans="1:14" x14ac:dyDescent="0.25">
      <c r="A1276" t="s">
        <v>24</v>
      </c>
      <c r="B1276" t="s">
        <v>241</v>
      </c>
      <c r="C1276" t="s">
        <v>266</v>
      </c>
      <c r="D1276" t="s">
        <v>13</v>
      </c>
      <c r="E1276" t="s">
        <v>265</v>
      </c>
      <c r="F1276">
        <v>2010</v>
      </c>
      <c r="G1276" t="s">
        <v>29</v>
      </c>
      <c r="H1276" t="s">
        <v>100</v>
      </c>
      <c r="I1276" t="s">
        <v>237</v>
      </c>
      <c r="J1276">
        <v>275361.51297591307</v>
      </c>
      <c r="K1276" t="s">
        <v>248</v>
      </c>
      <c r="L1276">
        <v>2</v>
      </c>
      <c r="M1276">
        <v>2</v>
      </c>
      <c r="N1276">
        <v>2</v>
      </c>
    </row>
    <row r="1277" spans="1:14" hidden="1" x14ac:dyDescent="0.25">
      <c r="A1277" t="s">
        <v>64</v>
      </c>
      <c r="B1277" t="s">
        <v>104</v>
      </c>
      <c r="D1277" t="s">
        <v>13</v>
      </c>
      <c r="E1277" t="s">
        <v>265</v>
      </c>
      <c r="F1277">
        <v>2010</v>
      </c>
      <c r="G1277" t="s">
        <v>29</v>
      </c>
      <c r="H1277" t="s">
        <v>100</v>
      </c>
      <c r="I1277" t="s">
        <v>237</v>
      </c>
      <c r="J1277">
        <v>531808.79740481754</v>
      </c>
      <c r="K1277" t="s">
        <v>248</v>
      </c>
      <c r="L1277">
        <v>1</v>
      </c>
      <c r="M1277">
        <v>1</v>
      </c>
      <c r="N1277">
        <v>1</v>
      </c>
    </row>
    <row r="1278" spans="1:14" hidden="1" x14ac:dyDescent="0.25">
      <c r="A1278" t="s">
        <v>64</v>
      </c>
      <c r="B1278" t="s">
        <v>104</v>
      </c>
      <c r="D1278" t="s">
        <v>13</v>
      </c>
      <c r="E1278" t="s">
        <v>265</v>
      </c>
      <c r="F1278">
        <v>2010</v>
      </c>
      <c r="G1278" t="s">
        <v>29</v>
      </c>
      <c r="H1278" t="s">
        <v>100</v>
      </c>
      <c r="I1278" t="s">
        <v>237</v>
      </c>
      <c r="J1278">
        <v>531808.79740481754</v>
      </c>
      <c r="K1278" t="s">
        <v>249</v>
      </c>
      <c r="L1278">
        <v>1</v>
      </c>
      <c r="M1278">
        <v>1</v>
      </c>
      <c r="N1278">
        <v>1</v>
      </c>
    </row>
    <row r="1279" spans="1:14" hidden="1" x14ac:dyDescent="0.25">
      <c r="A1279" t="s">
        <v>22</v>
      </c>
      <c r="B1279" t="s">
        <v>104</v>
      </c>
      <c r="D1279" t="s">
        <v>13</v>
      </c>
      <c r="E1279" t="s">
        <v>265</v>
      </c>
      <c r="F1279">
        <v>2010</v>
      </c>
      <c r="G1279" t="s">
        <v>14</v>
      </c>
      <c r="H1279" t="s">
        <v>99</v>
      </c>
      <c r="I1279" t="s">
        <v>237</v>
      </c>
      <c r="J1279">
        <v>538110.90517482534</v>
      </c>
      <c r="K1279" t="s">
        <v>249</v>
      </c>
      <c r="L1279">
        <v>1</v>
      </c>
      <c r="M1279">
        <v>1</v>
      </c>
      <c r="N1279">
        <v>1</v>
      </c>
    </row>
    <row r="1280" spans="1:14" hidden="1" x14ac:dyDescent="0.25">
      <c r="A1280" t="s">
        <v>22</v>
      </c>
      <c r="B1280" t="s">
        <v>104</v>
      </c>
      <c r="D1280" t="s">
        <v>13</v>
      </c>
      <c r="E1280" t="s">
        <v>265</v>
      </c>
      <c r="F1280">
        <v>2010</v>
      </c>
      <c r="G1280" t="s">
        <v>29</v>
      </c>
      <c r="H1280" t="s">
        <v>100</v>
      </c>
      <c r="I1280" t="s">
        <v>237</v>
      </c>
      <c r="J1280">
        <v>538110.90517482534</v>
      </c>
      <c r="K1280" t="s">
        <v>249</v>
      </c>
      <c r="L1280">
        <v>1</v>
      </c>
      <c r="M1280">
        <v>1</v>
      </c>
      <c r="N1280">
        <v>1</v>
      </c>
    </row>
    <row r="1281" spans="1:14" hidden="1" x14ac:dyDescent="0.25">
      <c r="A1281" t="s">
        <v>22</v>
      </c>
      <c r="B1281" t="s">
        <v>104</v>
      </c>
      <c r="D1281" t="s">
        <v>13</v>
      </c>
      <c r="E1281" t="s">
        <v>265</v>
      </c>
      <c r="F1281">
        <v>2010</v>
      </c>
      <c r="G1281" t="s">
        <v>14</v>
      </c>
      <c r="H1281" t="s">
        <v>99</v>
      </c>
      <c r="I1281" t="s">
        <v>237</v>
      </c>
      <c r="J1281">
        <v>538110.90517482534</v>
      </c>
      <c r="K1281" t="s">
        <v>249</v>
      </c>
      <c r="L1281">
        <v>1</v>
      </c>
      <c r="M1281">
        <v>1</v>
      </c>
      <c r="N1281">
        <v>1</v>
      </c>
    </row>
    <row r="1282" spans="1:14" hidden="1" x14ac:dyDescent="0.25">
      <c r="A1282" t="s">
        <v>22</v>
      </c>
      <c r="B1282" t="s">
        <v>104</v>
      </c>
      <c r="D1282" t="s">
        <v>13</v>
      </c>
      <c r="E1282" t="s">
        <v>265</v>
      </c>
      <c r="F1282">
        <v>2010</v>
      </c>
      <c r="G1282" t="s">
        <v>29</v>
      </c>
      <c r="H1282" t="s">
        <v>100</v>
      </c>
      <c r="I1282" t="s">
        <v>237</v>
      </c>
      <c r="J1282">
        <v>538110.90517482534</v>
      </c>
      <c r="K1282" t="s">
        <v>249</v>
      </c>
      <c r="L1282">
        <v>1</v>
      </c>
      <c r="M1282">
        <v>1</v>
      </c>
      <c r="N1282">
        <v>1</v>
      </c>
    </row>
    <row r="1283" spans="1:14" hidden="1" x14ac:dyDescent="0.25">
      <c r="A1283" t="s">
        <v>26</v>
      </c>
      <c r="B1283" t="s">
        <v>104</v>
      </c>
      <c r="D1283" t="s">
        <v>13</v>
      </c>
      <c r="E1283" t="s">
        <v>265</v>
      </c>
      <c r="F1283">
        <v>2010</v>
      </c>
      <c r="G1283" t="s">
        <v>29</v>
      </c>
      <c r="H1283" t="s">
        <v>100</v>
      </c>
      <c r="I1283" t="s">
        <v>237</v>
      </c>
      <c r="J1283">
        <v>423687.59316239326</v>
      </c>
      <c r="K1283" t="s">
        <v>248</v>
      </c>
      <c r="L1283">
        <v>1</v>
      </c>
      <c r="M1283">
        <v>1</v>
      </c>
      <c r="N1283">
        <v>1</v>
      </c>
    </row>
    <row r="1284" spans="1:14" hidden="1" x14ac:dyDescent="0.25">
      <c r="A1284" t="s">
        <v>26</v>
      </c>
      <c r="B1284" t="s">
        <v>104</v>
      </c>
      <c r="D1284" t="s">
        <v>13</v>
      </c>
      <c r="E1284" t="s">
        <v>265</v>
      </c>
      <c r="F1284">
        <v>2010</v>
      </c>
      <c r="G1284" t="s">
        <v>29</v>
      </c>
      <c r="H1284" t="s">
        <v>100</v>
      </c>
      <c r="I1284" t="s">
        <v>237</v>
      </c>
      <c r="J1284">
        <v>479412.82735042745</v>
      </c>
      <c r="K1284" t="s">
        <v>249</v>
      </c>
      <c r="L1284">
        <v>1</v>
      </c>
      <c r="M1284">
        <v>1</v>
      </c>
      <c r="N1284">
        <v>1</v>
      </c>
    </row>
    <row r="1285" spans="1:14" hidden="1" x14ac:dyDescent="0.25">
      <c r="A1285" t="s">
        <v>26</v>
      </c>
      <c r="B1285" t="s">
        <v>104</v>
      </c>
      <c r="D1285" t="s">
        <v>13</v>
      </c>
      <c r="E1285" t="s">
        <v>265</v>
      </c>
      <c r="F1285">
        <v>2010</v>
      </c>
      <c r="G1285" t="s">
        <v>29</v>
      </c>
      <c r="H1285" t="s">
        <v>100</v>
      </c>
      <c r="I1285" t="s">
        <v>237</v>
      </c>
      <c r="J1285">
        <v>479412.82735042745</v>
      </c>
      <c r="K1285" t="s">
        <v>249</v>
      </c>
      <c r="L1285">
        <v>1</v>
      </c>
      <c r="M1285">
        <v>1</v>
      </c>
      <c r="N1285">
        <v>1</v>
      </c>
    </row>
    <row r="1286" spans="1:14" hidden="1" x14ac:dyDescent="0.25">
      <c r="A1286" t="s">
        <v>26</v>
      </c>
      <c r="B1286" t="s">
        <v>104</v>
      </c>
      <c r="D1286" t="s">
        <v>13</v>
      </c>
      <c r="E1286" t="s">
        <v>265</v>
      </c>
      <c r="F1286">
        <v>2010</v>
      </c>
      <c r="G1286" t="s">
        <v>29</v>
      </c>
      <c r="H1286" t="s">
        <v>100</v>
      </c>
      <c r="I1286" t="s">
        <v>237</v>
      </c>
      <c r="J1286">
        <v>479412.82735042745</v>
      </c>
      <c r="K1286" t="s">
        <v>249</v>
      </c>
      <c r="L1286">
        <v>1</v>
      </c>
      <c r="M1286">
        <v>1</v>
      </c>
      <c r="N1286">
        <v>1</v>
      </c>
    </row>
    <row r="1287" spans="1:14" hidden="1" x14ac:dyDescent="0.25">
      <c r="A1287" t="s">
        <v>19</v>
      </c>
      <c r="B1287" t="s">
        <v>105</v>
      </c>
      <c r="D1287" t="s">
        <v>13</v>
      </c>
      <c r="E1287" t="s">
        <v>265</v>
      </c>
      <c r="F1287">
        <v>2010</v>
      </c>
      <c r="G1287" t="s">
        <v>29</v>
      </c>
      <c r="H1287" t="s">
        <v>100</v>
      </c>
      <c r="I1287" t="s">
        <v>237</v>
      </c>
      <c r="J1287">
        <v>440930.09056721069</v>
      </c>
      <c r="K1287" t="s">
        <v>249</v>
      </c>
      <c r="L1287">
        <v>1</v>
      </c>
      <c r="M1287">
        <v>1</v>
      </c>
      <c r="N1287">
        <v>1</v>
      </c>
    </row>
    <row r="1288" spans="1:14" hidden="1" x14ac:dyDescent="0.25">
      <c r="A1288" t="s">
        <v>19</v>
      </c>
      <c r="B1288" t="s">
        <v>105</v>
      </c>
      <c r="D1288" t="s">
        <v>13</v>
      </c>
      <c r="E1288" t="s">
        <v>265</v>
      </c>
      <c r="F1288">
        <v>2010</v>
      </c>
      <c r="G1288" t="s">
        <v>29</v>
      </c>
      <c r="H1288" t="s">
        <v>100</v>
      </c>
      <c r="I1288" t="s">
        <v>237</v>
      </c>
      <c r="J1288">
        <v>818870.17435897456</v>
      </c>
      <c r="K1288" t="s">
        <v>247</v>
      </c>
      <c r="L1288">
        <v>2</v>
      </c>
      <c r="M1288">
        <v>1</v>
      </c>
      <c r="N1288">
        <v>1</v>
      </c>
    </row>
    <row r="1289" spans="1:14" hidden="1" x14ac:dyDescent="0.25">
      <c r="A1289" t="s">
        <v>19</v>
      </c>
      <c r="B1289" t="s">
        <v>105</v>
      </c>
      <c r="D1289" t="s">
        <v>13</v>
      </c>
      <c r="E1289" t="s">
        <v>265</v>
      </c>
      <c r="F1289">
        <v>2010</v>
      </c>
      <c r="G1289" t="s">
        <v>29</v>
      </c>
      <c r="H1289" t="s">
        <v>100</v>
      </c>
      <c r="I1289" t="s">
        <v>237</v>
      </c>
      <c r="J1289">
        <v>397501.84615384624</v>
      </c>
      <c r="K1289" t="s">
        <v>248</v>
      </c>
      <c r="L1289">
        <v>1</v>
      </c>
      <c r="M1289">
        <v>1</v>
      </c>
      <c r="N1289">
        <v>1</v>
      </c>
    </row>
    <row r="1290" spans="1:14" hidden="1" x14ac:dyDescent="0.25">
      <c r="A1290" t="s">
        <v>19</v>
      </c>
      <c r="B1290" t="s">
        <v>105</v>
      </c>
      <c r="D1290" t="s">
        <v>13</v>
      </c>
      <c r="E1290" t="s">
        <v>265</v>
      </c>
      <c r="F1290">
        <v>2010</v>
      </c>
      <c r="G1290" t="s">
        <v>29</v>
      </c>
      <c r="H1290" t="s">
        <v>100</v>
      </c>
      <c r="I1290" t="s">
        <v>237</v>
      </c>
      <c r="J1290">
        <v>716244.02113442135</v>
      </c>
      <c r="K1290" t="s">
        <v>250</v>
      </c>
      <c r="L1290">
        <v>2</v>
      </c>
      <c r="M1290">
        <v>1</v>
      </c>
      <c r="N1290">
        <v>1</v>
      </c>
    </row>
    <row r="1291" spans="1:14" hidden="1" x14ac:dyDescent="0.25">
      <c r="A1291" t="s">
        <v>19</v>
      </c>
      <c r="B1291" t="s">
        <v>105</v>
      </c>
      <c r="D1291" t="s">
        <v>13</v>
      </c>
      <c r="E1291" t="s">
        <v>265</v>
      </c>
      <c r="F1291">
        <v>2010</v>
      </c>
      <c r="G1291" t="s">
        <v>29</v>
      </c>
      <c r="H1291" t="s">
        <v>100</v>
      </c>
      <c r="I1291" t="s">
        <v>237</v>
      </c>
      <c r="J1291">
        <v>385669.85255633265</v>
      </c>
      <c r="K1291" t="s">
        <v>248</v>
      </c>
      <c r="L1291">
        <v>1</v>
      </c>
      <c r="M1291">
        <v>1</v>
      </c>
      <c r="N1291">
        <v>1</v>
      </c>
    </row>
    <row r="1292" spans="1:14" hidden="1" x14ac:dyDescent="0.25">
      <c r="A1292" t="s">
        <v>19</v>
      </c>
      <c r="B1292" t="s">
        <v>105</v>
      </c>
      <c r="D1292" t="s">
        <v>13</v>
      </c>
      <c r="E1292" t="s">
        <v>265</v>
      </c>
      <c r="F1292">
        <v>2010</v>
      </c>
      <c r="G1292" t="s">
        <v>29</v>
      </c>
      <c r="H1292" t="s">
        <v>100</v>
      </c>
      <c r="I1292" t="s">
        <v>237</v>
      </c>
      <c r="J1292">
        <v>633855.71676767687</v>
      </c>
      <c r="K1292" t="s">
        <v>250</v>
      </c>
      <c r="L1292">
        <v>2</v>
      </c>
      <c r="M1292">
        <v>1</v>
      </c>
      <c r="N1292">
        <v>1</v>
      </c>
    </row>
    <row r="1293" spans="1:14" hidden="1" x14ac:dyDescent="0.25">
      <c r="A1293" t="s">
        <v>19</v>
      </c>
      <c r="B1293" t="s">
        <v>105</v>
      </c>
      <c r="D1293" t="s">
        <v>13</v>
      </c>
      <c r="E1293" t="s">
        <v>265</v>
      </c>
      <c r="F1293">
        <v>2010</v>
      </c>
      <c r="G1293" t="s">
        <v>29</v>
      </c>
      <c r="H1293" t="s">
        <v>100</v>
      </c>
      <c r="I1293" t="s">
        <v>237</v>
      </c>
      <c r="J1293">
        <v>572025.018927739</v>
      </c>
      <c r="K1293" t="s">
        <v>249</v>
      </c>
      <c r="L1293">
        <v>1</v>
      </c>
      <c r="M1293">
        <v>1</v>
      </c>
      <c r="N1293">
        <v>1</v>
      </c>
    </row>
    <row r="1294" spans="1:14" hidden="1" x14ac:dyDescent="0.25">
      <c r="A1294" t="s">
        <v>19</v>
      </c>
      <c r="B1294" t="s">
        <v>105</v>
      </c>
      <c r="D1294" t="s">
        <v>13</v>
      </c>
      <c r="E1294" t="s">
        <v>265</v>
      </c>
      <c r="F1294">
        <v>2010</v>
      </c>
      <c r="G1294" t="s">
        <v>29</v>
      </c>
      <c r="H1294" t="s">
        <v>100</v>
      </c>
      <c r="I1294" t="s">
        <v>237</v>
      </c>
      <c r="J1294">
        <v>417097.95801087812</v>
      </c>
      <c r="K1294" t="s">
        <v>248</v>
      </c>
      <c r="L1294">
        <v>3</v>
      </c>
      <c r="M1294">
        <v>3</v>
      </c>
      <c r="N1294">
        <v>3</v>
      </c>
    </row>
    <row r="1295" spans="1:14" hidden="1" x14ac:dyDescent="0.25">
      <c r="A1295" t="s">
        <v>19</v>
      </c>
      <c r="B1295" t="s">
        <v>105</v>
      </c>
      <c r="D1295" t="s">
        <v>13</v>
      </c>
      <c r="E1295" t="s">
        <v>265</v>
      </c>
      <c r="F1295">
        <v>2010</v>
      </c>
      <c r="G1295" t="s">
        <v>29</v>
      </c>
      <c r="H1295" t="s">
        <v>100</v>
      </c>
      <c r="I1295" t="s">
        <v>237</v>
      </c>
      <c r="J1295">
        <v>480977.23384615395</v>
      </c>
      <c r="K1295" t="s">
        <v>248</v>
      </c>
      <c r="L1295">
        <v>1</v>
      </c>
      <c r="M1295">
        <v>1</v>
      </c>
      <c r="N1295">
        <v>1</v>
      </c>
    </row>
    <row r="1296" spans="1:14" hidden="1" x14ac:dyDescent="0.25">
      <c r="A1296" t="s">
        <v>19</v>
      </c>
      <c r="B1296" t="s">
        <v>105</v>
      </c>
      <c r="D1296" t="s">
        <v>13</v>
      </c>
      <c r="E1296" t="s">
        <v>265</v>
      </c>
      <c r="F1296">
        <v>2010</v>
      </c>
      <c r="G1296" t="s">
        <v>29</v>
      </c>
      <c r="H1296" t="s">
        <v>100</v>
      </c>
      <c r="I1296" t="s">
        <v>237</v>
      </c>
      <c r="J1296">
        <v>700694.32292152301</v>
      </c>
      <c r="K1296" t="s">
        <v>250</v>
      </c>
      <c r="L1296">
        <v>2</v>
      </c>
      <c r="M1296">
        <v>1</v>
      </c>
      <c r="N1296">
        <v>1</v>
      </c>
    </row>
    <row r="1297" spans="1:14" hidden="1" x14ac:dyDescent="0.25">
      <c r="A1297" t="s">
        <v>80</v>
      </c>
      <c r="B1297" t="s">
        <v>108</v>
      </c>
      <c r="D1297" t="s">
        <v>13</v>
      </c>
      <c r="E1297" t="s">
        <v>265</v>
      </c>
      <c r="F1297">
        <v>2010</v>
      </c>
      <c r="G1297" t="s">
        <v>29</v>
      </c>
      <c r="H1297" t="s">
        <v>100</v>
      </c>
      <c r="I1297" t="s">
        <v>237</v>
      </c>
      <c r="J1297">
        <v>429974.79098679108</v>
      </c>
      <c r="K1297" t="s">
        <v>249</v>
      </c>
      <c r="L1297">
        <v>1</v>
      </c>
      <c r="M1297">
        <v>1</v>
      </c>
      <c r="N1297">
        <v>1</v>
      </c>
    </row>
    <row r="1298" spans="1:14" hidden="1" x14ac:dyDescent="0.25">
      <c r="A1298" t="s">
        <v>73</v>
      </c>
      <c r="B1298" t="s">
        <v>104</v>
      </c>
      <c r="D1298" t="s">
        <v>13</v>
      </c>
      <c r="E1298" t="s">
        <v>265</v>
      </c>
      <c r="F1298">
        <v>2010</v>
      </c>
      <c r="G1298" t="s">
        <v>29</v>
      </c>
      <c r="H1298" t="s">
        <v>100</v>
      </c>
      <c r="I1298" t="s">
        <v>237</v>
      </c>
      <c r="J1298">
        <v>561228.53588189604</v>
      </c>
      <c r="K1298" t="s">
        <v>250</v>
      </c>
      <c r="L1298">
        <v>2</v>
      </c>
      <c r="M1298">
        <v>1</v>
      </c>
      <c r="N1298">
        <v>1</v>
      </c>
    </row>
    <row r="1299" spans="1:14" hidden="1" x14ac:dyDescent="0.25">
      <c r="A1299" t="s">
        <v>73</v>
      </c>
      <c r="B1299" t="s">
        <v>104</v>
      </c>
      <c r="D1299" t="s">
        <v>13</v>
      </c>
      <c r="E1299" t="s">
        <v>265</v>
      </c>
      <c r="F1299">
        <v>2010</v>
      </c>
      <c r="G1299" t="s">
        <v>35</v>
      </c>
      <c r="H1299" t="s">
        <v>98</v>
      </c>
      <c r="I1299" t="s">
        <v>237</v>
      </c>
      <c r="J1299">
        <v>561228.53588189604</v>
      </c>
      <c r="K1299" t="s">
        <v>250</v>
      </c>
      <c r="L1299">
        <v>2</v>
      </c>
      <c r="M1299">
        <v>1</v>
      </c>
      <c r="N1299">
        <v>1</v>
      </c>
    </row>
    <row r="1300" spans="1:14" hidden="1" x14ac:dyDescent="0.25">
      <c r="A1300" t="s">
        <v>73</v>
      </c>
      <c r="B1300" t="s">
        <v>104</v>
      </c>
      <c r="D1300" t="s">
        <v>13</v>
      </c>
      <c r="E1300" t="s">
        <v>265</v>
      </c>
      <c r="F1300">
        <v>2010</v>
      </c>
      <c r="G1300" t="s">
        <v>35</v>
      </c>
      <c r="H1300" t="s">
        <v>98</v>
      </c>
      <c r="I1300" t="s">
        <v>237</v>
      </c>
      <c r="J1300">
        <v>513025.38812742825</v>
      </c>
      <c r="K1300" t="s">
        <v>249</v>
      </c>
      <c r="L1300">
        <v>1</v>
      </c>
      <c r="M1300">
        <v>1</v>
      </c>
      <c r="N1300">
        <v>1</v>
      </c>
    </row>
    <row r="1301" spans="1:14" hidden="1" x14ac:dyDescent="0.25">
      <c r="A1301" t="s">
        <v>25</v>
      </c>
      <c r="B1301" t="s">
        <v>108</v>
      </c>
      <c r="D1301" t="s">
        <v>13</v>
      </c>
      <c r="E1301" t="s">
        <v>265</v>
      </c>
      <c r="F1301">
        <v>2010</v>
      </c>
      <c r="G1301" t="s">
        <v>35</v>
      </c>
      <c r="H1301" t="s">
        <v>98</v>
      </c>
      <c r="I1301" t="s">
        <v>237</v>
      </c>
      <c r="J1301">
        <v>515889.39185703202</v>
      </c>
      <c r="K1301" t="s">
        <v>249</v>
      </c>
      <c r="L1301">
        <v>1</v>
      </c>
      <c r="M1301">
        <v>1</v>
      </c>
      <c r="N1301">
        <v>1</v>
      </c>
    </row>
    <row r="1302" spans="1:14" hidden="1" x14ac:dyDescent="0.25">
      <c r="A1302" t="s">
        <v>25</v>
      </c>
      <c r="B1302" t="s">
        <v>108</v>
      </c>
      <c r="D1302" t="s">
        <v>13</v>
      </c>
      <c r="E1302" t="s">
        <v>265</v>
      </c>
      <c r="F1302">
        <v>2010</v>
      </c>
      <c r="G1302" t="s">
        <v>35</v>
      </c>
      <c r="H1302" t="s">
        <v>98</v>
      </c>
      <c r="I1302" t="s">
        <v>237</v>
      </c>
      <c r="J1302">
        <v>405891.37866355875</v>
      </c>
      <c r="K1302" t="s">
        <v>248</v>
      </c>
      <c r="L1302">
        <v>2</v>
      </c>
      <c r="M1302">
        <v>2</v>
      </c>
      <c r="N1302">
        <v>2</v>
      </c>
    </row>
    <row r="1303" spans="1:14" hidden="1" x14ac:dyDescent="0.25">
      <c r="A1303" t="s">
        <v>86</v>
      </c>
      <c r="B1303" t="s">
        <v>108</v>
      </c>
      <c r="D1303" t="s">
        <v>13</v>
      </c>
      <c r="E1303" t="s">
        <v>265</v>
      </c>
      <c r="F1303">
        <v>2010</v>
      </c>
      <c r="G1303" t="s">
        <v>35</v>
      </c>
      <c r="H1303" t="s">
        <v>98</v>
      </c>
      <c r="I1303" t="s">
        <v>237</v>
      </c>
      <c r="J1303">
        <v>477269.2463092464</v>
      </c>
      <c r="K1303" t="s">
        <v>249</v>
      </c>
      <c r="L1303">
        <v>1</v>
      </c>
      <c r="M1303">
        <v>1</v>
      </c>
      <c r="N1303">
        <v>1</v>
      </c>
    </row>
    <row r="1304" spans="1:14" hidden="1" x14ac:dyDescent="0.25">
      <c r="A1304" t="s">
        <v>64</v>
      </c>
      <c r="B1304" t="s">
        <v>104</v>
      </c>
      <c r="D1304" t="s">
        <v>13</v>
      </c>
      <c r="E1304" t="s">
        <v>265</v>
      </c>
      <c r="F1304">
        <v>2010</v>
      </c>
      <c r="G1304" t="s">
        <v>35</v>
      </c>
      <c r="H1304" t="s">
        <v>98</v>
      </c>
      <c r="I1304" t="s">
        <v>237</v>
      </c>
      <c r="J1304">
        <v>448388.78052318061</v>
      </c>
      <c r="K1304" t="s">
        <v>248</v>
      </c>
      <c r="L1304">
        <v>3</v>
      </c>
      <c r="M1304">
        <v>3</v>
      </c>
      <c r="N1304">
        <v>3</v>
      </c>
    </row>
    <row r="1305" spans="1:14" hidden="1" x14ac:dyDescent="0.25">
      <c r="A1305" t="s">
        <v>12</v>
      </c>
      <c r="B1305" t="s">
        <v>103</v>
      </c>
      <c r="D1305" t="s">
        <v>13</v>
      </c>
      <c r="E1305" t="s">
        <v>265</v>
      </c>
      <c r="F1305">
        <v>2010</v>
      </c>
      <c r="G1305" t="s">
        <v>29</v>
      </c>
      <c r="H1305" t="s">
        <v>100</v>
      </c>
      <c r="I1305" t="s">
        <v>236</v>
      </c>
      <c r="J1305">
        <v>716335.26029526046</v>
      </c>
      <c r="K1305" t="s">
        <v>252</v>
      </c>
      <c r="L1305">
        <v>2</v>
      </c>
      <c r="M1305">
        <v>1</v>
      </c>
      <c r="N1305">
        <v>1</v>
      </c>
    </row>
    <row r="1306" spans="1:14" hidden="1" x14ac:dyDescent="0.25">
      <c r="A1306" t="s">
        <v>73</v>
      </c>
      <c r="B1306" t="s">
        <v>104</v>
      </c>
      <c r="D1306" t="s">
        <v>13</v>
      </c>
      <c r="E1306" t="s">
        <v>265</v>
      </c>
      <c r="F1306">
        <v>2010</v>
      </c>
      <c r="G1306" t="s">
        <v>29</v>
      </c>
      <c r="H1306" t="s">
        <v>100</v>
      </c>
      <c r="I1306" t="s">
        <v>237</v>
      </c>
      <c r="J1306">
        <v>217455.84977984984</v>
      </c>
      <c r="K1306" t="s">
        <v>248</v>
      </c>
      <c r="L1306">
        <v>3</v>
      </c>
      <c r="M1306">
        <v>3</v>
      </c>
      <c r="N1306">
        <v>3</v>
      </c>
    </row>
    <row r="1307" spans="1:14" hidden="1" x14ac:dyDescent="0.25">
      <c r="A1307" t="s">
        <v>20</v>
      </c>
      <c r="B1307" t="s">
        <v>104</v>
      </c>
      <c r="D1307" t="s">
        <v>13</v>
      </c>
      <c r="E1307" t="s">
        <v>265</v>
      </c>
      <c r="F1307">
        <v>2008</v>
      </c>
      <c r="G1307" t="s">
        <v>29</v>
      </c>
      <c r="H1307" t="s">
        <v>100</v>
      </c>
      <c r="I1307" t="s">
        <v>237</v>
      </c>
      <c r="J1307">
        <v>522624.47552447557</v>
      </c>
      <c r="K1307" t="s">
        <v>250</v>
      </c>
      <c r="L1307">
        <v>2</v>
      </c>
      <c r="M1307">
        <v>1</v>
      </c>
      <c r="N1307">
        <v>1</v>
      </c>
    </row>
    <row r="1308" spans="1:14" x14ac:dyDescent="0.25">
      <c r="A1308" t="s">
        <v>30</v>
      </c>
      <c r="B1308" t="s">
        <v>241</v>
      </c>
      <c r="C1308" t="s">
        <v>266</v>
      </c>
      <c r="D1308" t="s">
        <v>13</v>
      </c>
      <c r="E1308" t="s">
        <v>266</v>
      </c>
      <c r="F1308">
        <v>2008</v>
      </c>
      <c r="G1308" t="s">
        <v>29</v>
      </c>
      <c r="H1308" t="s">
        <v>100</v>
      </c>
      <c r="I1308" t="s">
        <v>237</v>
      </c>
      <c r="J1308">
        <v>670147.31934731943</v>
      </c>
      <c r="K1308" t="s">
        <v>250</v>
      </c>
      <c r="L1308">
        <v>2</v>
      </c>
      <c r="M1308">
        <v>1</v>
      </c>
      <c r="N1308">
        <v>1</v>
      </c>
    </row>
    <row r="1309" spans="1:14" hidden="1" x14ac:dyDescent="0.25">
      <c r="A1309" t="s">
        <v>22</v>
      </c>
      <c r="B1309" t="s">
        <v>104</v>
      </c>
      <c r="D1309" t="s">
        <v>13</v>
      </c>
      <c r="E1309" t="s">
        <v>265</v>
      </c>
      <c r="F1309">
        <v>2010</v>
      </c>
      <c r="G1309" t="s">
        <v>35</v>
      </c>
      <c r="H1309" t="s">
        <v>98</v>
      </c>
      <c r="I1309" t="s">
        <v>236</v>
      </c>
      <c r="J1309">
        <v>353282.12898212904</v>
      </c>
      <c r="K1309" t="s">
        <v>249</v>
      </c>
      <c r="L1309">
        <v>1</v>
      </c>
      <c r="M1309">
        <v>1</v>
      </c>
      <c r="N1309">
        <v>1</v>
      </c>
    </row>
    <row r="1310" spans="1:14" hidden="1" x14ac:dyDescent="0.25">
      <c r="A1310" t="s">
        <v>33</v>
      </c>
      <c r="B1310" t="s">
        <v>104</v>
      </c>
      <c r="D1310" t="s">
        <v>13</v>
      </c>
      <c r="E1310" t="s">
        <v>265</v>
      </c>
      <c r="F1310">
        <v>2008</v>
      </c>
      <c r="G1310" t="s">
        <v>29</v>
      </c>
      <c r="H1310" t="s">
        <v>100</v>
      </c>
      <c r="I1310" t="s">
        <v>237</v>
      </c>
      <c r="J1310">
        <v>512901.6317016317</v>
      </c>
      <c r="K1310" t="s">
        <v>250</v>
      </c>
      <c r="L1310">
        <v>2</v>
      </c>
      <c r="M1310">
        <v>1</v>
      </c>
      <c r="N1310">
        <v>1</v>
      </c>
    </row>
    <row r="1311" spans="1:14" hidden="1" x14ac:dyDescent="0.25">
      <c r="A1311" t="s">
        <v>73</v>
      </c>
      <c r="B1311" t="s">
        <v>104</v>
      </c>
      <c r="D1311" t="s">
        <v>13</v>
      </c>
      <c r="E1311" t="s">
        <v>265</v>
      </c>
      <c r="F1311">
        <v>2009</v>
      </c>
      <c r="G1311" t="s">
        <v>29</v>
      </c>
      <c r="H1311" t="s">
        <v>100</v>
      </c>
      <c r="I1311" t="s">
        <v>237</v>
      </c>
      <c r="J1311">
        <v>292999.21321807819</v>
      </c>
      <c r="K1311" t="s">
        <v>248</v>
      </c>
      <c r="L1311">
        <v>6</v>
      </c>
      <c r="M1311">
        <v>6</v>
      </c>
      <c r="N1311">
        <v>6</v>
      </c>
    </row>
    <row r="1312" spans="1:14" hidden="1" x14ac:dyDescent="0.25">
      <c r="A1312" t="s">
        <v>20</v>
      </c>
      <c r="B1312" t="s">
        <v>104</v>
      </c>
      <c r="D1312" t="s">
        <v>13</v>
      </c>
      <c r="E1312" t="s">
        <v>265</v>
      </c>
      <c r="F1312">
        <v>2008</v>
      </c>
      <c r="G1312" t="s">
        <v>29</v>
      </c>
      <c r="H1312" t="s">
        <v>100</v>
      </c>
      <c r="I1312" t="s">
        <v>237</v>
      </c>
      <c r="J1312">
        <v>461748.60139860143</v>
      </c>
      <c r="K1312" t="s">
        <v>250</v>
      </c>
      <c r="L1312">
        <v>2</v>
      </c>
      <c r="M1312">
        <v>1</v>
      </c>
      <c r="N1312">
        <v>1</v>
      </c>
    </row>
    <row r="1313" spans="1:14" hidden="1" x14ac:dyDescent="0.25">
      <c r="A1313" t="s">
        <v>20</v>
      </c>
      <c r="B1313" t="s">
        <v>104</v>
      </c>
      <c r="D1313" t="s">
        <v>13</v>
      </c>
      <c r="E1313" t="s">
        <v>265</v>
      </c>
      <c r="F1313">
        <v>2008</v>
      </c>
      <c r="G1313" t="s">
        <v>29</v>
      </c>
      <c r="H1313" t="s">
        <v>100</v>
      </c>
      <c r="I1313" t="s">
        <v>237</v>
      </c>
      <c r="J1313">
        <v>545910.29526029527</v>
      </c>
      <c r="K1313" t="s">
        <v>250</v>
      </c>
      <c r="L1313">
        <v>2</v>
      </c>
      <c r="M1313">
        <v>1</v>
      </c>
      <c r="N1313">
        <v>1</v>
      </c>
    </row>
    <row r="1314" spans="1:14" x14ac:dyDescent="0.25">
      <c r="A1314" t="s">
        <v>30</v>
      </c>
      <c r="B1314" t="s">
        <v>241</v>
      </c>
      <c r="C1314" t="s">
        <v>266</v>
      </c>
      <c r="D1314" t="s">
        <v>13</v>
      </c>
      <c r="E1314" t="s">
        <v>265</v>
      </c>
      <c r="F1314">
        <v>2008</v>
      </c>
      <c r="G1314" t="s">
        <v>29</v>
      </c>
      <c r="H1314" t="s">
        <v>100</v>
      </c>
      <c r="I1314" t="s">
        <v>237</v>
      </c>
      <c r="J1314">
        <v>600081.89588189591</v>
      </c>
      <c r="K1314" t="s">
        <v>250</v>
      </c>
      <c r="L1314">
        <v>2</v>
      </c>
      <c r="M1314">
        <v>1</v>
      </c>
      <c r="N1314">
        <v>1</v>
      </c>
    </row>
    <row r="1315" spans="1:14" hidden="1" x14ac:dyDescent="0.25">
      <c r="A1315" t="s">
        <v>27</v>
      </c>
      <c r="B1315" t="s">
        <v>104</v>
      </c>
      <c r="D1315" t="s">
        <v>13</v>
      </c>
      <c r="E1315" t="s">
        <v>265</v>
      </c>
      <c r="F1315">
        <v>2008</v>
      </c>
      <c r="G1315" t="s">
        <v>29</v>
      </c>
      <c r="H1315" t="s">
        <v>100</v>
      </c>
      <c r="I1315" t="s">
        <v>237</v>
      </c>
      <c r="J1315">
        <v>476509.94560994563</v>
      </c>
      <c r="K1315" t="s">
        <v>249</v>
      </c>
      <c r="L1315">
        <v>1</v>
      </c>
      <c r="M1315">
        <v>1</v>
      </c>
      <c r="N1315">
        <v>1</v>
      </c>
    </row>
    <row r="1316" spans="1:14" hidden="1" x14ac:dyDescent="0.25">
      <c r="A1316" t="s">
        <v>64</v>
      </c>
      <c r="B1316" t="s">
        <v>104</v>
      </c>
      <c r="D1316" t="s">
        <v>13</v>
      </c>
      <c r="E1316" t="s">
        <v>265</v>
      </c>
      <c r="F1316">
        <v>2008</v>
      </c>
      <c r="G1316" t="s">
        <v>29</v>
      </c>
      <c r="H1316" t="s">
        <v>100</v>
      </c>
      <c r="I1316" t="s">
        <v>236</v>
      </c>
      <c r="J1316">
        <v>681760.37296037294</v>
      </c>
      <c r="K1316" t="s">
        <v>250</v>
      </c>
      <c r="L1316">
        <v>2</v>
      </c>
      <c r="M1316">
        <v>1</v>
      </c>
      <c r="N1316">
        <v>1</v>
      </c>
    </row>
    <row r="1317" spans="1:14" hidden="1" x14ac:dyDescent="0.25">
      <c r="A1317" t="s">
        <v>64</v>
      </c>
      <c r="B1317" t="s">
        <v>104</v>
      </c>
      <c r="D1317" t="s">
        <v>13</v>
      </c>
      <c r="E1317" t="s">
        <v>265</v>
      </c>
      <c r="F1317">
        <v>2024</v>
      </c>
      <c r="G1317" t="s">
        <v>29</v>
      </c>
      <c r="H1317" t="s">
        <v>100</v>
      </c>
      <c r="I1317" t="s">
        <v>211</v>
      </c>
      <c r="J1317">
        <v>1011834</v>
      </c>
      <c r="K1317" t="s">
        <v>248</v>
      </c>
    </row>
    <row r="1318" spans="1:14" x14ac:dyDescent="0.25">
      <c r="A1318" t="s">
        <v>24</v>
      </c>
      <c r="B1318" t="s">
        <v>241</v>
      </c>
      <c r="C1318" t="s">
        <v>266</v>
      </c>
      <c r="D1318" t="s">
        <v>13</v>
      </c>
      <c r="E1318" t="s">
        <v>265</v>
      </c>
      <c r="F1318">
        <v>2025</v>
      </c>
      <c r="G1318" t="s">
        <v>29</v>
      </c>
      <c r="H1318" t="s">
        <v>100</v>
      </c>
      <c r="I1318" t="s">
        <v>211</v>
      </c>
      <c r="J1318">
        <v>750000</v>
      </c>
      <c r="K1318" t="s">
        <v>248</v>
      </c>
    </row>
    <row r="1319" spans="1:14" x14ac:dyDescent="0.25">
      <c r="A1319" t="s">
        <v>24</v>
      </c>
      <c r="B1319" t="s">
        <v>241</v>
      </c>
      <c r="C1319" t="s">
        <v>266</v>
      </c>
      <c r="D1319" t="s">
        <v>13</v>
      </c>
      <c r="E1319" t="s">
        <v>265</v>
      </c>
      <c r="F1319">
        <v>2025</v>
      </c>
      <c r="G1319" t="s">
        <v>29</v>
      </c>
      <c r="H1319" t="s">
        <v>100</v>
      </c>
      <c r="I1319" t="s">
        <v>211</v>
      </c>
      <c r="J1319">
        <v>958200</v>
      </c>
      <c r="K1319">
        <v>4</v>
      </c>
    </row>
    <row r="1320" spans="1:14" hidden="1" x14ac:dyDescent="0.25">
      <c r="A1320" t="s">
        <v>64</v>
      </c>
      <c r="B1320" t="s">
        <v>104</v>
      </c>
      <c r="D1320" t="s">
        <v>13</v>
      </c>
      <c r="E1320" t="s">
        <v>265</v>
      </c>
      <c r="F1320">
        <v>2024</v>
      </c>
      <c r="G1320" t="s">
        <v>29</v>
      </c>
      <c r="H1320" t="s">
        <v>100</v>
      </c>
      <c r="I1320" t="s">
        <v>211</v>
      </c>
      <c r="J1320">
        <v>1011834</v>
      </c>
      <c r="K1320" t="s">
        <v>248</v>
      </c>
    </row>
    <row r="1321" spans="1:14" hidden="1" x14ac:dyDescent="0.25">
      <c r="A1321" t="s">
        <v>64</v>
      </c>
      <c r="B1321" t="s">
        <v>104</v>
      </c>
      <c r="D1321" t="s">
        <v>13</v>
      </c>
      <c r="E1321" t="s">
        <v>265</v>
      </c>
      <c r="F1321">
        <v>2024</v>
      </c>
      <c r="G1321" t="s">
        <v>35</v>
      </c>
      <c r="H1321" t="s">
        <v>98</v>
      </c>
      <c r="I1321" t="s">
        <v>211</v>
      </c>
      <c r="J1321">
        <v>1032974</v>
      </c>
      <c r="K1321" t="s">
        <v>249</v>
      </c>
    </row>
    <row r="1322" spans="1:14" hidden="1" x14ac:dyDescent="0.25">
      <c r="A1322" t="s">
        <v>64</v>
      </c>
      <c r="B1322" t="s">
        <v>104</v>
      </c>
      <c r="D1322" t="s">
        <v>13</v>
      </c>
      <c r="E1322" t="s">
        <v>265</v>
      </c>
      <c r="F1322">
        <v>2024</v>
      </c>
      <c r="G1322" t="s">
        <v>29</v>
      </c>
      <c r="H1322" t="s">
        <v>100</v>
      </c>
      <c r="I1322" t="s">
        <v>211</v>
      </c>
      <c r="J1322">
        <v>1032974</v>
      </c>
      <c r="K1322" t="s">
        <v>249</v>
      </c>
    </row>
    <row r="1323" spans="1:14" hidden="1" x14ac:dyDescent="0.25">
      <c r="A1323" t="s">
        <v>64</v>
      </c>
      <c r="B1323" t="s">
        <v>104</v>
      </c>
      <c r="D1323" t="s">
        <v>13</v>
      </c>
      <c r="E1323" t="s">
        <v>265</v>
      </c>
      <c r="F1323">
        <v>2024</v>
      </c>
      <c r="G1323" t="s">
        <v>29</v>
      </c>
      <c r="H1323" t="s">
        <v>100</v>
      </c>
      <c r="I1323" t="s">
        <v>211</v>
      </c>
      <c r="J1323">
        <v>1032974</v>
      </c>
      <c r="K1323" t="s">
        <v>249</v>
      </c>
    </row>
    <row r="1324" spans="1:14" hidden="1" x14ac:dyDescent="0.25">
      <c r="A1324" t="s">
        <v>12</v>
      </c>
      <c r="B1324" t="s">
        <v>103</v>
      </c>
      <c r="D1324" t="s">
        <v>13</v>
      </c>
      <c r="E1324" t="s">
        <v>265</v>
      </c>
      <c r="F1324">
        <v>2022</v>
      </c>
      <c r="G1324" t="s">
        <v>29</v>
      </c>
      <c r="H1324" t="s">
        <v>100</v>
      </c>
      <c r="I1324" t="s">
        <v>211</v>
      </c>
      <c r="J1324">
        <v>502454.7878787879</v>
      </c>
      <c r="K1324" t="s">
        <v>249</v>
      </c>
    </row>
    <row r="1325" spans="1:14" hidden="1" x14ac:dyDescent="0.25">
      <c r="A1325" t="s">
        <v>22</v>
      </c>
      <c r="B1325" t="s">
        <v>104</v>
      </c>
      <c r="D1325" t="s">
        <v>13</v>
      </c>
      <c r="E1325" t="s">
        <v>265</v>
      </c>
      <c r="F1325">
        <v>2021</v>
      </c>
      <c r="G1325" t="s">
        <v>29</v>
      </c>
      <c r="H1325" t="s">
        <v>100</v>
      </c>
      <c r="I1325" t="s">
        <v>237</v>
      </c>
      <c r="J1325">
        <v>421327.82222222222</v>
      </c>
      <c r="K1325" t="s">
        <v>249</v>
      </c>
    </row>
    <row r="1326" spans="1:14" hidden="1" x14ac:dyDescent="0.25">
      <c r="A1326" t="s">
        <v>22</v>
      </c>
      <c r="B1326" t="s">
        <v>104</v>
      </c>
      <c r="D1326" t="s">
        <v>13</v>
      </c>
      <c r="E1326" t="s">
        <v>265</v>
      </c>
      <c r="F1326">
        <v>2021</v>
      </c>
      <c r="G1326" t="s">
        <v>29</v>
      </c>
      <c r="H1326" t="s">
        <v>100</v>
      </c>
      <c r="I1326" t="s">
        <v>237</v>
      </c>
      <c r="J1326">
        <v>384069.9213675214</v>
      </c>
      <c r="K1326" t="s">
        <v>248</v>
      </c>
    </row>
    <row r="1327" spans="1:14" hidden="1" x14ac:dyDescent="0.25">
      <c r="A1327" t="s">
        <v>22</v>
      </c>
      <c r="B1327" t="s">
        <v>104</v>
      </c>
      <c r="D1327" t="s">
        <v>13</v>
      </c>
      <c r="E1327" t="s">
        <v>265</v>
      </c>
      <c r="F1327">
        <v>2021</v>
      </c>
      <c r="G1327" t="s">
        <v>29</v>
      </c>
      <c r="H1327" t="s">
        <v>100</v>
      </c>
      <c r="I1327" t="s">
        <v>237</v>
      </c>
      <c r="J1327">
        <v>419223.51017871016</v>
      </c>
      <c r="K1327" t="s">
        <v>249</v>
      </c>
    </row>
    <row r="1328" spans="1:14" hidden="1" x14ac:dyDescent="0.25">
      <c r="A1328" t="s">
        <v>22</v>
      </c>
      <c r="B1328" t="s">
        <v>104</v>
      </c>
      <c r="D1328" t="s">
        <v>13</v>
      </c>
      <c r="E1328" t="s">
        <v>265</v>
      </c>
      <c r="F1328">
        <v>2021</v>
      </c>
      <c r="G1328" t="s">
        <v>29</v>
      </c>
      <c r="H1328" t="s">
        <v>100</v>
      </c>
      <c r="I1328" t="s">
        <v>237</v>
      </c>
      <c r="J1328">
        <v>386978.92773892777</v>
      </c>
      <c r="K1328" t="s">
        <v>248</v>
      </c>
    </row>
    <row r="1329" spans="1:11" hidden="1" x14ac:dyDescent="0.25">
      <c r="A1329" t="s">
        <v>20</v>
      </c>
      <c r="B1329" t="s">
        <v>104</v>
      </c>
      <c r="D1329" t="s">
        <v>13</v>
      </c>
      <c r="E1329" t="s">
        <v>265</v>
      </c>
      <c r="F1329">
        <v>2022</v>
      </c>
      <c r="G1329" t="s">
        <v>29</v>
      </c>
      <c r="H1329" t="s">
        <v>100</v>
      </c>
      <c r="I1329" t="s">
        <v>211</v>
      </c>
      <c r="J1329">
        <v>589451.43745143746</v>
      </c>
      <c r="K1329" t="s">
        <v>249</v>
      </c>
    </row>
    <row r="1330" spans="1:11" hidden="1" x14ac:dyDescent="0.25">
      <c r="A1330" t="s">
        <v>42</v>
      </c>
      <c r="B1330" t="s">
        <v>107</v>
      </c>
      <c r="D1330" t="s">
        <v>13</v>
      </c>
      <c r="E1330" t="s">
        <v>265</v>
      </c>
      <c r="F1330">
        <v>2024</v>
      </c>
      <c r="G1330" t="s">
        <v>29</v>
      </c>
      <c r="H1330" t="s">
        <v>100</v>
      </c>
      <c r="I1330" t="s">
        <v>211</v>
      </c>
      <c r="J1330">
        <v>924097.87</v>
      </c>
      <c r="K1330" t="s">
        <v>248</v>
      </c>
    </row>
    <row r="1331" spans="1:11" hidden="1" x14ac:dyDescent="0.25">
      <c r="A1331" t="s">
        <v>73</v>
      </c>
      <c r="B1331" t="s">
        <v>104</v>
      </c>
      <c r="D1331" t="s">
        <v>13</v>
      </c>
      <c r="E1331" t="s">
        <v>265</v>
      </c>
      <c r="F1331">
        <v>2022</v>
      </c>
      <c r="G1331" t="s">
        <v>29</v>
      </c>
      <c r="H1331" t="s">
        <v>100</v>
      </c>
      <c r="I1331" t="s">
        <v>237</v>
      </c>
      <c r="J1331">
        <v>1134072.6526806527</v>
      </c>
      <c r="K1331" t="s">
        <v>249</v>
      </c>
    </row>
    <row r="1332" spans="1:11" hidden="1" x14ac:dyDescent="0.25">
      <c r="A1332" t="s">
        <v>42</v>
      </c>
      <c r="B1332" t="s">
        <v>107</v>
      </c>
      <c r="D1332" t="s">
        <v>13</v>
      </c>
      <c r="E1332" t="s">
        <v>265</v>
      </c>
      <c r="F1332">
        <v>2024</v>
      </c>
      <c r="G1332" t="s">
        <v>29</v>
      </c>
      <c r="H1332" t="s">
        <v>100</v>
      </c>
      <c r="I1332" t="s">
        <v>211</v>
      </c>
      <c r="J1332">
        <v>977681.47</v>
      </c>
      <c r="K1332" t="s">
        <v>249</v>
      </c>
    </row>
    <row r="1333" spans="1:11" hidden="1" x14ac:dyDescent="0.25">
      <c r="A1333" t="s">
        <v>28</v>
      </c>
      <c r="B1333" t="s">
        <v>104</v>
      </c>
      <c r="D1333" t="s">
        <v>13</v>
      </c>
      <c r="E1333" t="s">
        <v>265</v>
      </c>
      <c r="F1333">
        <v>2021</v>
      </c>
      <c r="G1333" t="s">
        <v>29</v>
      </c>
      <c r="H1333" t="s">
        <v>100</v>
      </c>
      <c r="I1333" t="s">
        <v>211</v>
      </c>
      <c r="J1333">
        <v>511906.39425933547</v>
      </c>
      <c r="K1333" t="s">
        <v>248</v>
      </c>
    </row>
    <row r="1334" spans="1:11" x14ac:dyDescent="0.25">
      <c r="A1334" t="s">
        <v>24</v>
      </c>
      <c r="B1334" t="s">
        <v>241</v>
      </c>
      <c r="C1334" t="s">
        <v>266</v>
      </c>
      <c r="D1334" t="s">
        <v>13</v>
      </c>
      <c r="E1334" t="s">
        <v>265</v>
      </c>
      <c r="F1334">
        <v>2025</v>
      </c>
      <c r="G1334" t="s">
        <v>29</v>
      </c>
      <c r="H1334" t="s">
        <v>100</v>
      </c>
      <c r="I1334" t="s">
        <v>211</v>
      </c>
      <c r="J1334">
        <v>750000</v>
      </c>
      <c r="K1334" t="s">
        <v>248</v>
      </c>
    </row>
    <row r="1335" spans="1:11" hidden="1" x14ac:dyDescent="0.25">
      <c r="A1335" t="s">
        <v>28</v>
      </c>
      <c r="B1335" t="s">
        <v>104</v>
      </c>
      <c r="D1335" t="s">
        <v>13</v>
      </c>
      <c r="E1335" t="s">
        <v>265</v>
      </c>
      <c r="F1335">
        <v>2021</v>
      </c>
      <c r="G1335" t="s">
        <v>29</v>
      </c>
      <c r="H1335" t="s">
        <v>100</v>
      </c>
      <c r="I1335" t="s">
        <v>211</v>
      </c>
      <c r="J1335">
        <v>511906.39425933547</v>
      </c>
      <c r="K1335" t="s">
        <v>248</v>
      </c>
    </row>
    <row r="1336" spans="1:11" x14ac:dyDescent="0.25">
      <c r="A1336" t="s">
        <v>24</v>
      </c>
      <c r="B1336" t="s">
        <v>241</v>
      </c>
      <c r="C1336" t="s">
        <v>266</v>
      </c>
      <c r="D1336" t="s">
        <v>13</v>
      </c>
      <c r="E1336" t="s">
        <v>265</v>
      </c>
      <c r="F1336">
        <v>2025</v>
      </c>
      <c r="G1336" t="s">
        <v>29</v>
      </c>
      <c r="H1336" t="s">
        <v>100</v>
      </c>
      <c r="I1336" t="s">
        <v>211</v>
      </c>
      <c r="J1336">
        <v>882000</v>
      </c>
      <c r="K1336" t="s">
        <v>250</v>
      </c>
    </row>
    <row r="1337" spans="1:11" x14ac:dyDescent="0.25">
      <c r="A1337" t="s">
        <v>24</v>
      </c>
      <c r="B1337" t="s">
        <v>241</v>
      </c>
      <c r="C1337" t="s">
        <v>266</v>
      </c>
      <c r="D1337" t="s">
        <v>13</v>
      </c>
      <c r="E1337" t="s">
        <v>265</v>
      </c>
      <c r="F1337">
        <v>2025</v>
      </c>
      <c r="G1337" t="s">
        <v>29</v>
      </c>
      <c r="H1337" t="s">
        <v>100</v>
      </c>
      <c r="I1337" t="s">
        <v>211</v>
      </c>
      <c r="J1337">
        <v>102857.14285714286</v>
      </c>
      <c r="K1337" t="s">
        <v>250</v>
      </c>
    </row>
    <row r="1338" spans="1:11" hidden="1" x14ac:dyDescent="0.25">
      <c r="A1338" t="s">
        <v>42</v>
      </c>
      <c r="B1338" t="s">
        <v>107</v>
      </c>
      <c r="D1338" t="s">
        <v>13</v>
      </c>
      <c r="E1338" t="s">
        <v>265</v>
      </c>
      <c r="F1338">
        <v>2024</v>
      </c>
      <c r="G1338" t="s">
        <v>29</v>
      </c>
      <c r="H1338" t="s">
        <v>100</v>
      </c>
      <c r="I1338" t="s">
        <v>211</v>
      </c>
      <c r="J1338">
        <v>943194.64999999991</v>
      </c>
      <c r="K1338" t="s">
        <v>249</v>
      </c>
    </row>
    <row r="1339" spans="1:11" hidden="1" x14ac:dyDescent="0.25">
      <c r="A1339" t="s">
        <v>42</v>
      </c>
      <c r="B1339" t="s">
        <v>107</v>
      </c>
      <c r="D1339" t="s">
        <v>13</v>
      </c>
      <c r="E1339" t="s">
        <v>265</v>
      </c>
      <c r="F1339">
        <v>2024</v>
      </c>
      <c r="G1339" t="s">
        <v>29</v>
      </c>
      <c r="H1339" t="s">
        <v>100</v>
      </c>
      <c r="I1339" t="s">
        <v>211</v>
      </c>
      <c r="J1339">
        <v>962969.24</v>
      </c>
      <c r="K1339" t="s">
        <v>249</v>
      </c>
    </row>
    <row r="1340" spans="1:11" hidden="1" x14ac:dyDescent="0.25">
      <c r="A1340" t="s">
        <v>28</v>
      </c>
      <c r="B1340" t="s">
        <v>104</v>
      </c>
      <c r="D1340" t="s">
        <v>13</v>
      </c>
      <c r="E1340" t="s">
        <v>265</v>
      </c>
      <c r="F1340">
        <v>2021</v>
      </c>
      <c r="G1340" t="s">
        <v>29</v>
      </c>
      <c r="H1340" t="s">
        <v>100</v>
      </c>
      <c r="I1340" t="s">
        <v>211</v>
      </c>
      <c r="J1340">
        <v>511906.39425933547</v>
      </c>
      <c r="K1340" t="s">
        <v>248</v>
      </c>
    </row>
    <row r="1341" spans="1:11" hidden="1" x14ac:dyDescent="0.25">
      <c r="A1341" t="s">
        <v>19</v>
      </c>
      <c r="B1341" t="s">
        <v>105</v>
      </c>
      <c r="D1341" t="s">
        <v>13</v>
      </c>
      <c r="E1341" t="s">
        <v>265</v>
      </c>
      <c r="F1341">
        <v>2021</v>
      </c>
      <c r="G1341" t="s">
        <v>29</v>
      </c>
      <c r="H1341" t="s">
        <v>100</v>
      </c>
      <c r="I1341" t="s">
        <v>211</v>
      </c>
      <c r="J1341">
        <v>355058.27505827509</v>
      </c>
      <c r="K1341" t="s">
        <v>249</v>
      </c>
    </row>
    <row r="1342" spans="1:11" hidden="1" x14ac:dyDescent="0.25">
      <c r="A1342" t="s">
        <v>19</v>
      </c>
      <c r="B1342" t="s">
        <v>105</v>
      </c>
      <c r="D1342" t="s">
        <v>13</v>
      </c>
      <c r="E1342" t="s">
        <v>265</v>
      </c>
      <c r="F1342">
        <v>2021</v>
      </c>
      <c r="G1342" t="s">
        <v>29</v>
      </c>
      <c r="H1342" t="s">
        <v>100</v>
      </c>
      <c r="I1342" t="s">
        <v>211</v>
      </c>
      <c r="J1342">
        <v>374203.57420357422</v>
      </c>
      <c r="K1342" t="s">
        <v>249</v>
      </c>
    </row>
    <row r="1343" spans="1:11" hidden="1" x14ac:dyDescent="0.25">
      <c r="A1343" t="s">
        <v>19</v>
      </c>
      <c r="B1343" t="s">
        <v>105</v>
      </c>
      <c r="D1343" t="s">
        <v>13</v>
      </c>
      <c r="E1343" t="s">
        <v>265</v>
      </c>
      <c r="F1343">
        <v>2021</v>
      </c>
      <c r="G1343" t="s">
        <v>29</v>
      </c>
      <c r="H1343" t="s">
        <v>100</v>
      </c>
      <c r="I1343" t="s">
        <v>211</v>
      </c>
      <c r="J1343">
        <v>365501.16550116549</v>
      </c>
      <c r="K1343" t="s">
        <v>250</v>
      </c>
    </row>
    <row r="1344" spans="1:11" hidden="1" x14ac:dyDescent="0.25">
      <c r="A1344" t="s">
        <v>20</v>
      </c>
      <c r="B1344" t="s">
        <v>104</v>
      </c>
      <c r="D1344" t="s">
        <v>13</v>
      </c>
      <c r="E1344" t="s">
        <v>265</v>
      </c>
      <c r="F1344">
        <v>2022</v>
      </c>
      <c r="G1344" t="s">
        <v>29</v>
      </c>
      <c r="H1344" t="s">
        <v>100</v>
      </c>
      <c r="I1344" t="s">
        <v>211</v>
      </c>
      <c r="J1344">
        <v>450536.13053613051</v>
      </c>
      <c r="K1344" t="s">
        <v>249</v>
      </c>
    </row>
    <row r="1345" spans="1:11" hidden="1" x14ac:dyDescent="0.25">
      <c r="A1345" t="s">
        <v>33</v>
      </c>
      <c r="B1345" t="s">
        <v>104</v>
      </c>
      <c r="D1345" t="s">
        <v>13</v>
      </c>
      <c r="E1345" t="s">
        <v>265</v>
      </c>
      <c r="F1345">
        <v>2022</v>
      </c>
      <c r="G1345" t="s">
        <v>29</v>
      </c>
      <c r="H1345" t="s">
        <v>100</v>
      </c>
      <c r="I1345" t="s">
        <v>211</v>
      </c>
      <c r="J1345">
        <v>441702.08942346548</v>
      </c>
      <c r="K1345" t="s">
        <v>248</v>
      </c>
    </row>
    <row r="1346" spans="1:11" hidden="1" x14ac:dyDescent="0.25">
      <c r="A1346" t="s">
        <v>33</v>
      </c>
      <c r="B1346" t="s">
        <v>104</v>
      </c>
      <c r="D1346" t="s">
        <v>13</v>
      </c>
      <c r="E1346" t="s">
        <v>265</v>
      </c>
      <c r="F1346">
        <v>2022</v>
      </c>
      <c r="G1346" t="s">
        <v>29</v>
      </c>
      <c r="H1346" t="s">
        <v>100</v>
      </c>
      <c r="I1346" t="s">
        <v>211</v>
      </c>
      <c r="J1346">
        <v>441702.08942346548</v>
      </c>
      <c r="K1346" t="s">
        <v>248</v>
      </c>
    </row>
    <row r="1347" spans="1:11" hidden="1" x14ac:dyDescent="0.25">
      <c r="A1347" t="s">
        <v>33</v>
      </c>
      <c r="B1347" t="s">
        <v>104</v>
      </c>
      <c r="D1347" t="s">
        <v>13</v>
      </c>
      <c r="E1347" t="s">
        <v>265</v>
      </c>
      <c r="F1347">
        <v>2022</v>
      </c>
      <c r="G1347" t="s">
        <v>60</v>
      </c>
      <c r="H1347" t="s">
        <v>67</v>
      </c>
      <c r="I1347" t="s">
        <v>211</v>
      </c>
      <c r="J1347">
        <v>441702.08942346548</v>
      </c>
      <c r="K1347" t="s">
        <v>249</v>
      </c>
    </row>
    <row r="1348" spans="1:11" hidden="1" x14ac:dyDescent="0.25">
      <c r="A1348" t="s">
        <v>33</v>
      </c>
      <c r="B1348" t="s">
        <v>104</v>
      </c>
      <c r="D1348" t="s">
        <v>13</v>
      </c>
      <c r="E1348" t="s">
        <v>265</v>
      </c>
      <c r="F1348">
        <v>2022</v>
      </c>
      <c r="G1348" t="s">
        <v>29</v>
      </c>
      <c r="H1348" t="s">
        <v>100</v>
      </c>
      <c r="I1348" t="s">
        <v>211</v>
      </c>
      <c r="J1348">
        <v>441702.08942346548</v>
      </c>
      <c r="K1348" t="s">
        <v>248</v>
      </c>
    </row>
    <row r="1349" spans="1:11" hidden="1" x14ac:dyDescent="0.25">
      <c r="A1349" t="s">
        <v>33</v>
      </c>
      <c r="B1349" t="s">
        <v>104</v>
      </c>
      <c r="D1349" t="s">
        <v>13</v>
      </c>
      <c r="E1349" t="s">
        <v>265</v>
      </c>
      <c r="F1349">
        <v>2022</v>
      </c>
      <c r="G1349" t="s">
        <v>29</v>
      </c>
      <c r="H1349" t="s">
        <v>100</v>
      </c>
      <c r="I1349" t="s">
        <v>211</v>
      </c>
      <c r="J1349">
        <v>441702.08942346548</v>
      </c>
      <c r="K1349" t="s">
        <v>249</v>
      </c>
    </row>
    <row r="1350" spans="1:11" hidden="1" x14ac:dyDescent="0.25">
      <c r="A1350" t="s">
        <v>42</v>
      </c>
      <c r="B1350" t="s">
        <v>107</v>
      </c>
      <c r="D1350" t="s">
        <v>13</v>
      </c>
      <c r="E1350" t="s">
        <v>265</v>
      </c>
      <c r="F1350">
        <v>2024</v>
      </c>
      <c r="G1350" t="s">
        <v>35</v>
      </c>
      <c r="H1350" t="s">
        <v>98</v>
      </c>
      <c r="I1350" t="s">
        <v>211</v>
      </c>
      <c r="J1350">
        <v>889939.38</v>
      </c>
      <c r="K1350" t="s">
        <v>248</v>
      </c>
    </row>
    <row r="1351" spans="1:11" hidden="1" x14ac:dyDescent="0.25">
      <c r="A1351" t="s">
        <v>42</v>
      </c>
      <c r="B1351" t="s">
        <v>107</v>
      </c>
      <c r="D1351" t="s">
        <v>13</v>
      </c>
      <c r="E1351" t="s">
        <v>265</v>
      </c>
      <c r="F1351">
        <v>2025</v>
      </c>
      <c r="G1351" t="s">
        <v>29</v>
      </c>
      <c r="H1351" t="s">
        <v>100</v>
      </c>
      <c r="I1351" t="s">
        <v>211</v>
      </c>
      <c r="J1351">
        <v>1709945.5</v>
      </c>
      <c r="K1351" t="s">
        <v>249</v>
      </c>
    </row>
    <row r="1352" spans="1:11" hidden="1" x14ac:dyDescent="0.25">
      <c r="A1352" t="s">
        <v>26</v>
      </c>
      <c r="B1352" t="s">
        <v>104</v>
      </c>
      <c r="D1352" t="s">
        <v>13</v>
      </c>
      <c r="E1352" t="s">
        <v>265</v>
      </c>
      <c r="F1352">
        <v>2022</v>
      </c>
      <c r="G1352" t="s">
        <v>29</v>
      </c>
      <c r="H1352" t="s">
        <v>100</v>
      </c>
      <c r="I1352" t="s">
        <v>211</v>
      </c>
      <c r="J1352">
        <v>132510.62607614609</v>
      </c>
      <c r="K1352" t="s">
        <v>249</v>
      </c>
    </row>
    <row r="1353" spans="1:11" hidden="1" x14ac:dyDescent="0.25">
      <c r="A1353" t="s">
        <v>20</v>
      </c>
      <c r="B1353" t="s">
        <v>104</v>
      </c>
      <c r="D1353" t="s">
        <v>13</v>
      </c>
      <c r="E1353" t="s">
        <v>265</v>
      </c>
      <c r="F1353">
        <v>2022</v>
      </c>
      <c r="G1353" t="s">
        <v>29</v>
      </c>
      <c r="H1353" t="s">
        <v>100</v>
      </c>
      <c r="I1353" t="s">
        <v>211</v>
      </c>
      <c r="J1353">
        <v>504975.91297591297</v>
      </c>
      <c r="K1353" t="s">
        <v>249</v>
      </c>
    </row>
    <row r="1354" spans="1:11" hidden="1" x14ac:dyDescent="0.25">
      <c r="A1354" t="s">
        <v>28</v>
      </c>
      <c r="B1354" t="s">
        <v>104</v>
      </c>
      <c r="D1354" t="s">
        <v>13</v>
      </c>
      <c r="E1354" t="s">
        <v>265</v>
      </c>
      <c r="F1354">
        <v>2021</v>
      </c>
      <c r="G1354" t="s">
        <v>29</v>
      </c>
      <c r="H1354" t="s">
        <v>100</v>
      </c>
      <c r="I1354" t="s">
        <v>211</v>
      </c>
      <c r="J1354">
        <v>511906.39425933547</v>
      </c>
      <c r="K1354" t="s">
        <v>248</v>
      </c>
    </row>
    <row r="1355" spans="1:11" hidden="1" x14ac:dyDescent="0.25">
      <c r="A1355" t="s">
        <v>19</v>
      </c>
      <c r="B1355" t="s">
        <v>105</v>
      </c>
      <c r="D1355" t="s">
        <v>13</v>
      </c>
      <c r="E1355" t="s">
        <v>265</v>
      </c>
      <c r="F1355">
        <v>2021</v>
      </c>
      <c r="G1355" t="s">
        <v>29</v>
      </c>
      <c r="H1355" t="s">
        <v>100</v>
      </c>
      <c r="I1355" t="s">
        <v>211</v>
      </c>
      <c r="J1355">
        <v>404662.00466200465</v>
      </c>
      <c r="K1355" t="s">
        <v>248</v>
      </c>
    </row>
    <row r="1356" spans="1:11" hidden="1" x14ac:dyDescent="0.25">
      <c r="A1356" t="s">
        <v>19</v>
      </c>
      <c r="B1356" t="s">
        <v>105</v>
      </c>
      <c r="D1356" t="s">
        <v>13</v>
      </c>
      <c r="E1356" t="s">
        <v>265</v>
      </c>
      <c r="F1356">
        <v>2021</v>
      </c>
      <c r="G1356" t="s">
        <v>29</v>
      </c>
      <c r="H1356" t="s">
        <v>100</v>
      </c>
      <c r="I1356" t="s">
        <v>211</v>
      </c>
      <c r="J1356">
        <v>348096.34809634811</v>
      </c>
      <c r="K1356" t="s">
        <v>248</v>
      </c>
    </row>
    <row r="1357" spans="1:11" hidden="1" x14ac:dyDescent="0.25">
      <c r="A1357" t="s">
        <v>19</v>
      </c>
      <c r="B1357" t="s">
        <v>105</v>
      </c>
      <c r="D1357" t="s">
        <v>13</v>
      </c>
      <c r="E1357" t="s">
        <v>265</v>
      </c>
      <c r="F1357">
        <v>2021</v>
      </c>
      <c r="G1357" t="s">
        <v>29</v>
      </c>
      <c r="H1357" t="s">
        <v>100</v>
      </c>
      <c r="I1357" t="s">
        <v>211</v>
      </c>
      <c r="J1357">
        <v>356798.75679875683</v>
      </c>
      <c r="K1357" t="s">
        <v>248</v>
      </c>
    </row>
    <row r="1358" spans="1:11" x14ac:dyDescent="0.25">
      <c r="A1358" t="s">
        <v>24</v>
      </c>
      <c r="B1358" t="s">
        <v>241</v>
      </c>
      <c r="C1358" t="s">
        <v>266</v>
      </c>
      <c r="D1358" t="s">
        <v>13</v>
      </c>
      <c r="E1358" t="s">
        <v>265</v>
      </c>
      <c r="F1358">
        <v>2025</v>
      </c>
      <c r="G1358" t="s">
        <v>60</v>
      </c>
      <c r="H1358" t="s">
        <v>67</v>
      </c>
      <c r="I1358" t="s">
        <v>211</v>
      </c>
      <c r="J1358">
        <v>780794</v>
      </c>
      <c r="K1358" t="s">
        <v>253</v>
      </c>
    </row>
    <row r="1359" spans="1:11" hidden="1" x14ac:dyDescent="0.25">
      <c r="A1359" t="s">
        <v>21</v>
      </c>
      <c r="B1359" t="s">
        <v>104</v>
      </c>
      <c r="D1359" t="s">
        <v>13</v>
      </c>
      <c r="E1359" t="s">
        <v>265</v>
      </c>
      <c r="F1359">
        <v>2025</v>
      </c>
      <c r="G1359" t="s">
        <v>29</v>
      </c>
      <c r="H1359" t="s">
        <v>100</v>
      </c>
      <c r="I1359" t="s">
        <v>237</v>
      </c>
      <c r="J1359">
        <v>733312.4</v>
      </c>
      <c r="K1359" t="s">
        <v>250</v>
      </c>
    </row>
    <row r="1360" spans="1:11" hidden="1" x14ac:dyDescent="0.25">
      <c r="A1360" t="s">
        <v>21</v>
      </c>
      <c r="B1360" t="s">
        <v>104</v>
      </c>
      <c r="D1360" t="s">
        <v>13</v>
      </c>
      <c r="E1360" t="s">
        <v>265</v>
      </c>
      <c r="F1360">
        <v>2025</v>
      </c>
      <c r="G1360" t="s">
        <v>60</v>
      </c>
      <c r="H1360" t="s">
        <v>67</v>
      </c>
      <c r="I1360" t="s">
        <v>237</v>
      </c>
      <c r="J1360">
        <v>733312.4</v>
      </c>
      <c r="K1360" t="s">
        <v>250</v>
      </c>
    </row>
    <row r="1361" spans="1:11" hidden="1" x14ac:dyDescent="0.25">
      <c r="A1361" t="s">
        <v>21</v>
      </c>
      <c r="B1361" t="s">
        <v>104</v>
      </c>
      <c r="D1361" t="s">
        <v>13</v>
      </c>
      <c r="E1361" t="s">
        <v>265</v>
      </c>
      <c r="F1361">
        <v>2025</v>
      </c>
      <c r="G1361" t="s">
        <v>29</v>
      </c>
      <c r="H1361" t="s">
        <v>100</v>
      </c>
      <c r="I1361" t="s">
        <v>237</v>
      </c>
      <c r="J1361">
        <v>733312.4</v>
      </c>
      <c r="K1361" t="s">
        <v>250</v>
      </c>
    </row>
  </sheetData>
  <autoFilter ref="A1:N1361" xr:uid="{12BC6ABE-7628-49B6-A2E0-035D2D016867}">
    <filterColumn colId="1">
      <filters>
        <filter val="ISLAND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FCFFB-DAD1-49AD-AA73-C836CB9C226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9E17-7575-44A2-81FE-E8D8A70AEFA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83D3C-A39F-4DF4-812A-BEBA8B287259}">
  <dimension ref="A1:D37"/>
  <sheetViews>
    <sheetView topLeftCell="A19" workbookViewId="0">
      <selection activeCell="A37" sqref="A37"/>
    </sheetView>
  </sheetViews>
  <sheetFormatPr defaultRowHeight="15" x14ac:dyDescent="0.25"/>
  <cols>
    <col min="1" max="1" width="39" bestFit="1" customWidth="1"/>
    <col min="2" max="2" width="18.140625" bestFit="1" customWidth="1"/>
    <col min="3" max="3" width="11.28515625" bestFit="1" customWidth="1"/>
    <col min="4" max="4" width="27.5703125" bestFit="1" customWidth="1"/>
  </cols>
  <sheetData>
    <row r="1" spans="1:4" x14ac:dyDescent="0.25">
      <c r="A1" t="s">
        <v>0</v>
      </c>
      <c r="B1" t="s">
        <v>102</v>
      </c>
      <c r="C1" t="s">
        <v>210</v>
      </c>
      <c r="D1" t="s">
        <v>95</v>
      </c>
    </row>
    <row r="2" spans="1:4" x14ac:dyDescent="0.25">
      <c r="A2" t="s">
        <v>19</v>
      </c>
      <c r="B2" t="s">
        <v>105</v>
      </c>
      <c r="C2" t="s">
        <v>211</v>
      </c>
      <c r="D2" s="3">
        <v>207607.0570119464</v>
      </c>
    </row>
    <row r="3" spans="1:4" x14ac:dyDescent="0.25">
      <c r="A3" t="s">
        <v>19</v>
      </c>
      <c r="B3" t="s">
        <v>105</v>
      </c>
      <c r="C3" t="s">
        <v>211</v>
      </c>
      <c r="D3" s="3">
        <v>40917.060686868688</v>
      </c>
    </row>
    <row r="4" spans="1:4" x14ac:dyDescent="0.25">
      <c r="A4" t="s">
        <v>19</v>
      </c>
      <c r="B4" t="s">
        <v>105</v>
      </c>
      <c r="C4" t="s">
        <v>211</v>
      </c>
      <c r="D4" s="3">
        <v>40917.060686868688</v>
      </c>
    </row>
    <row r="5" spans="1:4" x14ac:dyDescent="0.25">
      <c r="A5" t="s">
        <v>19</v>
      </c>
      <c r="B5" t="s">
        <v>105</v>
      </c>
      <c r="C5" t="s">
        <v>211</v>
      </c>
      <c r="D5" s="3">
        <v>40917.060686868688</v>
      </c>
    </row>
    <row r="6" spans="1:4" x14ac:dyDescent="0.25">
      <c r="A6" t="s">
        <v>19</v>
      </c>
      <c r="B6" t="s">
        <v>105</v>
      </c>
      <c r="C6" t="s">
        <v>211</v>
      </c>
      <c r="D6" s="3">
        <v>40917.060686868688</v>
      </c>
    </row>
    <row r="7" spans="1:4" x14ac:dyDescent="0.25">
      <c r="A7" t="s">
        <v>19</v>
      </c>
      <c r="B7" t="s">
        <v>105</v>
      </c>
      <c r="C7" t="s">
        <v>211</v>
      </c>
      <c r="D7" s="3">
        <v>40917.060686868688</v>
      </c>
    </row>
    <row r="8" spans="1:4" x14ac:dyDescent="0.25">
      <c r="A8" t="s">
        <v>19</v>
      </c>
      <c r="B8" t="s">
        <v>105</v>
      </c>
      <c r="C8" t="s">
        <v>211</v>
      </c>
      <c r="D8" s="3">
        <v>40917.060686868688</v>
      </c>
    </row>
    <row r="9" spans="1:4" x14ac:dyDescent="0.25">
      <c r="A9" t="s">
        <v>64</v>
      </c>
      <c r="B9" t="s">
        <v>104</v>
      </c>
      <c r="C9" t="s">
        <v>211</v>
      </c>
      <c r="D9" s="3">
        <v>227229.55089355091</v>
      </c>
    </row>
    <row r="10" spans="1:4" x14ac:dyDescent="0.25">
      <c r="A10" t="s">
        <v>64</v>
      </c>
      <c r="B10" t="s">
        <v>104</v>
      </c>
      <c r="C10" t="s">
        <v>211</v>
      </c>
      <c r="D10" s="3">
        <v>227229.55089355091</v>
      </c>
    </row>
    <row r="11" spans="1:4" x14ac:dyDescent="0.25">
      <c r="A11" t="s">
        <v>64</v>
      </c>
      <c r="B11" t="s">
        <v>104</v>
      </c>
      <c r="C11" t="s">
        <v>211</v>
      </c>
      <c r="D11" s="3">
        <v>227229.55089355091</v>
      </c>
    </row>
    <row r="12" spans="1:4" x14ac:dyDescent="0.25">
      <c r="A12" t="s">
        <v>64</v>
      </c>
      <c r="B12" t="s">
        <v>104</v>
      </c>
      <c r="C12" t="s">
        <v>211</v>
      </c>
      <c r="D12" s="3">
        <v>227229.55089355091</v>
      </c>
    </row>
    <row r="13" spans="1:4" x14ac:dyDescent="0.25">
      <c r="A13" t="s">
        <v>64</v>
      </c>
      <c r="B13" t="s">
        <v>104</v>
      </c>
      <c r="C13" t="s">
        <v>211</v>
      </c>
      <c r="D13" s="3">
        <v>227229.55089355091</v>
      </c>
    </row>
    <row r="14" spans="1:4" x14ac:dyDescent="0.25">
      <c r="A14" t="s">
        <v>64</v>
      </c>
      <c r="B14" t="s">
        <v>104</v>
      </c>
      <c r="C14" t="s">
        <v>211</v>
      </c>
      <c r="D14" s="3">
        <v>227229.55089355091</v>
      </c>
    </row>
    <row r="15" spans="1:4" x14ac:dyDescent="0.25">
      <c r="A15" t="s">
        <v>64</v>
      </c>
      <c r="B15" t="s">
        <v>104</v>
      </c>
      <c r="C15" t="s">
        <v>211</v>
      </c>
      <c r="D15" s="3">
        <v>227229.55089355091</v>
      </c>
    </row>
    <row r="16" spans="1:4" x14ac:dyDescent="0.25">
      <c r="A16" t="s">
        <v>64</v>
      </c>
      <c r="B16" t="s">
        <v>104</v>
      </c>
      <c r="C16" t="s">
        <v>211</v>
      </c>
      <c r="D16" s="3">
        <v>227229.55089355091</v>
      </c>
    </row>
    <row r="17" spans="1:4" x14ac:dyDescent="0.25">
      <c r="A17" t="s">
        <v>64</v>
      </c>
      <c r="B17" t="s">
        <v>104</v>
      </c>
      <c r="C17" t="s">
        <v>211</v>
      </c>
      <c r="D17" s="3">
        <v>227229.55089355091</v>
      </c>
    </row>
    <row r="18" spans="1:4" x14ac:dyDescent="0.25">
      <c r="A18" t="s">
        <v>21</v>
      </c>
      <c r="B18" t="s">
        <v>104</v>
      </c>
      <c r="C18" t="s">
        <v>211</v>
      </c>
      <c r="D18" s="3">
        <v>367161.71</v>
      </c>
    </row>
    <row r="19" spans="1:4" x14ac:dyDescent="0.25">
      <c r="A19" t="s">
        <v>21</v>
      </c>
      <c r="B19" t="s">
        <v>104</v>
      </c>
      <c r="C19" t="s">
        <v>211</v>
      </c>
      <c r="D19" s="3">
        <v>339105.88888888888</v>
      </c>
    </row>
    <row r="20" spans="1:4" x14ac:dyDescent="0.25">
      <c r="A20" t="s">
        <v>32</v>
      </c>
      <c r="B20" t="s">
        <v>105</v>
      </c>
      <c r="C20" t="s">
        <v>211</v>
      </c>
      <c r="D20" s="3">
        <v>172250</v>
      </c>
    </row>
    <row r="21" spans="1:4" x14ac:dyDescent="0.25">
      <c r="A21" t="s">
        <v>32</v>
      </c>
      <c r="B21" t="s">
        <v>105</v>
      </c>
      <c r="C21" t="s">
        <v>211</v>
      </c>
      <c r="D21" s="3">
        <v>250000</v>
      </c>
    </row>
    <row r="22" spans="1:4" x14ac:dyDescent="0.25">
      <c r="A22" t="s">
        <v>32</v>
      </c>
      <c r="B22" t="s">
        <v>105</v>
      </c>
      <c r="C22" t="s">
        <v>211</v>
      </c>
      <c r="D22" s="3">
        <v>217560.21756021757</v>
      </c>
    </row>
    <row r="23" spans="1:4" x14ac:dyDescent="0.25">
      <c r="A23" t="s">
        <v>32</v>
      </c>
      <c r="B23" t="s">
        <v>105</v>
      </c>
      <c r="C23" t="s">
        <v>211</v>
      </c>
      <c r="D23" s="3">
        <v>217560.21756021757</v>
      </c>
    </row>
    <row r="24" spans="1:4" x14ac:dyDescent="0.25">
      <c r="A24" t="s">
        <v>32</v>
      </c>
      <c r="B24" t="s">
        <v>105</v>
      </c>
      <c r="C24" t="s">
        <v>211</v>
      </c>
      <c r="D24" s="3">
        <v>217560.21756021757</v>
      </c>
    </row>
    <row r="25" spans="1:4" x14ac:dyDescent="0.25">
      <c r="A25" t="s">
        <v>22</v>
      </c>
      <c r="B25" t="s">
        <v>104</v>
      </c>
      <c r="C25" t="s">
        <v>211</v>
      </c>
      <c r="D25" s="3">
        <v>299314.07999999996</v>
      </c>
    </row>
    <row r="26" spans="1:4" x14ac:dyDescent="0.25">
      <c r="A26" t="s">
        <v>22</v>
      </c>
      <c r="B26" t="s">
        <v>104</v>
      </c>
      <c r="C26" t="s">
        <v>211</v>
      </c>
      <c r="D26" s="3">
        <v>299314.07900000003</v>
      </c>
    </row>
    <row r="27" spans="1:4" x14ac:dyDescent="0.25">
      <c r="A27" t="s">
        <v>22</v>
      </c>
      <c r="B27" t="s">
        <v>104</v>
      </c>
      <c r="C27" t="s">
        <v>211</v>
      </c>
      <c r="D27" s="3">
        <v>299314.08</v>
      </c>
    </row>
    <row r="28" spans="1:4" x14ac:dyDescent="0.25">
      <c r="A28" t="s">
        <v>32</v>
      </c>
      <c r="B28" t="s">
        <v>105</v>
      </c>
      <c r="C28" t="s">
        <v>211</v>
      </c>
      <c r="D28" s="3">
        <v>217560.21756021757</v>
      </c>
    </row>
    <row r="29" spans="1:4" x14ac:dyDescent="0.25">
      <c r="A29" t="s">
        <v>32</v>
      </c>
      <c r="B29" t="s">
        <v>105</v>
      </c>
      <c r="C29" t="s">
        <v>211</v>
      </c>
      <c r="D29" s="3">
        <v>217560.21756021757</v>
      </c>
    </row>
    <row r="30" spans="1:4" x14ac:dyDescent="0.25">
      <c r="A30" t="s">
        <v>24</v>
      </c>
      <c r="B30" t="s">
        <v>241</v>
      </c>
      <c r="C30" t="s">
        <v>211</v>
      </c>
      <c r="D30" s="3">
        <v>126995.75</v>
      </c>
    </row>
    <row r="31" spans="1:4" x14ac:dyDescent="0.25">
      <c r="A31" t="s">
        <v>24</v>
      </c>
      <c r="B31" t="s">
        <v>241</v>
      </c>
      <c r="C31" t="s">
        <v>211</v>
      </c>
      <c r="D31" s="3">
        <v>126995.75</v>
      </c>
    </row>
    <row r="32" spans="1:4" x14ac:dyDescent="0.25">
      <c r="A32" t="s">
        <v>24</v>
      </c>
      <c r="B32" t="s">
        <v>241</v>
      </c>
      <c r="C32" t="s">
        <v>211</v>
      </c>
      <c r="D32" s="3">
        <v>126995.75</v>
      </c>
    </row>
    <row r="33" spans="1:4" x14ac:dyDescent="0.25">
      <c r="A33" t="s">
        <v>24</v>
      </c>
      <c r="B33" t="s">
        <v>241</v>
      </c>
      <c r="C33" t="s">
        <v>211</v>
      </c>
      <c r="D33" s="3">
        <v>126995.75</v>
      </c>
    </row>
    <row r="34" spans="1:4" x14ac:dyDescent="0.25">
      <c r="A34" t="s">
        <v>24</v>
      </c>
      <c r="B34" t="s">
        <v>241</v>
      </c>
      <c r="C34" t="s">
        <v>211</v>
      </c>
      <c r="D34" s="3">
        <v>126995.75</v>
      </c>
    </row>
    <row r="35" spans="1:4" x14ac:dyDescent="0.25">
      <c r="A35" t="s">
        <v>24</v>
      </c>
      <c r="B35" t="s">
        <v>241</v>
      </c>
      <c r="C35" t="s">
        <v>211</v>
      </c>
      <c r="D35" s="3">
        <v>126995.75</v>
      </c>
    </row>
    <row r="36" spans="1:4" x14ac:dyDescent="0.25">
      <c r="A36" t="s">
        <v>24</v>
      </c>
      <c r="B36" t="s">
        <v>241</v>
      </c>
      <c r="C36" t="s">
        <v>211</v>
      </c>
      <c r="D36" s="3">
        <v>192836.71428571429</v>
      </c>
    </row>
    <row r="37" spans="1:4" x14ac:dyDescent="0.25">
      <c r="A37" t="s">
        <v>20</v>
      </c>
      <c r="B37" t="s">
        <v>104</v>
      </c>
      <c r="C37" t="s">
        <v>211</v>
      </c>
      <c r="D37" s="3">
        <v>215985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05339-853B-48A9-BF78-C05876CBC6E4}">
  <dimension ref="A1:I1862"/>
  <sheetViews>
    <sheetView workbookViewId="0">
      <selection activeCell="L22" sqref="L22"/>
    </sheetView>
  </sheetViews>
  <sheetFormatPr defaultRowHeight="15" x14ac:dyDescent="0.25"/>
  <cols>
    <col min="1" max="1" width="26.28515625" bestFit="1" customWidth="1"/>
    <col min="2" max="2" width="16.42578125" bestFit="1" customWidth="1"/>
    <col min="9" max="9" width="20" customWidth="1"/>
  </cols>
  <sheetData>
    <row r="1" spans="1:9" x14ac:dyDescent="0.25">
      <c r="A1" t="s">
        <v>177</v>
      </c>
      <c r="B1" t="s">
        <v>97</v>
      </c>
      <c r="H1" t="s">
        <v>0</v>
      </c>
      <c r="I1" t="s">
        <v>271</v>
      </c>
    </row>
    <row r="2" spans="1:9" x14ac:dyDescent="0.25">
      <c r="A2" s="6" t="s">
        <v>14</v>
      </c>
      <c r="B2" s="6" t="s">
        <v>99</v>
      </c>
      <c r="H2" s="8" t="s">
        <v>22</v>
      </c>
      <c r="I2" s="14" t="s">
        <v>272</v>
      </c>
    </row>
    <row r="3" spans="1:9" x14ac:dyDescent="0.25">
      <c r="A3" t="s">
        <v>14</v>
      </c>
      <c r="B3" t="s">
        <v>99</v>
      </c>
      <c r="H3" s="8" t="s">
        <v>86</v>
      </c>
      <c r="I3">
        <v>596</v>
      </c>
    </row>
    <row r="4" spans="1:9" x14ac:dyDescent="0.25">
      <c r="A4" s="6" t="s">
        <v>178</v>
      </c>
      <c r="B4" s="6" t="s">
        <v>99</v>
      </c>
      <c r="H4" s="8" t="s">
        <v>55</v>
      </c>
      <c r="I4">
        <v>1697</v>
      </c>
    </row>
    <row r="5" spans="1:9" x14ac:dyDescent="0.25">
      <c r="A5" t="s">
        <v>179</v>
      </c>
      <c r="B5" t="s">
        <v>100</v>
      </c>
      <c r="H5" s="7" t="s">
        <v>42</v>
      </c>
      <c r="I5">
        <v>362</v>
      </c>
    </row>
    <row r="6" spans="1:9" x14ac:dyDescent="0.25">
      <c r="A6" s="6" t="s">
        <v>29</v>
      </c>
      <c r="B6" s="6" t="s">
        <v>100</v>
      </c>
      <c r="H6" s="7" t="s">
        <v>73</v>
      </c>
      <c r="I6">
        <v>2000</v>
      </c>
    </row>
    <row r="7" spans="1:9" x14ac:dyDescent="0.25">
      <c r="A7" t="s">
        <v>35</v>
      </c>
      <c r="B7" t="s">
        <v>98</v>
      </c>
      <c r="H7" s="7" t="s">
        <v>15</v>
      </c>
      <c r="I7">
        <v>1608</v>
      </c>
    </row>
    <row r="8" spans="1:9" x14ac:dyDescent="0.25">
      <c r="A8" s="6" t="s">
        <v>39</v>
      </c>
      <c r="B8" s="6" t="s">
        <v>100</v>
      </c>
      <c r="H8" s="8" t="s">
        <v>19</v>
      </c>
      <c r="I8">
        <v>1816</v>
      </c>
    </row>
    <row r="9" spans="1:9" x14ac:dyDescent="0.25">
      <c r="A9" t="s">
        <v>180</v>
      </c>
      <c r="B9" t="s">
        <v>99</v>
      </c>
      <c r="H9" s="7" t="s">
        <v>41</v>
      </c>
      <c r="I9">
        <v>2042</v>
      </c>
    </row>
    <row r="10" spans="1:9" x14ac:dyDescent="0.25">
      <c r="A10" s="6" t="s">
        <v>52</v>
      </c>
      <c r="B10" s="6" t="s">
        <v>100</v>
      </c>
      <c r="H10" s="8" t="s">
        <v>83</v>
      </c>
      <c r="I10">
        <v>1039</v>
      </c>
    </row>
    <row r="11" spans="1:9" x14ac:dyDescent="0.25">
      <c r="A11" s="6" t="s">
        <v>54</v>
      </c>
      <c r="B11" t="s">
        <v>101</v>
      </c>
      <c r="H11" s="7" t="s">
        <v>21</v>
      </c>
      <c r="I11">
        <v>2203</v>
      </c>
    </row>
    <row r="12" spans="1:9" x14ac:dyDescent="0.25">
      <c r="A12" t="s">
        <v>60</v>
      </c>
      <c r="B12" s="6" t="s">
        <v>67</v>
      </c>
      <c r="H12" s="7" t="s">
        <v>17</v>
      </c>
      <c r="I12">
        <v>2437</v>
      </c>
    </row>
    <row r="13" spans="1:9" x14ac:dyDescent="0.25">
      <c r="A13" s="6" t="s">
        <v>16</v>
      </c>
      <c r="B13" t="s">
        <v>99</v>
      </c>
      <c r="H13" s="8" t="s">
        <v>80</v>
      </c>
      <c r="I13">
        <v>1178</v>
      </c>
    </row>
    <row r="14" spans="1:9" x14ac:dyDescent="0.25">
      <c r="A14" t="s">
        <v>49</v>
      </c>
      <c r="B14" s="6" t="s">
        <v>101</v>
      </c>
      <c r="H14" s="8" t="s">
        <v>33</v>
      </c>
      <c r="I14">
        <v>2572</v>
      </c>
    </row>
    <row r="15" spans="1:9" x14ac:dyDescent="0.25">
      <c r="A15" s="6" t="s">
        <v>76</v>
      </c>
      <c r="B15" t="s">
        <v>67</v>
      </c>
      <c r="H15" s="7" t="s">
        <v>25</v>
      </c>
      <c r="I15">
        <v>575</v>
      </c>
    </row>
    <row r="16" spans="1:9" x14ac:dyDescent="0.25">
      <c r="B16" s="6"/>
      <c r="H16" s="8" t="s">
        <v>31</v>
      </c>
      <c r="I16">
        <v>1855</v>
      </c>
    </row>
    <row r="17" spans="2:9" x14ac:dyDescent="0.25">
      <c r="H17" s="8" t="s">
        <v>81</v>
      </c>
      <c r="I17">
        <v>867</v>
      </c>
    </row>
    <row r="18" spans="2:9" x14ac:dyDescent="0.25">
      <c r="B18" s="6"/>
      <c r="H18" s="7" t="s">
        <v>26</v>
      </c>
      <c r="I18">
        <v>2465</v>
      </c>
    </row>
    <row r="19" spans="2:9" x14ac:dyDescent="0.25">
      <c r="H19" s="8" t="s">
        <v>20</v>
      </c>
      <c r="I19">
        <v>2669</v>
      </c>
    </row>
    <row r="20" spans="2:9" x14ac:dyDescent="0.25">
      <c r="B20" s="6"/>
      <c r="H20" s="8" t="s">
        <v>24</v>
      </c>
      <c r="I20">
        <v>1531</v>
      </c>
    </row>
    <row r="21" spans="2:9" x14ac:dyDescent="0.25">
      <c r="H21" s="7" t="s">
        <v>28</v>
      </c>
      <c r="I21">
        <v>2335</v>
      </c>
    </row>
    <row r="22" spans="2:9" x14ac:dyDescent="0.25">
      <c r="B22" s="6"/>
      <c r="H22" s="8" t="s">
        <v>64</v>
      </c>
      <c r="I22">
        <v>2190</v>
      </c>
    </row>
    <row r="23" spans="2:9" x14ac:dyDescent="0.25">
      <c r="H23" s="8" t="s">
        <v>30</v>
      </c>
      <c r="I23">
        <v>2600</v>
      </c>
    </row>
    <row r="24" spans="2:9" x14ac:dyDescent="0.25">
      <c r="B24" s="6"/>
      <c r="H24" s="8" t="s">
        <v>53</v>
      </c>
      <c r="I24">
        <v>1110</v>
      </c>
    </row>
    <row r="25" spans="2:9" x14ac:dyDescent="0.25">
      <c r="H25" s="7" t="s">
        <v>12</v>
      </c>
      <c r="I25">
        <v>700</v>
      </c>
    </row>
    <row r="26" spans="2:9" x14ac:dyDescent="0.25">
      <c r="B26" s="6"/>
      <c r="H26" s="7" t="s">
        <v>27</v>
      </c>
      <c r="I26">
        <v>2000</v>
      </c>
    </row>
    <row r="27" spans="2:9" x14ac:dyDescent="0.25">
      <c r="H27" s="7" t="s">
        <v>32</v>
      </c>
      <c r="I27">
        <v>1710</v>
      </c>
    </row>
    <row r="28" spans="2:9" x14ac:dyDescent="0.25">
      <c r="B28" s="6"/>
    </row>
    <row r="30" spans="2:9" x14ac:dyDescent="0.25">
      <c r="B30" s="6"/>
    </row>
    <row r="32" spans="2:9" x14ac:dyDescent="0.25">
      <c r="B32" s="6"/>
    </row>
    <row r="34" spans="2:2" x14ac:dyDescent="0.25">
      <c r="B34" s="6"/>
    </row>
    <row r="36" spans="2:2" x14ac:dyDescent="0.25">
      <c r="B36" s="6"/>
    </row>
    <row r="38" spans="2:2" x14ac:dyDescent="0.25">
      <c r="B38" s="6"/>
    </row>
    <row r="40" spans="2:2" x14ac:dyDescent="0.25">
      <c r="B40" s="6"/>
    </row>
    <row r="42" spans="2:2" x14ac:dyDescent="0.25">
      <c r="B42" s="6"/>
    </row>
    <row r="44" spans="2:2" x14ac:dyDescent="0.25">
      <c r="B44" s="6"/>
    </row>
    <row r="46" spans="2:2" x14ac:dyDescent="0.25">
      <c r="B46" s="6"/>
    </row>
    <row r="48" spans="2:2" x14ac:dyDescent="0.25">
      <c r="B48" s="6"/>
    </row>
    <row r="50" spans="2:2" x14ac:dyDescent="0.25">
      <c r="B50" s="6"/>
    </row>
    <row r="52" spans="2:2" x14ac:dyDescent="0.25">
      <c r="B52" s="6"/>
    </row>
    <row r="54" spans="2:2" x14ac:dyDescent="0.25">
      <c r="B54" s="6"/>
    </row>
    <row r="56" spans="2:2" x14ac:dyDescent="0.25">
      <c r="B56" s="6"/>
    </row>
    <row r="58" spans="2:2" x14ac:dyDescent="0.25">
      <c r="B58" s="6"/>
    </row>
    <row r="60" spans="2:2" x14ac:dyDescent="0.25">
      <c r="B60" s="6"/>
    </row>
    <row r="62" spans="2:2" x14ac:dyDescent="0.25">
      <c r="B62" s="6"/>
    </row>
    <row r="64" spans="2:2" x14ac:dyDescent="0.25">
      <c r="B64" s="6"/>
    </row>
    <row r="66" spans="2:2" x14ac:dyDescent="0.25">
      <c r="B66" s="6"/>
    </row>
    <row r="68" spans="2:2" x14ac:dyDescent="0.25">
      <c r="B68" s="6"/>
    </row>
    <row r="70" spans="2:2" x14ac:dyDescent="0.25">
      <c r="B70" s="6"/>
    </row>
    <row r="72" spans="2:2" x14ac:dyDescent="0.25">
      <c r="B72" s="6"/>
    </row>
    <row r="74" spans="2:2" x14ac:dyDescent="0.25">
      <c r="B74" s="6"/>
    </row>
    <row r="76" spans="2:2" x14ac:dyDescent="0.25">
      <c r="B76" s="6"/>
    </row>
    <row r="78" spans="2:2" x14ac:dyDescent="0.25">
      <c r="B78" s="6"/>
    </row>
    <row r="80" spans="2:2" x14ac:dyDescent="0.25">
      <c r="B80" s="6"/>
    </row>
    <row r="82" spans="2:2" x14ac:dyDescent="0.25">
      <c r="B82" s="6"/>
    </row>
    <row r="84" spans="2:2" x14ac:dyDescent="0.25">
      <c r="B84" s="6"/>
    </row>
    <row r="86" spans="2:2" x14ac:dyDescent="0.25">
      <c r="B86" s="6"/>
    </row>
    <row r="88" spans="2:2" x14ac:dyDescent="0.25">
      <c r="B88" s="6"/>
    </row>
    <row r="90" spans="2:2" x14ac:dyDescent="0.25">
      <c r="B90" s="6"/>
    </row>
    <row r="92" spans="2:2" x14ac:dyDescent="0.25">
      <c r="B92" s="6"/>
    </row>
    <row r="94" spans="2:2" x14ac:dyDescent="0.25">
      <c r="B94" s="6"/>
    </row>
    <row r="96" spans="2:2" x14ac:dyDescent="0.25">
      <c r="B96" s="6"/>
    </row>
    <row r="98" spans="2:2" x14ac:dyDescent="0.25">
      <c r="B98" s="6"/>
    </row>
    <row r="100" spans="2:2" x14ac:dyDescent="0.25">
      <c r="B100" s="6"/>
    </row>
    <row r="102" spans="2:2" x14ac:dyDescent="0.25">
      <c r="B102" s="6"/>
    </row>
    <row r="104" spans="2:2" x14ac:dyDescent="0.25">
      <c r="B104" s="6"/>
    </row>
    <row r="106" spans="2:2" x14ac:dyDescent="0.25">
      <c r="B106" s="6"/>
    </row>
    <row r="108" spans="2:2" x14ac:dyDescent="0.25">
      <c r="B108" s="6"/>
    </row>
    <row r="110" spans="2:2" x14ac:dyDescent="0.25">
      <c r="B110" s="6"/>
    </row>
    <row r="112" spans="2:2" x14ac:dyDescent="0.25">
      <c r="B112" s="6"/>
    </row>
    <row r="114" spans="2:2" x14ac:dyDescent="0.25">
      <c r="B114" s="6"/>
    </row>
    <row r="116" spans="2:2" x14ac:dyDescent="0.25">
      <c r="B116" s="6"/>
    </row>
    <row r="118" spans="2:2" x14ac:dyDescent="0.25">
      <c r="B118" s="6"/>
    </row>
    <row r="120" spans="2:2" x14ac:dyDescent="0.25">
      <c r="B120" s="6"/>
    </row>
    <row r="122" spans="2:2" x14ac:dyDescent="0.25">
      <c r="B122" s="6"/>
    </row>
    <row r="124" spans="2:2" x14ac:dyDescent="0.25">
      <c r="B124" s="6"/>
    </row>
    <row r="126" spans="2:2" x14ac:dyDescent="0.25">
      <c r="B126" s="6"/>
    </row>
    <row r="128" spans="2:2" x14ac:dyDescent="0.25">
      <c r="B128" s="6"/>
    </row>
    <row r="130" spans="2:2" x14ac:dyDescent="0.25">
      <c r="B130" s="6"/>
    </row>
    <row r="132" spans="2:2" x14ac:dyDescent="0.25">
      <c r="B132" s="6"/>
    </row>
    <row r="134" spans="2:2" x14ac:dyDescent="0.25">
      <c r="B134" s="6"/>
    </row>
    <row r="136" spans="2:2" x14ac:dyDescent="0.25">
      <c r="B136" s="6"/>
    </row>
    <row r="138" spans="2:2" x14ac:dyDescent="0.25">
      <c r="B138" s="6"/>
    </row>
    <row r="140" spans="2:2" x14ac:dyDescent="0.25">
      <c r="B140" s="6"/>
    </row>
    <row r="142" spans="2:2" x14ac:dyDescent="0.25">
      <c r="B142" s="6"/>
    </row>
    <row r="144" spans="2:2" x14ac:dyDescent="0.25">
      <c r="B144" s="6"/>
    </row>
    <row r="146" spans="2:2" x14ac:dyDescent="0.25">
      <c r="B146" s="6"/>
    </row>
    <row r="148" spans="2:2" x14ac:dyDescent="0.25">
      <c r="B148" s="6"/>
    </row>
    <row r="150" spans="2:2" x14ac:dyDescent="0.25">
      <c r="B150" s="6"/>
    </row>
    <row r="152" spans="2:2" x14ac:dyDescent="0.25">
      <c r="B152" s="6"/>
    </row>
    <row r="154" spans="2:2" x14ac:dyDescent="0.25">
      <c r="B154" s="6"/>
    </row>
    <row r="156" spans="2:2" x14ac:dyDescent="0.25">
      <c r="B156" s="6"/>
    </row>
    <row r="158" spans="2:2" x14ac:dyDescent="0.25">
      <c r="B158" s="6"/>
    </row>
    <row r="160" spans="2:2" x14ac:dyDescent="0.25">
      <c r="B160" s="6"/>
    </row>
    <row r="162" spans="2:2" x14ac:dyDescent="0.25">
      <c r="B162" s="6"/>
    </row>
    <row r="164" spans="2:2" x14ac:dyDescent="0.25">
      <c r="B164" s="6"/>
    </row>
    <row r="166" spans="2:2" x14ac:dyDescent="0.25">
      <c r="B166" s="6"/>
    </row>
    <row r="168" spans="2:2" x14ac:dyDescent="0.25">
      <c r="B168" s="6"/>
    </row>
    <row r="170" spans="2:2" x14ac:dyDescent="0.25">
      <c r="B170" s="6"/>
    </row>
    <row r="172" spans="2:2" x14ac:dyDescent="0.25">
      <c r="B172" s="6"/>
    </row>
    <row r="174" spans="2:2" x14ac:dyDescent="0.25">
      <c r="B174" s="6"/>
    </row>
    <row r="176" spans="2:2" x14ac:dyDescent="0.25">
      <c r="B176" s="6"/>
    </row>
    <row r="178" spans="2:2" x14ac:dyDescent="0.25">
      <c r="B178" s="6"/>
    </row>
    <row r="180" spans="2:2" x14ac:dyDescent="0.25">
      <c r="B180" s="6"/>
    </row>
    <row r="182" spans="2:2" x14ac:dyDescent="0.25">
      <c r="B182" s="6"/>
    </row>
    <row r="184" spans="2:2" x14ac:dyDescent="0.25">
      <c r="B184" s="6"/>
    </row>
    <row r="186" spans="2:2" x14ac:dyDescent="0.25">
      <c r="B186" s="6"/>
    </row>
    <row r="188" spans="2:2" x14ac:dyDescent="0.25">
      <c r="B188" s="6"/>
    </row>
    <row r="190" spans="2:2" x14ac:dyDescent="0.25">
      <c r="B190" s="6"/>
    </row>
    <row r="192" spans="2:2" x14ac:dyDescent="0.25">
      <c r="B192" s="6"/>
    </row>
    <row r="194" spans="2:2" x14ac:dyDescent="0.25">
      <c r="B194" s="6"/>
    </row>
    <row r="196" spans="2:2" x14ac:dyDescent="0.25">
      <c r="B196" s="6"/>
    </row>
    <row r="198" spans="2:2" x14ac:dyDescent="0.25">
      <c r="B198" s="6"/>
    </row>
    <row r="200" spans="2:2" x14ac:dyDescent="0.25">
      <c r="B200" s="6"/>
    </row>
    <row r="202" spans="2:2" x14ac:dyDescent="0.25">
      <c r="B202" s="6"/>
    </row>
    <row r="204" spans="2:2" x14ac:dyDescent="0.25">
      <c r="B204" s="6"/>
    </row>
    <row r="206" spans="2:2" x14ac:dyDescent="0.25">
      <c r="B206" s="6"/>
    </row>
    <row r="208" spans="2:2" x14ac:dyDescent="0.25">
      <c r="B208" s="6"/>
    </row>
    <row r="210" spans="2:2" x14ac:dyDescent="0.25">
      <c r="B210" s="6"/>
    </row>
    <row r="212" spans="2:2" x14ac:dyDescent="0.25">
      <c r="B212" s="6"/>
    </row>
    <row r="214" spans="2:2" x14ac:dyDescent="0.25">
      <c r="B214" s="6"/>
    </row>
    <row r="216" spans="2:2" x14ac:dyDescent="0.25">
      <c r="B216" s="6"/>
    </row>
    <row r="218" spans="2:2" x14ac:dyDescent="0.25">
      <c r="B218" s="6"/>
    </row>
    <row r="220" spans="2:2" x14ac:dyDescent="0.25">
      <c r="B220" s="6"/>
    </row>
    <row r="222" spans="2:2" x14ac:dyDescent="0.25">
      <c r="B222" s="6"/>
    </row>
    <row r="224" spans="2:2" x14ac:dyDescent="0.25">
      <c r="B224" s="6"/>
    </row>
    <row r="226" spans="2:2" x14ac:dyDescent="0.25">
      <c r="B226" s="6"/>
    </row>
    <row r="228" spans="2:2" x14ac:dyDescent="0.25">
      <c r="B228" s="6"/>
    </row>
    <row r="230" spans="2:2" x14ac:dyDescent="0.25">
      <c r="B230" s="6"/>
    </row>
    <row r="232" spans="2:2" x14ac:dyDescent="0.25">
      <c r="B232" s="6"/>
    </row>
    <row r="234" spans="2:2" x14ac:dyDescent="0.25">
      <c r="B234" s="6"/>
    </row>
    <row r="236" spans="2:2" x14ac:dyDescent="0.25">
      <c r="B236" s="6"/>
    </row>
    <row r="238" spans="2:2" x14ac:dyDescent="0.25">
      <c r="B238" s="6"/>
    </row>
    <row r="240" spans="2:2" x14ac:dyDescent="0.25">
      <c r="B240" s="6"/>
    </row>
    <row r="242" spans="2:2" x14ac:dyDescent="0.25">
      <c r="B242" s="6"/>
    </row>
    <row r="244" spans="2:2" x14ac:dyDescent="0.25">
      <c r="B244" s="6"/>
    </row>
    <row r="246" spans="2:2" x14ac:dyDescent="0.25">
      <c r="B246" s="6"/>
    </row>
    <row r="248" spans="2:2" x14ac:dyDescent="0.25">
      <c r="B248" s="6"/>
    </row>
    <row r="250" spans="2:2" x14ac:dyDescent="0.25">
      <c r="B250" s="6"/>
    </row>
    <row r="252" spans="2:2" x14ac:dyDescent="0.25">
      <c r="B252" s="6"/>
    </row>
    <row r="254" spans="2:2" x14ac:dyDescent="0.25">
      <c r="B254" s="6"/>
    </row>
    <row r="256" spans="2:2" x14ac:dyDescent="0.25">
      <c r="B256" s="6"/>
    </row>
    <row r="258" spans="2:2" x14ac:dyDescent="0.25">
      <c r="B258" s="6"/>
    </row>
    <row r="260" spans="2:2" x14ac:dyDescent="0.25">
      <c r="B260" s="6"/>
    </row>
    <row r="262" spans="2:2" x14ac:dyDescent="0.25">
      <c r="B262" s="6"/>
    </row>
    <row r="264" spans="2:2" x14ac:dyDescent="0.25">
      <c r="B264" s="6"/>
    </row>
    <row r="266" spans="2:2" x14ac:dyDescent="0.25">
      <c r="B266" s="6"/>
    </row>
    <row r="268" spans="2:2" x14ac:dyDescent="0.25">
      <c r="B268" s="6"/>
    </row>
    <row r="270" spans="2:2" x14ac:dyDescent="0.25">
      <c r="B270" s="6"/>
    </row>
    <row r="272" spans="2:2" x14ac:dyDescent="0.25">
      <c r="B272" s="6"/>
    </row>
    <row r="274" spans="2:2" x14ac:dyDescent="0.25">
      <c r="B274" s="6"/>
    </row>
    <row r="276" spans="2:2" x14ac:dyDescent="0.25">
      <c r="B276" s="6"/>
    </row>
    <row r="278" spans="2:2" x14ac:dyDescent="0.25">
      <c r="B278" s="6"/>
    </row>
    <row r="280" spans="2:2" x14ac:dyDescent="0.25">
      <c r="B280" s="6"/>
    </row>
    <row r="282" spans="2:2" x14ac:dyDescent="0.25">
      <c r="B282" s="6"/>
    </row>
    <row r="284" spans="2:2" x14ac:dyDescent="0.25">
      <c r="B284" s="6"/>
    </row>
    <row r="286" spans="2:2" x14ac:dyDescent="0.25">
      <c r="B286" s="6"/>
    </row>
    <row r="288" spans="2:2" x14ac:dyDescent="0.25">
      <c r="B288" s="6"/>
    </row>
    <row r="290" spans="2:2" x14ac:dyDescent="0.25">
      <c r="B290" s="6"/>
    </row>
    <row r="292" spans="2:2" x14ac:dyDescent="0.25">
      <c r="B292" s="6"/>
    </row>
    <row r="294" spans="2:2" x14ac:dyDescent="0.25">
      <c r="B294" s="6"/>
    </row>
    <row r="296" spans="2:2" x14ac:dyDescent="0.25">
      <c r="B296" s="6"/>
    </row>
    <row r="298" spans="2:2" x14ac:dyDescent="0.25">
      <c r="B298" s="6"/>
    </row>
    <row r="300" spans="2:2" x14ac:dyDescent="0.25">
      <c r="B300" s="6"/>
    </row>
    <row r="302" spans="2:2" x14ac:dyDescent="0.25">
      <c r="B302" s="6"/>
    </row>
    <row r="304" spans="2:2" x14ac:dyDescent="0.25">
      <c r="B304" s="6"/>
    </row>
    <row r="306" spans="2:2" x14ac:dyDescent="0.25">
      <c r="B306" s="6"/>
    </row>
    <row r="308" spans="2:2" x14ac:dyDescent="0.25">
      <c r="B308" s="6"/>
    </row>
    <row r="310" spans="2:2" x14ac:dyDescent="0.25">
      <c r="B310" s="6"/>
    </row>
    <row r="312" spans="2:2" x14ac:dyDescent="0.25">
      <c r="B312" s="6"/>
    </row>
    <row r="314" spans="2:2" x14ac:dyDescent="0.25">
      <c r="B314" s="6"/>
    </row>
    <row r="316" spans="2:2" x14ac:dyDescent="0.25">
      <c r="B316" s="6"/>
    </row>
    <row r="318" spans="2:2" x14ac:dyDescent="0.25">
      <c r="B318" s="6"/>
    </row>
    <row r="320" spans="2:2" x14ac:dyDescent="0.25">
      <c r="B320" s="6"/>
    </row>
    <row r="322" spans="2:2" x14ac:dyDescent="0.25">
      <c r="B322" s="6"/>
    </row>
    <row r="324" spans="2:2" x14ac:dyDescent="0.25">
      <c r="B324" s="6"/>
    </row>
    <row r="326" spans="2:2" x14ac:dyDescent="0.25">
      <c r="B326" s="6"/>
    </row>
    <row r="328" spans="2:2" x14ac:dyDescent="0.25">
      <c r="B328" s="6"/>
    </row>
    <row r="330" spans="2:2" x14ac:dyDescent="0.25">
      <c r="B330" s="6"/>
    </row>
    <row r="332" spans="2:2" x14ac:dyDescent="0.25">
      <c r="B332" s="6"/>
    </row>
    <row r="334" spans="2:2" x14ac:dyDescent="0.25">
      <c r="B334" s="6"/>
    </row>
    <row r="336" spans="2:2" x14ac:dyDescent="0.25">
      <c r="B336" s="6"/>
    </row>
    <row r="338" spans="2:2" x14ac:dyDescent="0.25">
      <c r="B338" s="6"/>
    </row>
    <row r="340" spans="2:2" x14ac:dyDescent="0.25">
      <c r="B340" s="6"/>
    </row>
    <row r="342" spans="2:2" x14ac:dyDescent="0.25">
      <c r="B342" s="6"/>
    </row>
    <row r="344" spans="2:2" x14ac:dyDescent="0.25">
      <c r="B344" s="6"/>
    </row>
    <row r="346" spans="2:2" x14ac:dyDescent="0.25">
      <c r="B346" s="6"/>
    </row>
    <row r="348" spans="2:2" x14ac:dyDescent="0.25">
      <c r="B348" s="6"/>
    </row>
    <row r="350" spans="2:2" x14ac:dyDescent="0.25">
      <c r="B350" s="6"/>
    </row>
    <row r="352" spans="2:2" x14ac:dyDescent="0.25">
      <c r="B352" s="6"/>
    </row>
    <row r="354" spans="2:2" x14ac:dyDescent="0.25">
      <c r="B354" s="6"/>
    </row>
    <row r="356" spans="2:2" x14ac:dyDescent="0.25">
      <c r="B356" s="6"/>
    </row>
    <row r="358" spans="2:2" x14ac:dyDescent="0.25">
      <c r="B358" s="6"/>
    </row>
    <row r="360" spans="2:2" x14ac:dyDescent="0.25">
      <c r="B360" s="6"/>
    </row>
    <row r="362" spans="2:2" x14ac:dyDescent="0.25">
      <c r="B362" s="6"/>
    </row>
    <row r="364" spans="2:2" x14ac:dyDescent="0.25">
      <c r="B364" s="6"/>
    </row>
    <row r="366" spans="2:2" x14ac:dyDescent="0.25">
      <c r="B366" s="6"/>
    </row>
    <row r="368" spans="2:2" x14ac:dyDescent="0.25">
      <c r="B368" s="6"/>
    </row>
    <row r="370" spans="2:2" x14ac:dyDescent="0.25">
      <c r="B370" s="6"/>
    </row>
    <row r="372" spans="2:2" x14ac:dyDescent="0.25">
      <c r="B372" s="6"/>
    </row>
    <row r="374" spans="2:2" x14ac:dyDescent="0.25">
      <c r="B374" s="6"/>
    </row>
    <row r="376" spans="2:2" x14ac:dyDescent="0.25">
      <c r="B376" s="6"/>
    </row>
    <row r="378" spans="2:2" x14ac:dyDescent="0.25">
      <c r="B378" s="6"/>
    </row>
    <row r="380" spans="2:2" x14ac:dyDescent="0.25">
      <c r="B380" s="6"/>
    </row>
    <row r="382" spans="2:2" x14ac:dyDescent="0.25">
      <c r="B382" s="6"/>
    </row>
    <row r="384" spans="2:2" x14ac:dyDescent="0.25">
      <c r="B384" s="6"/>
    </row>
    <row r="386" spans="2:2" x14ac:dyDescent="0.25">
      <c r="B386" s="6"/>
    </row>
    <row r="388" spans="2:2" x14ac:dyDescent="0.25">
      <c r="B388" s="6"/>
    </row>
    <row r="390" spans="2:2" x14ac:dyDescent="0.25">
      <c r="B390" s="6"/>
    </row>
    <row r="392" spans="2:2" x14ac:dyDescent="0.25">
      <c r="B392" s="6"/>
    </row>
    <row r="394" spans="2:2" x14ac:dyDescent="0.25">
      <c r="B394" s="6"/>
    </row>
    <row r="396" spans="2:2" x14ac:dyDescent="0.25">
      <c r="B396" s="6"/>
    </row>
    <row r="398" spans="2:2" x14ac:dyDescent="0.25">
      <c r="B398" s="6"/>
    </row>
    <row r="400" spans="2:2" x14ac:dyDescent="0.25">
      <c r="B400" s="6"/>
    </row>
    <row r="402" spans="2:2" x14ac:dyDescent="0.25">
      <c r="B402" s="6"/>
    </row>
    <row r="404" spans="2:2" x14ac:dyDescent="0.25">
      <c r="B404" s="6"/>
    </row>
    <row r="406" spans="2:2" x14ac:dyDescent="0.25">
      <c r="B406" s="6"/>
    </row>
    <row r="408" spans="2:2" x14ac:dyDescent="0.25">
      <c r="B408" s="6"/>
    </row>
    <row r="410" spans="2:2" x14ac:dyDescent="0.25">
      <c r="B410" s="6"/>
    </row>
    <row r="412" spans="2:2" x14ac:dyDescent="0.25">
      <c r="B412" s="6"/>
    </row>
    <row r="414" spans="2:2" x14ac:dyDescent="0.25">
      <c r="B414" s="6"/>
    </row>
    <row r="416" spans="2:2" x14ac:dyDescent="0.25">
      <c r="B416" s="6"/>
    </row>
    <row r="418" spans="2:2" x14ac:dyDescent="0.25">
      <c r="B418" s="6"/>
    </row>
    <row r="420" spans="2:2" x14ac:dyDescent="0.25">
      <c r="B420" s="6"/>
    </row>
    <row r="422" spans="2:2" x14ac:dyDescent="0.25">
      <c r="B422" s="6"/>
    </row>
    <row r="424" spans="2:2" x14ac:dyDescent="0.25">
      <c r="B424" s="6"/>
    </row>
    <row r="426" spans="2:2" x14ac:dyDescent="0.25">
      <c r="B426" s="6"/>
    </row>
    <row r="428" spans="2:2" x14ac:dyDescent="0.25">
      <c r="B428" s="6"/>
    </row>
    <row r="430" spans="2:2" x14ac:dyDescent="0.25">
      <c r="B430" s="6"/>
    </row>
    <row r="432" spans="2:2" x14ac:dyDescent="0.25">
      <c r="B432" s="6"/>
    </row>
    <row r="434" spans="2:2" x14ac:dyDescent="0.25">
      <c r="B434" s="6"/>
    </row>
    <row r="436" spans="2:2" x14ac:dyDescent="0.25">
      <c r="B436" s="6"/>
    </row>
    <row r="438" spans="2:2" x14ac:dyDescent="0.25">
      <c r="B438" s="6"/>
    </row>
    <row r="440" spans="2:2" x14ac:dyDescent="0.25">
      <c r="B440" s="6"/>
    </row>
    <row r="442" spans="2:2" x14ac:dyDescent="0.25">
      <c r="B442" s="6"/>
    </row>
    <row r="444" spans="2:2" x14ac:dyDescent="0.25">
      <c r="B444" s="6"/>
    </row>
    <row r="446" spans="2:2" x14ac:dyDescent="0.25">
      <c r="B446" s="6"/>
    </row>
    <row r="448" spans="2:2" x14ac:dyDescent="0.25">
      <c r="B448" s="6"/>
    </row>
    <row r="450" spans="2:2" x14ac:dyDescent="0.25">
      <c r="B450" s="6"/>
    </row>
    <row r="452" spans="2:2" x14ac:dyDescent="0.25">
      <c r="B452" s="6"/>
    </row>
    <row r="454" spans="2:2" x14ac:dyDescent="0.25">
      <c r="B454" s="6"/>
    </row>
    <row r="456" spans="2:2" x14ac:dyDescent="0.25">
      <c r="B456" s="6"/>
    </row>
    <row r="458" spans="2:2" x14ac:dyDescent="0.25">
      <c r="B458" s="6"/>
    </row>
    <row r="460" spans="2:2" x14ac:dyDescent="0.25">
      <c r="B460" s="6"/>
    </row>
    <row r="462" spans="2:2" x14ac:dyDescent="0.25">
      <c r="B462" s="6"/>
    </row>
    <row r="464" spans="2:2" x14ac:dyDescent="0.25">
      <c r="B464" s="6"/>
    </row>
    <row r="466" spans="2:2" x14ac:dyDescent="0.25">
      <c r="B466" s="6"/>
    </row>
    <row r="468" spans="2:2" x14ac:dyDescent="0.25">
      <c r="B468" s="6"/>
    </row>
    <row r="470" spans="2:2" x14ac:dyDescent="0.25">
      <c r="B470" s="6"/>
    </row>
    <row r="472" spans="2:2" x14ac:dyDescent="0.25">
      <c r="B472" s="6"/>
    </row>
    <row r="474" spans="2:2" x14ac:dyDescent="0.25">
      <c r="B474" s="6"/>
    </row>
    <row r="476" spans="2:2" x14ac:dyDescent="0.25">
      <c r="B476" s="6"/>
    </row>
    <row r="478" spans="2:2" x14ac:dyDescent="0.25">
      <c r="B478" s="6"/>
    </row>
    <row r="480" spans="2:2" x14ac:dyDescent="0.25">
      <c r="B480" s="6"/>
    </row>
    <row r="482" spans="2:2" x14ac:dyDescent="0.25">
      <c r="B482" s="6"/>
    </row>
    <row r="484" spans="2:2" x14ac:dyDescent="0.25">
      <c r="B484" s="6"/>
    </row>
    <row r="486" spans="2:2" x14ac:dyDescent="0.25">
      <c r="B486" s="6"/>
    </row>
    <row r="488" spans="2:2" x14ac:dyDescent="0.25">
      <c r="B488" s="6"/>
    </row>
    <row r="490" spans="2:2" x14ac:dyDescent="0.25">
      <c r="B490" s="6"/>
    </row>
    <row r="492" spans="2:2" x14ac:dyDescent="0.25">
      <c r="B492" s="6"/>
    </row>
    <row r="494" spans="2:2" x14ac:dyDescent="0.25">
      <c r="B494" s="6"/>
    </row>
    <row r="496" spans="2:2" x14ac:dyDescent="0.25">
      <c r="B496" s="6"/>
    </row>
    <row r="498" spans="2:2" x14ac:dyDescent="0.25">
      <c r="B498" s="6"/>
    </row>
    <row r="500" spans="2:2" x14ac:dyDescent="0.25">
      <c r="B500" s="6"/>
    </row>
    <row r="502" spans="2:2" x14ac:dyDescent="0.25">
      <c r="B502" s="6"/>
    </row>
    <row r="504" spans="2:2" x14ac:dyDescent="0.25">
      <c r="B504" s="6"/>
    </row>
    <row r="506" spans="2:2" x14ac:dyDescent="0.25">
      <c r="B506" s="6"/>
    </row>
    <row r="508" spans="2:2" x14ac:dyDescent="0.25">
      <c r="B508" s="6"/>
    </row>
    <row r="510" spans="2:2" x14ac:dyDescent="0.25">
      <c r="B510" s="6"/>
    </row>
    <row r="512" spans="2:2" x14ac:dyDescent="0.25">
      <c r="B512" s="6"/>
    </row>
    <row r="514" spans="2:2" x14ac:dyDescent="0.25">
      <c r="B514" s="6"/>
    </row>
    <row r="516" spans="2:2" x14ac:dyDescent="0.25">
      <c r="B516" s="6"/>
    </row>
    <row r="518" spans="2:2" x14ac:dyDescent="0.25">
      <c r="B518" s="6"/>
    </row>
    <row r="520" spans="2:2" x14ac:dyDescent="0.25">
      <c r="B520" s="6"/>
    </row>
    <row r="522" spans="2:2" x14ac:dyDescent="0.25">
      <c r="B522" s="6"/>
    </row>
    <row r="524" spans="2:2" x14ac:dyDescent="0.25">
      <c r="B524" s="6"/>
    </row>
    <row r="526" spans="2:2" x14ac:dyDescent="0.25">
      <c r="B526" s="6"/>
    </row>
    <row r="528" spans="2:2" x14ac:dyDescent="0.25">
      <c r="B528" s="6"/>
    </row>
    <row r="530" spans="2:2" x14ac:dyDescent="0.25">
      <c r="B530" s="6"/>
    </row>
    <row r="532" spans="2:2" x14ac:dyDescent="0.25">
      <c r="B532" s="6"/>
    </row>
    <row r="534" spans="2:2" x14ac:dyDescent="0.25">
      <c r="B534" s="6"/>
    </row>
    <row r="536" spans="2:2" x14ac:dyDescent="0.25">
      <c r="B536" s="6"/>
    </row>
    <row r="538" spans="2:2" x14ac:dyDescent="0.25">
      <c r="B538" s="6"/>
    </row>
    <row r="540" spans="2:2" x14ac:dyDescent="0.25">
      <c r="B540" s="6"/>
    </row>
    <row r="542" spans="2:2" x14ac:dyDescent="0.25">
      <c r="B542" s="6"/>
    </row>
    <row r="544" spans="2:2" x14ac:dyDescent="0.25">
      <c r="B544" s="6"/>
    </row>
    <row r="546" spans="2:2" x14ac:dyDescent="0.25">
      <c r="B546" s="6"/>
    </row>
    <row r="548" spans="2:2" x14ac:dyDescent="0.25">
      <c r="B548" s="6"/>
    </row>
    <row r="550" spans="2:2" x14ac:dyDescent="0.25">
      <c r="B550" s="6"/>
    </row>
    <row r="552" spans="2:2" x14ac:dyDescent="0.25">
      <c r="B552" s="6"/>
    </row>
    <row r="554" spans="2:2" x14ac:dyDescent="0.25">
      <c r="B554" s="6"/>
    </row>
    <row r="556" spans="2:2" x14ac:dyDescent="0.25">
      <c r="B556" s="6"/>
    </row>
    <row r="558" spans="2:2" x14ac:dyDescent="0.25">
      <c r="B558" s="6"/>
    </row>
    <row r="560" spans="2:2" x14ac:dyDescent="0.25">
      <c r="B560" s="6"/>
    </row>
    <row r="562" spans="2:2" x14ac:dyDescent="0.25">
      <c r="B562" s="6"/>
    </row>
    <row r="564" spans="2:2" x14ac:dyDescent="0.25">
      <c r="B564" s="6"/>
    </row>
    <row r="566" spans="2:2" x14ac:dyDescent="0.25">
      <c r="B566" s="6"/>
    </row>
    <row r="568" spans="2:2" x14ac:dyDescent="0.25">
      <c r="B568" s="6"/>
    </row>
    <row r="570" spans="2:2" x14ac:dyDescent="0.25">
      <c r="B570" s="6"/>
    </row>
    <row r="572" spans="2:2" x14ac:dyDescent="0.25">
      <c r="B572" s="6"/>
    </row>
    <row r="574" spans="2:2" x14ac:dyDescent="0.25">
      <c r="B574" s="6"/>
    </row>
    <row r="576" spans="2:2" x14ac:dyDescent="0.25">
      <c r="B576" s="6"/>
    </row>
    <row r="578" spans="2:2" x14ac:dyDescent="0.25">
      <c r="B578" s="6"/>
    </row>
    <row r="580" spans="2:2" x14ac:dyDescent="0.25">
      <c r="B580" s="6"/>
    </row>
    <row r="582" spans="2:2" x14ac:dyDescent="0.25">
      <c r="B582" s="6"/>
    </row>
    <row r="584" spans="2:2" x14ac:dyDescent="0.25">
      <c r="B584" s="6"/>
    </row>
    <row r="586" spans="2:2" x14ac:dyDescent="0.25">
      <c r="B586" s="6"/>
    </row>
    <row r="588" spans="2:2" x14ac:dyDescent="0.25">
      <c r="B588" s="6"/>
    </row>
    <row r="590" spans="2:2" x14ac:dyDescent="0.25">
      <c r="B590" s="6"/>
    </row>
    <row r="592" spans="2:2" x14ac:dyDescent="0.25">
      <c r="B592" s="6"/>
    </row>
    <row r="594" spans="2:2" x14ac:dyDescent="0.25">
      <c r="B594" s="6"/>
    </row>
    <row r="596" spans="2:2" x14ac:dyDescent="0.25">
      <c r="B596" s="6"/>
    </row>
    <row r="598" spans="2:2" x14ac:dyDescent="0.25">
      <c r="B598" s="6"/>
    </row>
    <row r="600" spans="2:2" x14ac:dyDescent="0.25">
      <c r="B600" s="6"/>
    </row>
    <row r="602" spans="2:2" x14ac:dyDescent="0.25">
      <c r="B602" s="6"/>
    </row>
    <row r="604" spans="2:2" x14ac:dyDescent="0.25">
      <c r="B604" s="6"/>
    </row>
    <row r="606" spans="2:2" x14ac:dyDescent="0.25">
      <c r="B606" s="6"/>
    </row>
    <row r="608" spans="2:2" x14ac:dyDescent="0.25">
      <c r="B608" s="6"/>
    </row>
    <row r="610" spans="2:2" x14ac:dyDescent="0.25">
      <c r="B610" s="6"/>
    </row>
    <row r="612" spans="2:2" x14ac:dyDescent="0.25">
      <c r="B612" s="6"/>
    </row>
    <row r="614" spans="2:2" x14ac:dyDescent="0.25">
      <c r="B614" s="6"/>
    </row>
    <row r="616" spans="2:2" x14ac:dyDescent="0.25">
      <c r="B616" s="6"/>
    </row>
    <row r="618" spans="2:2" x14ac:dyDescent="0.25">
      <c r="B618" s="6"/>
    </row>
    <row r="620" spans="2:2" x14ac:dyDescent="0.25">
      <c r="B620" s="6"/>
    </row>
    <row r="622" spans="2:2" x14ac:dyDescent="0.25">
      <c r="B622" s="6"/>
    </row>
    <row r="624" spans="2:2" x14ac:dyDescent="0.25">
      <c r="B624" s="6"/>
    </row>
    <row r="626" spans="2:2" x14ac:dyDescent="0.25">
      <c r="B626" s="6"/>
    </row>
    <row r="628" spans="2:2" x14ac:dyDescent="0.25">
      <c r="B628" s="6"/>
    </row>
    <row r="630" spans="2:2" x14ac:dyDescent="0.25">
      <c r="B630" s="6"/>
    </row>
    <row r="632" spans="2:2" x14ac:dyDescent="0.25">
      <c r="B632" s="6"/>
    </row>
    <row r="634" spans="2:2" x14ac:dyDescent="0.25">
      <c r="B634" s="6"/>
    </row>
    <row r="636" spans="2:2" x14ac:dyDescent="0.25">
      <c r="B636" s="6"/>
    </row>
    <row r="638" spans="2:2" x14ac:dyDescent="0.25">
      <c r="B638" s="6"/>
    </row>
    <row r="640" spans="2:2" x14ac:dyDescent="0.25">
      <c r="B640" s="6"/>
    </row>
    <row r="642" spans="2:2" x14ac:dyDescent="0.25">
      <c r="B642" s="6"/>
    </row>
    <row r="644" spans="2:2" x14ac:dyDescent="0.25">
      <c r="B644" s="6"/>
    </row>
    <row r="646" spans="2:2" x14ac:dyDescent="0.25">
      <c r="B646" s="6"/>
    </row>
    <row r="648" spans="2:2" x14ac:dyDescent="0.25">
      <c r="B648" s="6"/>
    </row>
    <row r="650" spans="2:2" x14ac:dyDescent="0.25">
      <c r="B650" s="6"/>
    </row>
    <row r="652" spans="2:2" x14ac:dyDescent="0.25">
      <c r="B652" s="6"/>
    </row>
    <row r="654" spans="2:2" x14ac:dyDescent="0.25">
      <c r="B654" s="6"/>
    </row>
    <row r="656" spans="2:2" x14ac:dyDescent="0.25">
      <c r="B656" s="6"/>
    </row>
    <row r="658" spans="2:2" x14ac:dyDescent="0.25">
      <c r="B658" s="6"/>
    </row>
    <row r="660" spans="2:2" x14ac:dyDescent="0.25">
      <c r="B660" s="6"/>
    </row>
    <row r="662" spans="2:2" x14ac:dyDescent="0.25">
      <c r="B662" s="6"/>
    </row>
    <row r="664" spans="2:2" x14ac:dyDescent="0.25">
      <c r="B664" s="6"/>
    </row>
    <row r="666" spans="2:2" x14ac:dyDescent="0.25">
      <c r="B666" s="6"/>
    </row>
    <row r="668" spans="2:2" x14ac:dyDescent="0.25">
      <c r="B668" s="6"/>
    </row>
    <row r="670" spans="2:2" x14ac:dyDescent="0.25">
      <c r="B670" s="6"/>
    </row>
    <row r="672" spans="2:2" x14ac:dyDescent="0.25">
      <c r="B672" s="6"/>
    </row>
    <row r="674" spans="2:2" x14ac:dyDescent="0.25">
      <c r="B674" s="6"/>
    </row>
    <row r="676" spans="2:2" x14ac:dyDescent="0.25">
      <c r="B676" s="6"/>
    </row>
    <row r="678" spans="2:2" x14ac:dyDescent="0.25">
      <c r="B678" s="6"/>
    </row>
    <row r="680" spans="2:2" x14ac:dyDescent="0.25">
      <c r="B680" s="6"/>
    </row>
    <row r="682" spans="2:2" x14ac:dyDescent="0.25">
      <c r="B682" s="6"/>
    </row>
    <row r="684" spans="2:2" x14ac:dyDescent="0.25">
      <c r="B684" s="6"/>
    </row>
    <row r="686" spans="2:2" x14ac:dyDescent="0.25">
      <c r="B686" s="6"/>
    </row>
    <row r="688" spans="2:2" x14ac:dyDescent="0.25">
      <c r="B688" s="6"/>
    </row>
    <row r="690" spans="2:2" x14ac:dyDescent="0.25">
      <c r="B690" s="6"/>
    </row>
    <row r="692" spans="2:2" x14ac:dyDescent="0.25">
      <c r="B692" s="6"/>
    </row>
    <row r="694" spans="2:2" x14ac:dyDescent="0.25">
      <c r="B694" s="6"/>
    </row>
    <row r="696" spans="2:2" x14ac:dyDescent="0.25">
      <c r="B696" s="6"/>
    </row>
    <row r="698" spans="2:2" x14ac:dyDescent="0.25">
      <c r="B698" s="6"/>
    </row>
    <row r="700" spans="2:2" x14ac:dyDescent="0.25">
      <c r="B700" s="6"/>
    </row>
    <row r="702" spans="2:2" x14ac:dyDescent="0.25">
      <c r="B702" s="6"/>
    </row>
    <row r="704" spans="2:2" x14ac:dyDescent="0.25">
      <c r="B704" s="6"/>
    </row>
    <row r="706" spans="2:2" x14ac:dyDescent="0.25">
      <c r="B706" s="6"/>
    </row>
    <row r="708" spans="2:2" x14ac:dyDescent="0.25">
      <c r="B708" s="6"/>
    </row>
    <row r="710" spans="2:2" x14ac:dyDescent="0.25">
      <c r="B710" s="6"/>
    </row>
    <row r="712" spans="2:2" x14ac:dyDescent="0.25">
      <c r="B712" s="6"/>
    </row>
    <row r="714" spans="2:2" x14ac:dyDescent="0.25">
      <c r="B714" s="6"/>
    </row>
    <row r="716" spans="2:2" x14ac:dyDescent="0.25">
      <c r="B716" s="6"/>
    </row>
    <row r="718" spans="2:2" x14ac:dyDescent="0.25">
      <c r="B718" s="6"/>
    </row>
    <row r="720" spans="2:2" x14ac:dyDescent="0.25">
      <c r="B720" s="6"/>
    </row>
    <row r="722" spans="2:2" x14ac:dyDescent="0.25">
      <c r="B722" s="6"/>
    </row>
    <row r="724" spans="2:2" x14ac:dyDescent="0.25">
      <c r="B724" s="6"/>
    </row>
    <row r="726" spans="2:2" x14ac:dyDescent="0.25">
      <c r="B726" s="6"/>
    </row>
    <row r="728" spans="2:2" x14ac:dyDescent="0.25">
      <c r="B728" s="6"/>
    </row>
    <row r="730" spans="2:2" x14ac:dyDescent="0.25">
      <c r="B730" s="6"/>
    </row>
    <row r="732" spans="2:2" x14ac:dyDescent="0.25">
      <c r="B732" s="6"/>
    </row>
    <row r="734" spans="2:2" x14ac:dyDescent="0.25">
      <c r="B734" s="6"/>
    </row>
    <row r="736" spans="2:2" x14ac:dyDescent="0.25">
      <c r="B736" s="6"/>
    </row>
    <row r="738" spans="2:2" x14ac:dyDescent="0.25">
      <c r="B738" s="6"/>
    </row>
    <row r="740" spans="2:2" x14ac:dyDescent="0.25">
      <c r="B740" s="6"/>
    </row>
    <row r="742" spans="2:2" x14ac:dyDescent="0.25">
      <c r="B742" s="6"/>
    </row>
    <row r="744" spans="2:2" x14ac:dyDescent="0.25">
      <c r="B744" s="6"/>
    </row>
    <row r="746" spans="2:2" x14ac:dyDescent="0.25">
      <c r="B746" s="6"/>
    </row>
    <row r="748" spans="2:2" x14ac:dyDescent="0.25">
      <c r="B748" s="6"/>
    </row>
    <row r="750" spans="2:2" x14ac:dyDescent="0.25">
      <c r="B750" s="6"/>
    </row>
    <row r="752" spans="2:2" x14ac:dyDescent="0.25">
      <c r="B752" s="6"/>
    </row>
    <row r="754" spans="2:2" x14ac:dyDescent="0.25">
      <c r="B754" s="6"/>
    </row>
    <row r="756" spans="2:2" x14ac:dyDescent="0.25">
      <c r="B756" s="6"/>
    </row>
    <row r="758" spans="2:2" x14ac:dyDescent="0.25">
      <c r="B758" s="6"/>
    </row>
    <row r="760" spans="2:2" x14ac:dyDescent="0.25">
      <c r="B760" s="6"/>
    </row>
    <row r="762" spans="2:2" x14ac:dyDescent="0.25">
      <c r="B762" s="6"/>
    </row>
    <row r="764" spans="2:2" x14ac:dyDescent="0.25">
      <c r="B764" s="6"/>
    </row>
    <row r="766" spans="2:2" x14ac:dyDescent="0.25">
      <c r="B766" s="6"/>
    </row>
    <row r="768" spans="2:2" x14ac:dyDescent="0.25">
      <c r="B768" s="6"/>
    </row>
    <row r="770" spans="2:2" x14ac:dyDescent="0.25">
      <c r="B770" s="6"/>
    </row>
    <row r="772" spans="2:2" x14ac:dyDescent="0.25">
      <c r="B772" s="6"/>
    </row>
    <row r="774" spans="2:2" x14ac:dyDescent="0.25">
      <c r="B774" s="6"/>
    </row>
    <row r="776" spans="2:2" x14ac:dyDescent="0.25">
      <c r="B776" s="6"/>
    </row>
    <row r="778" spans="2:2" x14ac:dyDescent="0.25">
      <c r="B778" s="6"/>
    </row>
    <row r="780" spans="2:2" x14ac:dyDescent="0.25">
      <c r="B780" s="6"/>
    </row>
    <row r="782" spans="2:2" x14ac:dyDescent="0.25">
      <c r="B782" s="6"/>
    </row>
    <row r="784" spans="2:2" x14ac:dyDescent="0.25">
      <c r="B784" s="6"/>
    </row>
    <row r="786" spans="2:2" x14ac:dyDescent="0.25">
      <c r="B786" s="6"/>
    </row>
    <row r="788" spans="2:2" x14ac:dyDescent="0.25">
      <c r="B788" s="6"/>
    </row>
    <row r="790" spans="2:2" x14ac:dyDescent="0.25">
      <c r="B790" s="6"/>
    </row>
    <row r="792" spans="2:2" x14ac:dyDescent="0.25">
      <c r="B792" s="6"/>
    </row>
    <row r="794" spans="2:2" x14ac:dyDescent="0.25">
      <c r="B794" s="6"/>
    </row>
    <row r="796" spans="2:2" x14ac:dyDescent="0.25">
      <c r="B796" s="6"/>
    </row>
    <row r="798" spans="2:2" x14ac:dyDescent="0.25">
      <c r="B798" s="6"/>
    </row>
    <row r="800" spans="2:2" x14ac:dyDescent="0.25">
      <c r="B800" s="6"/>
    </row>
    <row r="802" spans="2:2" x14ac:dyDescent="0.25">
      <c r="B802" s="6"/>
    </row>
    <row r="804" spans="2:2" x14ac:dyDescent="0.25">
      <c r="B804" s="6"/>
    </row>
    <row r="806" spans="2:2" x14ac:dyDescent="0.25">
      <c r="B806" s="6"/>
    </row>
    <row r="808" spans="2:2" x14ac:dyDescent="0.25">
      <c r="B808" s="6"/>
    </row>
    <row r="810" spans="2:2" x14ac:dyDescent="0.25">
      <c r="B810" s="6"/>
    </row>
    <row r="812" spans="2:2" x14ac:dyDescent="0.25">
      <c r="B812" s="6"/>
    </row>
    <row r="814" spans="2:2" x14ac:dyDescent="0.25">
      <c r="B814" s="6"/>
    </row>
    <row r="816" spans="2:2" x14ac:dyDescent="0.25">
      <c r="B816" s="6"/>
    </row>
    <row r="818" spans="2:2" x14ac:dyDescent="0.25">
      <c r="B818" s="6"/>
    </row>
    <row r="820" spans="2:2" x14ac:dyDescent="0.25">
      <c r="B820" s="6"/>
    </row>
    <row r="822" spans="2:2" x14ac:dyDescent="0.25">
      <c r="B822" s="6"/>
    </row>
    <row r="824" spans="2:2" x14ac:dyDescent="0.25">
      <c r="B824" s="6"/>
    </row>
    <row r="826" spans="2:2" x14ac:dyDescent="0.25">
      <c r="B826" s="6"/>
    </row>
    <row r="828" spans="2:2" x14ac:dyDescent="0.25">
      <c r="B828" s="6"/>
    </row>
    <row r="830" spans="2:2" x14ac:dyDescent="0.25">
      <c r="B830" s="6"/>
    </row>
    <row r="832" spans="2:2" x14ac:dyDescent="0.25">
      <c r="B832" s="6"/>
    </row>
    <row r="834" spans="2:2" x14ac:dyDescent="0.25">
      <c r="B834" s="6"/>
    </row>
    <row r="836" spans="2:2" x14ac:dyDescent="0.25">
      <c r="B836" s="6"/>
    </row>
    <row r="838" spans="2:2" x14ac:dyDescent="0.25">
      <c r="B838" s="6"/>
    </row>
    <row r="840" spans="2:2" x14ac:dyDescent="0.25">
      <c r="B840" s="6"/>
    </row>
    <row r="842" spans="2:2" x14ac:dyDescent="0.25">
      <c r="B842" s="6"/>
    </row>
    <row r="844" spans="2:2" x14ac:dyDescent="0.25">
      <c r="B844" s="6"/>
    </row>
    <row r="846" spans="2:2" x14ac:dyDescent="0.25">
      <c r="B846" s="6"/>
    </row>
    <row r="848" spans="2:2" x14ac:dyDescent="0.25">
      <c r="B848" s="6"/>
    </row>
    <row r="850" spans="2:2" x14ac:dyDescent="0.25">
      <c r="B850" s="6"/>
    </row>
    <row r="852" spans="2:2" x14ac:dyDescent="0.25">
      <c r="B852" s="6"/>
    </row>
    <row r="854" spans="2:2" x14ac:dyDescent="0.25">
      <c r="B854" s="6"/>
    </row>
    <row r="856" spans="2:2" x14ac:dyDescent="0.25">
      <c r="B856" s="6"/>
    </row>
    <row r="858" spans="2:2" x14ac:dyDescent="0.25">
      <c r="B858" s="6"/>
    </row>
    <row r="860" spans="2:2" x14ac:dyDescent="0.25">
      <c r="B860" s="6"/>
    </row>
    <row r="862" spans="2:2" x14ac:dyDescent="0.25">
      <c r="B862" s="6"/>
    </row>
    <row r="864" spans="2:2" x14ac:dyDescent="0.25">
      <c r="B864" s="6"/>
    </row>
    <row r="866" spans="2:2" x14ac:dyDescent="0.25">
      <c r="B866" s="6"/>
    </row>
    <row r="868" spans="2:2" x14ac:dyDescent="0.25">
      <c r="B868" s="6"/>
    </row>
    <row r="870" spans="2:2" x14ac:dyDescent="0.25">
      <c r="B870" s="6"/>
    </row>
    <row r="872" spans="2:2" x14ac:dyDescent="0.25">
      <c r="B872" s="6"/>
    </row>
    <row r="874" spans="2:2" x14ac:dyDescent="0.25">
      <c r="B874" s="6"/>
    </row>
    <row r="876" spans="2:2" x14ac:dyDescent="0.25">
      <c r="B876" s="6"/>
    </row>
    <row r="878" spans="2:2" x14ac:dyDescent="0.25">
      <c r="B878" s="6"/>
    </row>
    <row r="880" spans="2:2" x14ac:dyDescent="0.25">
      <c r="B880" s="6"/>
    </row>
    <row r="882" spans="2:2" x14ac:dyDescent="0.25">
      <c r="B882" s="6"/>
    </row>
    <row r="884" spans="2:2" x14ac:dyDescent="0.25">
      <c r="B884" s="6"/>
    </row>
    <row r="886" spans="2:2" x14ac:dyDescent="0.25">
      <c r="B886" s="6"/>
    </row>
    <row r="888" spans="2:2" x14ac:dyDescent="0.25">
      <c r="B888" s="6"/>
    </row>
    <row r="890" spans="2:2" x14ac:dyDescent="0.25">
      <c r="B890" s="6"/>
    </row>
    <row r="892" spans="2:2" x14ac:dyDescent="0.25">
      <c r="B892" s="6"/>
    </row>
    <row r="894" spans="2:2" x14ac:dyDescent="0.25">
      <c r="B894" s="6"/>
    </row>
    <row r="896" spans="2:2" x14ac:dyDescent="0.25">
      <c r="B896" s="6"/>
    </row>
    <row r="898" spans="2:2" x14ac:dyDescent="0.25">
      <c r="B898" s="6"/>
    </row>
    <row r="900" spans="2:2" x14ac:dyDescent="0.25">
      <c r="B900" s="6"/>
    </row>
    <row r="902" spans="2:2" x14ac:dyDescent="0.25">
      <c r="B902" s="6"/>
    </row>
    <row r="904" spans="2:2" x14ac:dyDescent="0.25">
      <c r="B904" s="6"/>
    </row>
    <row r="906" spans="2:2" x14ac:dyDescent="0.25">
      <c r="B906" s="6"/>
    </row>
    <row r="908" spans="2:2" x14ac:dyDescent="0.25">
      <c r="B908" s="6"/>
    </row>
    <row r="910" spans="2:2" x14ac:dyDescent="0.25">
      <c r="B910" s="6"/>
    </row>
    <row r="912" spans="2:2" x14ac:dyDescent="0.25">
      <c r="B912" s="6"/>
    </row>
    <row r="914" spans="2:2" x14ac:dyDescent="0.25">
      <c r="B914" s="6"/>
    </row>
    <row r="916" spans="2:2" x14ac:dyDescent="0.25">
      <c r="B916" s="6"/>
    </row>
    <row r="918" spans="2:2" x14ac:dyDescent="0.25">
      <c r="B918" s="6"/>
    </row>
    <row r="920" spans="2:2" x14ac:dyDescent="0.25">
      <c r="B920" s="6"/>
    </row>
    <row r="922" spans="2:2" x14ac:dyDescent="0.25">
      <c r="B922" s="6"/>
    </row>
    <row r="924" spans="2:2" x14ac:dyDescent="0.25">
      <c r="B924" s="6"/>
    </row>
    <row r="926" spans="2:2" x14ac:dyDescent="0.25">
      <c r="B926" s="6"/>
    </row>
    <row r="928" spans="2:2" x14ac:dyDescent="0.25">
      <c r="B928" s="6"/>
    </row>
    <row r="930" spans="2:2" x14ac:dyDescent="0.25">
      <c r="B930" s="6"/>
    </row>
    <row r="932" spans="2:2" x14ac:dyDescent="0.25">
      <c r="B932" s="6"/>
    </row>
    <row r="934" spans="2:2" x14ac:dyDescent="0.25">
      <c r="B934" s="6"/>
    </row>
    <row r="936" spans="2:2" x14ac:dyDescent="0.25">
      <c r="B936" s="6"/>
    </row>
    <row r="938" spans="2:2" x14ac:dyDescent="0.25">
      <c r="B938" s="6"/>
    </row>
    <row r="940" spans="2:2" x14ac:dyDescent="0.25">
      <c r="B940" s="6"/>
    </row>
    <row r="942" spans="2:2" x14ac:dyDescent="0.25">
      <c r="B942" s="6"/>
    </row>
    <row r="944" spans="2:2" x14ac:dyDescent="0.25">
      <c r="B944" s="6"/>
    </row>
    <row r="946" spans="2:2" x14ac:dyDescent="0.25">
      <c r="B946" s="6"/>
    </row>
    <row r="948" spans="2:2" x14ac:dyDescent="0.25">
      <c r="B948" s="6"/>
    </row>
    <row r="950" spans="2:2" x14ac:dyDescent="0.25">
      <c r="B950" s="6"/>
    </row>
    <row r="952" spans="2:2" x14ac:dyDescent="0.25">
      <c r="B952" s="6"/>
    </row>
    <row r="954" spans="2:2" x14ac:dyDescent="0.25">
      <c r="B954" s="6"/>
    </row>
    <row r="956" spans="2:2" x14ac:dyDescent="0.25">
      <c r="B956" s="6"/>
    </row>
    <row r="958" spans="2:2" x14ac:dyDescent="0.25">
      <c r="B958" s="6"/>
    </row>
    <row r="960" spans="2:2" x14ac:dyDescent="0.25">
      <c r="B960" s="6"/>
    </row>
    <row r="962" spans="2:2" x14ac:dyDescent="0.25">
      <c r="B962" s="6"/>
    </row>
    <row r="964" spans="2:2" x14ac:dyDescent="0.25">
      <c r="B964" s="6"/>
    </row>
    <row r="966" spans="2:2" x14ac:dyDescent="0.25">
      <c r="B966" s="6"/>
    </row>
    <row r="968" spans="2:2" x14ac:dyDescent="0.25">
      <c r="B968" s="6"/>
    </row>
    <row r="970" spans="2:2" x14ac:dyDescent="0.25">
      <c r="B970" s="6"/>
    </row>
    <row r="972" spans="2:2" x14ac:dyDescent="0.25">
      <c r="B972" s="6"/>
    </row>
    <row r="974" spans="2:2" x14ac:dyDescent="0.25">
      <c r="B974" s="6"/>
    </row>
    <row r="976" spans="2:2" x14ac:dyDescent="0.25">
      <c r="B976" s="6"/>
    </row>
    <row r="978" spans="2:2" x14ac:dyDescent="0.25">
      <c r="B978" s="6"/>
    </row>
    <row r="980" spans="2:2" x14ac:dyDescent="0.25">
      <c r="B980" s="6"/>
    </row>
    <row r="982" spans="2:2" x14ac:dyDescent="0.25">
      <c r="B982" s="6"/>
    </row>
    <row r="984" spans="2:2" x14ac:dyDescent="0.25">
      <c r="B984" s="6"/>
    </row>
    <row r="986" spans="2:2" x14ac:dyDescent="0.25">
      <c r="B986" s="6"/>
    </row>
    <row r="988" spans="2:2" x14ac:dyDescent="0.25">
      <c r="B988" s="6"/>
    </row>
    <row r="990" spans="2:2" x14ac:dyDescent="0.25">
      <c r="B990" s="6"/>
    </row>
    <row r="992" spans="2:2" x14ac:dyDescent="0.25">
      <c r="B992" s="6"/>
    </row>
    <row r="994" spans="2:2" x14ac:dyDescent="0.25">
      <c r="B994" s="6"/>
    </row>
    <row r="996" spans="2:2" x14ac:dyDescent="0.25">
      <c r="B996" s="6"/>
    </row>
    <row r="998" spans="2:2" x14ac:dyDescent="0.25">
      <c r="B998" s="6"/>
    </row>
    <row r="1000" spans="2:2" x14ac:dyDescent="0.25">
      <c r="B1000" s="6"/>
    </row>
    <row r="1002" spans="2:2" x14ac:dyDescent="0.25">
      <c r="B1002" s="6"/>
    </row>
    <row r="1004" spans="2:2" x14ac:dyDescent="0.25">
      <c r="B1004" s="6"/>
    </row>
    <row r="1006" spans="2:2" x14ac:dyDescent="0.25">
      <c r="B1006" s="6"/>
    </row>
    <row r="1008" spans="2:2" x14ac:dyDescent="0.25">
      <c r="B1008" s="6"/>
    </row>
    <row r="1010" spans="2:2" x14ac:dyDescent="0.25">
      <c r="B1010" s="6"/>
    </row>
    <row r="1012" spans="2:2" x14ac:dyDescent="0.25">
      <c r="B1012" s="6"/>
    </row>
    <row r="1014" spans="2:2" x14ac:dyDescent="0.25">
      <c r="B1014" s="6"/>
    </row>
    <row r="1016" spans="2:2" x14ac:dyDescent="0.25">
      <c r="B1016" s="6"/>
    </row>
    <row r="1018" spans="2:2" x14ac:dyDescent="0.25">
      <c r="B1018" s="6"/>
    </row>
    <row r="1020" spans="2:2" x14ac:dyDescent="0.25">
      <c r="B1020" s="6"/>
    </row>
    <row r="1022" spans="2:2" x14ac:dyDescent="0.25">
      <c r="B1022" s="6"/>
    </row>
    <row r="1024" spans="2:2" x14ac:dyDescent="0.25">
      <c r="B1024" s="6"/>
    </row>
    <row r="1026" spans="2:2" x14ac:dyDescent="0.25">
      <c r="B1026" s="6"/>
    </row>
    <row r="1028" spans="2:2" x14ac:dyDescent="0.25">
      <c r="B1028" s="6"/>
    </row>
    <row r="1030" spans="2:2" x14ac:dyDescent="0.25">
      <c r="B1030" s="6"/>
    </row>
    <row r="1032" spans="2:2" x14ac:dyDescent="0.25">
      <c r="B1032" s="6"/>
    </row>
    <row r="1034" spans="2:2" x14ac:dyDescent="0.25">
      <c r="B1034" s="6"/>
    </row>
    <row r="1036" spans="2:2" x14ac:dyDescent="0.25">
      <c r="B1036" s="6"/>
    </row>
    <row r="1038" spans="2:2" x14ac:dyDescent="0.25">
      <c r="B1038" s="6"/>
    </row>
    <row r="1040" spans="2:2" x14ac:dyDescent="0.25">
      <c r="B1040" s="6"/>
    </row>
    <row r="1042" spans="2:2" x14ac:dyDescent="0.25">
      <c r="B1042" s="6"/>
    </row>
    <row r="1044" spans="2:2" x14ac:dyDescent="0.25">
      <c r="B1044" s="6"/>
    </row>
    <row r="1046" spans="2:2" x14ac:dyDescent="0.25">
      <c r="B1046" s="6"/>
    </row>
    <row r="1048" spans="2:2" x14ac:dyDescent="0.25">
      <c r="B1048" s="6"/>
    </row>
    <row r="1050" spans="2:2" x14ac:dyDescent="0.25">
      <c r="B1050" s="6"/>
    </row>
    <row r="1052" spans="2:2" x14ac:dyDescent="0.25">
      <c r="B1052" s="6"/>
    </row>
    <row r="1054" spans="2:2" x14ac:dyDescent="0.25">
      <c r="B1054" s="6"/>
    </row>
    <row r="1056" spans="2:2" x14ac:dyDescent="0.25">
      <c r="B1056" s="6"/>
    </row>
    <row r="1058" spans="2:2" x14ac:dyDescent="0.25">
      <c r="B1058" s="6"/>
    </row>
    <row r="1060" spans="2:2" x14ac:dyDescent="0.25">
      <c r="B1060" s="6"/>
    </row>
    <row r="1062" spans="2:2" x14ac:dyDescent="0.25">
      <c r="B1062" s="6"/>
    </row>
    <row r="1064" spans="2:2" x14ac:dyDescent="0.25">
      <c r="B1064" s="6"/>
    </row>
    <row r="1066" spans="2:2" x14ac:dyDescent="0.25">
      <c r="B1066" s="6"/>
    </row>
    <row r="1068" spans="2:2" x14ac:dyDescent="0.25">
      <c r="B1068" s="6"/>
    </row>
    <row r="1070" spans="2:2" x14ac:dyDescent="0.25">
      <c r="B1070" s="6"/>
    </row>
    <row r="1072" spans="2:2" x14ac:dyDescent="0.25">
      <c r="B1072" s="6"/>
    </row>
    <row r="1074" spans="2:2" x14ac:dyDescent="0.25">
      <c r="B1074" s="6"/>
    </row>
    <row r="1076" spans="2:2" x14ac:dyDescent="0.25">
      <c r="B1076" s="6"/>
    </row>
    <row r="1078" spans="2:2" x14ac:dyDescent="0.25">
      <c r="B1078" s="6"/>
    </row>
    <row r="1080" spans="2:2" x14ac:dyDescent="0.25">
      <c r="B1080" s="6"/>
    </row>
    <row r="1082" spans="2:2" x14ac:dyDescent="0.25">
      <c r="B1082" s="6"/>
    </row>
    <row r="1084" spans="2:2" x14ac:dyDescent="0.25">
      <c r="B1084" s="6"/>
    </row>
    <row r="1086" spans="2:2" x14ac:dyDescent="0.25">
      <c r="B1086" s="6"/>
    </row>
    <row r="1088" spans="2:2" x14ac:dyDescent="0.25">
      <c r="B1088" s="6"/>
    </row>
    <row r="1090" spans="2:2" x14ac:dyDescent="0.25">
      <c r="B1090" s="6"/>
    </row>
    <row r="1092" spans="2:2" x14ac:dyDescent="0.25">
      <c r="B1092" s="6"/>
    </row>
    <row r="1094" spans="2:2" x14ac:dyDescent="0.25">
      <c r="B1094" s="6"/>
    </row>
    <row r="1096" spans="2:2" x14ac:dyDescent="0.25">
      <c r="B1096" s="6"/>
    </row>
    <row r="1098" spans="2:2" x14ac:dyDescent="0.25">
      <c r="B1098" s="6"/>
    </row>
    <row r="1100" spans="2:2" x14ac:dyDescent="0.25">
      <c r="B1100" s="6"/>
    </row>
    <row r="1102" spans="2:2" x14ac:dyDescent="0.25">
      <c r="B1102" s="6"/>
    </row>
    <row r="1104" spans="2:2" x14ac:dyDescent="0.25">
      <c r="B1104" s="6"/>
    </row>
    <row r="1106" spans="2:2" x14ac:dyDescent="0.25">
      <c r="B1106" s="6"/>
    </row>
    <row r="1108" spans="2:2" x14ac:dyDescent="0.25">
      <c r="B1108" s="6"/>
    </row>
    <row r="1110" spans="2:2" x14ac:dyDescent="0.25">
      <c r="B1110" s="6"/>
    </row>
    <row r="1112" spans="2:2" x14ac:dyDescent="0.25">
      <c r="B1112" s="6"/>
    </row>
    <row r="1114" spans="2:2" x14ac:dyDescent="0.25">
      <c r="B1114" s="6"/>
    </row>
    <row r="1116" spans="2:2" x14ac:dyDescent="0.25">
      <c r="B1116" s="6"/>
    </row>
    <row r="1118" spans="2:2" x14ac:dyDescent="0.25">
      <c r="B1118" s="6"/>
    </row>
    <row r="1120" spans="2:2" x14ac:dyDescent="0.25">
      <c r="B1120" s="6"/>
    </row>
    <row r="1122" spans="2:2" x14ac:dyDescent="0.25">
      <c r="B1122" s="6"/>
    </row>
    <row r="1124" spans="2:2" x14ac:dyDescent="0.25">
      <c r="B1124" s="6"/>
    </row>
    <row r="1126" spans="2:2" x14ac:dyDescent="0.25">
      <c r="B1126" s="6"/>
    </row>
    <row r="1128" spans="2:2" x14ac:dyDescent="0.25">
      <c r="B1128" s="6"/>
    </row>
    <row r="1130" spans="2:2" x14ac:dyDescent="0.25">
      <c r="B1130" s="6"/>
    </row>
    <row r="1132" spans="2:2" x14ac:dyDescent="0.25">
      <c r="B1132" s="6"/>
    </row>
    <row r="1134" spans="2:2" x14ac:dyDescent="0.25">
      <c r="B1134" s="6"/>
    </row>
    <row r="1136" spans="2:2" x14ac:dyDescent="0.25">
      <c r="B1136" s="6"/>
    </row>
    <row r="1138" spans="2:2" x14ac:dyDescent="0.25">
      <c r="B1138" s="6"/>
    </row>
    <row r="1140" spans="2:2" x14ac:dyDescent="0.25">
      <c r="B1140" s="6"/>
    </row>
    <row r="1142" spans="2:2" x14ac:dyDescent="0.25">
      <c r="B1142" s="6"/>
    </row>
    <row r="1144" spans="2:2" x14ac:dyDescent="0.25">
      <c r="B1144" s="6"/>
    </row>
    <row r="1146" spans="2:2" x14ac:dyDescent="0.25">
      <c r="B1146" s="6"/>
    </row>
    <row r="1148" spans="2:2" x14ac:dyDescent="0.25">
      <c r="B1148" s="6"/>
    </row>
    <row r="1150" spans="2:2" x14ac:dyDescent="0.25">
      <c r="B1150" s="6"/>
    </row>
    <row r="1152" spans="2:2" x14ac:dyDescent="0.25">
      <c r="B1152" s="6"/>
    </row>
    <row r="1154" spans="2:2" x14ac:dyDescent="0.25">
      <c r="B1154" s="6"/>
    </row>
    <row r="1156" spans="2:2" x14ac:dyDescent="0.25">
      <c r="B1156" s="6"/>
    </row>
    <row r="1158" spans="2:2" x14ac:dyDescent="0.25">
      <c r="B1158" s="6"/>
    </row>
    <row r="1160" spans="2:2" x14ac:dyDescent="0.25">
      <c r="B1160" s="6"/>
    </row>
    <row r="1162" spans="2:2" x14ac:dyDescent="0.25">
      <c r="B1162" s="6"/>
    </row>
    <row r="1164" spans="2:2" x14ac:dyDescent="0.25">
      <c r="B1164" s="6"/>
    </row>
    <row r="1166" spans="2:2" x14ac:dyDescent="0.25">
      <c r="B1166" s="6"/>
    </row>
    <row r="1168" spans="2:2" x14ac:dyDescent="0.25">
      <c r="B1168" s="6"/>
    </row>
    <row r="1170" spans="2:2" x14ac:dyDescent="0.25">
      <c r="B1170" s="6"/>
    </row>
    <row r="1172" spans="2:2" x14ac:dyDescent="0.25">
      <c r="B1172" s="6"/>
    </row>
    <row r="1174" spans="2:2" x14ac:dyDescent="0.25">
      <c r="B1174" s="6"/>
    </row>
    <row r="1176" spans="2:2" x14ac:dyDescent="0.25">
      <c r="B1176" s="6"/>
    </row>
    <row r="1178" spans="2:2" x14ac:dyDescent="0.25">
      <c r="B1178" s="6"/>
    </row>
    <row r="1180" spans="2:2" x14ac:dyDescent="0.25">
      <c r="B1180" s="6"/>
    </row>
    <row r="1182" spans="2:2" x14ac:dyDescent="0.25">
      <c r="B1182" s="6"/>
    </row>
    <row r="1184" spans="2:2" x14ac:dyDescent="0.25">
      <c r="B1184" s="6"/>
    </row>
    <row r="1186" spans="2:2" x14ac:dyDescent="0.25">
      <c r="B1186" s="6"/>
    </row>
    <row r="1188" spans="2:2" x14ac:dyDescent="0.25">
      <c r="B1188" s="6"/>
    </row>
    <row r="1190" spans="2:2" x14ac:dyDescent="0.25">
      <c r="B1190" s="6"/>
    </row>
    <row r="1192" spans="2:2" x14ac:dyDescent="0.25">
      <c r="B1192" s="6"/>
    </row>
    <row r="1194" spans="2:2" x14ac:dyDescent="0.25">
      <c r="B1194" s="6"/>
    </row>
    <row r="1196" spans="2:2" x14ac:dyDescent="0.25">
      <c r="B1196" s="6"/>
    </row>
    <row r="1198" spans="2:2" x14ac:dyDescent="0.25">
      <c r="B1198" s="6"/>
    </row>
    <row r="1200" spans="2:2" x14ac:dyDescent="0.25">
      <c r="B1200" s="6"/>
    </row>
    <row r="1202" spans="2:2" x14ac:dyDescent="0.25">
      <c r="B1202" s="6"/>
    </row>
    <row r="1204" spans="2:2" x14ac:dyDescent="0.25">
      <c r="B1204" s="6"/>
    </row>
    <row r="1206" spans="2:2" x14ac:dyDescent="0.25">
      <c r="B1206" s="6"/>
    </row>
    <row r="1208" spans="2:2" x14ac:dyDescent="0.25">
      <c r="B1208" s="6"/>
    </row>
    <row r="1210" spans="2:2" x14ac:dyDescent="0.25">
      <c r="B1210" s="6"/>
    </row>
    <row r="1212" spans="2:2" x14ac:dyDescent="0.25">
      <c r="B1212" s="6"/>
    </row>
    <row r="1214" spans="2:2" x14ac:dyDescent="0.25">
      <c r="B1214" s="6"/>
    </row>
    <row r="1216" spans="2:2" x14ac:dyDescent="0.25">
      <c r="B1216" s="6"/>
    </row>
    <row r="1218" spans="2:2" x14ac:dyDescent="0.25">
      <c r="B1218" s="6"/>
    </row>
    <row r="1220" spans="2:2" x14ac:dyDescent="0.25">
      <c r="B1220" s="6"/>
    </row>
    <row r="1222" spans="2:2" x14ac:dyDescent="0.25">
      <c r="B1222" s="6"/>
    </row>
    <row r="1224" spans="2:2" x14ac:dyDescent="0.25">
      <c r="B1224" s="6"/>
    </row>
    <row r="1226" spans="2:2" x14ac:dyDescent="0.25">
      <c r="B1226" s="6"/>
    </row>
    <row r="1228" spans="2:2" x14ac:dyDescent="0.25">
      <c r="B1228" s="6"/>
    </row>
    <row r="1230" spans="2:2" x14ac:dyDescent="0.25">
      <c r="B1230" s="6"/>
    </row>
    <row r="1232" spans="2:2" x14ac:dyDescent="0.25">
      <c r="B1232" s="6"/>
    </row>
    <row r="1234" spans="2:2" x14ac:dyDescent="0.25">
      <c r="B1234" s="6"/>
    </row>
    <row r="1236" spans="2:2" x14ac:dyDescent="0.25">
      <c r="B1236" s="6"/>
    </row>
    <row r="1238" spans="2:2" x14ac:dyDescent="0.25">
      <c r="B1238" s="6"/>
    </row>
    <row r="1240" spans="2:2" x14ac:dyDescent="0.25">
      <c r="B1240" s="6"/>
    </row>
    <row r="1242" spans="2:2" x14ac:dyDescent="0.25">
      <c r="B1242" s="6"/>
    </row>
    <row r="1244" spans="2:2" x14ac:dyDescent="0.25">
      <c r="B1244" s="6"/>
    </row>
    <row r="1246" spans="2:2" x14ac:dyDescent="0.25">
      <c r="B1246" s="6"/>
    </row>
    <row r="1248" spans="2:2" x14ac:dyDescent="0.25">
      <c r="B1248" s="6"/>
    </row>
    <row r="1250" spans="2:2" x14ac:dyDescent="0.25">
      <c r="B1250" s="6"/>
    </row>
    <row r="1252" spans="2:2" x14ac:dyDescent="0.25">
      <c r="B1252" s="6"/>
    </row>
    <row r="1254" spans="2:2" x14ac:dyDescent="0.25">
      <c r="B1254" s="6"/>
    </row>
    <row r="1256" spans="2:2" x14ac:dyDescent="0.25">
      <c r="B1256" s="6"/>
    </row>
    <row r="1258" spans="2:2" x14ac:dyDescent="0.25">
      <c r="B1258" s="6"/>
    </row>
    <row r="1260" spans="2:2" x14ac:dyDescent="0.25">
      <c r="B1260" s="6"/>
    </row>
    <row r="1262" spans="2:2" x14ac:dyDescent="0.25">
      <c r="B1262" s="6"/>
    </row>
    <row r="1264" spans="2:2" x14ac:dyDescent="0.25">
      <c r="B1264" s="6"/>
    </row>
    <row r="1266" spans="2:2" x14ac:dyDescent="0.25">
      <c r="B1266" s="6"/>
    </row>
    <row r="1268" spans="2:2" x14ac:dyDescent="0.25">
      <c r="B1268" s="6"/>
    </row>
    <row r="1270" spans="2:2" x14ac:dyDescent="0.25">
      <c r="B1270" s="6"/>
    </row>
    <row r="1272" spans="2:2" x14ac:dyDescent="0.25">
      <c r="B1272" s="6"/>
    </row>
    <row r="1274" spans="2:2" x14ac:dyDescent="0.25">
      <c r="B1274" s="6"/>
    </row>
    <row r="1276" spans="2:2" x14ac:dyDescent="0.25">
      <c r="B1276" s="6"/>
    </row>
    <row r="1278" spans="2:2" x14ac:dyDescent="0.25">
      <c r="B1278" s="6"/>
    </row>
    <row r="1280" spans="2:2" x14ac:dyDescent="0.25">
      <c r="B1280" s="6"/>
    </row>
    <row r="1282" spans="2:2" x14ac:dyDescent="0.25">
      <c r="B1282" s="6"/>
    </row>
    <row r="1284" spans="2:2" x14ac:dyDescent="0.25">
      <c r="B1284" s="6"/>
    </row>
    <row r="1286" spans="2:2" x14ac:dyDescent="0.25">
      <c r="B1286" s="6"/>
    </row>
    <row r="1288" spans="2:2" x14ac:dyDescent="0.25">
      <c r="B1288" s="6"/>
    </row>
    <row r="1290" spans="2:2" x14ac:dyDescent="0.25">
      <c r="B1290" s="6"/>
    </row>
    <row r="1292" spans="2:2" x14ac:dyDescent="0.25">
      <c r="B1292" s="6"/>
    </row>
    <row r="1294" spans="2:2" x14ac:dyDescent="0.25">
      <c r="B1294" s="6"/>
    </row>
    <row r="1296" spans="2:2" x14ac:dyDescent="0.25">
      <c r="B1296" s="6"/>
    </row>
    <row r="1298" spans="2:2" x14ac:dyDescent="0.25">
      <c r="B1298" s="6"/>
    </row>
    <row r="1300" spans="2:2" x14ac:dyDescent="0.25">
      <c r="B1300" s="6"/>
    </row>
    <row r="1302" spans="2:2" x14ac:dyDescent="0.25">
      <c r="B1302" s="6"/>
    </row>
    <row r="1304" spans="2:2" x14ac:dyDescent="0.25">
      <c r="B1304" s="6"/>
    </row>
    <row r="1306" spans="2:2" x14ac:dyDescent="0.25">
      <c r="B1306" s="6"/>
    </row>
    <row r="1308" spans="2:2" x14ac:dyDescent="0.25">
      <c r="B1308" s="6"/>
    </row>
    <row r="1310" spans="2:2" x14ac:dyDescent="0.25">
      <c r="B1310" s="6"/>
    </row>
    <row r="1312" spans="2:2" x14ac:dyDescent="0.25">
      <c r="B1312" s="6"/>
    </row>
    <row r="1314" spans="2:2" x14ac:dyDescent="0.25">
      <c r="B1314" s="6"/>
    </row>
    <row r="1316" spans="2:2" x14ac:dyDescent="0.25">
      <c r="B1316" s="6"/>
    </row>
    <row r="1318" spans="2:2" x14ac:dyDescent="0.25">
      <c r="B1318" s="6"/>
    </row>
    <row r="1320" spans="2:2" x14ac:dyDescent="0.25">
      <c r="B1320" s="6"/>
    </row>
    <row r="1322" spans="2:2" x14ac:dyDescent="0.25">
      <c r="B1322" s="6"/>
    </row>
    <row r="1324" spans="2:2" x14ac:dyDescent="0.25">
      <c r="B1324" s="6"/>
    </row>
    <row r="1326" spans="2:2" x14ac:dyDescent="0.25">
      <c r="B1326" s="6"/>
    </row>
    <row r="1328" spans="2:2" x14ac:dyDescent="0.25">
      <c r="B1328" s="6"/>
    </row>
    <row r="1330" spans="2:2" x14ac:dyDescent="0.25">
      <c r="B1330" s="6"/>
    </row>
    <row r="1332" spans="2:2" x14ac:dyDescent="0.25">
      <c r="B1332" s="6"/>
    </row>
    <row r="1334" spans="2:2" x14ac:dyDescent="0.25">
      <c r="B1334" s="6"/>
    </row>
    <row r="1336" spans="2:2" x14ac:dyDescent="0.25">
      <c r="B1336" s="6"/>
    </row>
    <row r="1338" spans="2:2" x14ac:dyDescent="0.25">
      <c r="B1338" s="6"/>
    </row>
    <row r="1340" spans="2:2" x14ac:dyDescent="0.25">
      <c r="B1340" s="6"/>
    </row>
    <row r="1342" spans="2:2" x14ac:dyDescent="0.25">
      <c r="B1342" s="6"/>
    </row>
    <row r="1344" spans="2:2" x14ac:dyDescent="0.25">
      <c r="B1344" s="6"/>
    </row>
    <row r="1346" spans="2:2" x14ac:dyDescent="0.25">
      <c r="B1346" s="6"/>
    </row>
    <row r="1348" spans="2:2" x14ac:dyDescent="0.25">
      <c r="B1348" s="6"/>
    </row>
    <row r="1350" spans="2:2" x14ac:dyDescent="0.25">
      <c r="B1350" s="6"/>
    </row>
    <row r="1352" spans="2:2" x14ac:dyDescent="0.25">
      <c r="B1352" s="6"/>
    </row>
    <row r="1354" spans="2:2" x14ac:dyDescent="0.25">
      <c r="B1354" s="6"/>
    </row>
    <row r="1356" spans="2:2" x14ac:dyDescent="0.25">
      <c r="B1356" s="6"/>
    </row>
    <row r="1358" spans="2:2" x14ac:dyDescent="0.25">
      <c r="B1358" s="6"/>
    </row>
    <row r="1360" spans="2:2" x14ac:dyDescent="0.25">
      <c r="B1360" s="6"/>
    </row>
    <row r="1362" spans="2:2" x14ac:dyDescent="0.25">
      <c r="B1362" s="6"/>
    </row>
    <row r="1364" spans="2:2" x14ac:dyDescent="0.25">
      <c r="B1364" s="6"/>
    </row>
    <row r="1366" spans="2:2" x14ac:dyDescent="0.25">
      <c r="B1366" s="6"/>
    </row>
    <row r="1368" spans="2:2" x14ac:dyDescent="0.25">
      <c r="B1368" s="6"/>
    </row>
    <row r="1370" spans="2:2" x14ac:dyDescent="0.25">
      <c r="B1370" s="6"/>
    </row>
    <row r="1372" spans="2:2" x14ac:dyDescent="0.25">
      <c r="B1372" s="6"/>
    </row>
    <row r="1374" spans="2:2" x14ac:dyDescent="0.25">
      <c r="B1374" s="6"/>
    </row>
    <row r="1376" spans="2:2" x14ac:dyDescent="0.25">
      <c r="B1376" s="6"/>
    </row>
    <row r="1378" spans="2:2" x14ac:dyDescent="0.25">
      <c r="B1378" s="6"/>
    </row>
    <row r="1380" spans="2:2" x14ac:dyDescent="0.25">
      <c r="B1380" s="6"/>
    </row>
    <row r="1382" spans="2:2" x14ac:dyDescent="0.25">
      <c r="B1382" s="6"/>
    </row>
    <row r="1384" spans="2:2" x14ac:dyDescent="0.25">
      <c r="B1384" s="6"/>
    </row>
    <row r="1386" spans="2:2" x14ac:dyDescent="0.25">
      <c r="B1386" s="6"/>
    </row>
    <row r="1388" spans="2:2" x14ac:dyDescent="0.25">
      <c r="B1388" s="6"/>
    </row>
    <row r="1390" spans="2:2" x14ac:dyDescent="0.25">
      <c r="B1390" s="6"/>
    </row>
    <row r="1392" spans="2:2" x14ac:dyDescent="0.25">
      <c r="B1392" s="6"/>
    </row>
    <row r="1394" spans="2:2" x14ac:dyDescent="0.25">
      <c r="B1394" s="6"/>
    </row>
    <row r="1396" spans="2:2" x14ac:dyDescent="0.25">
      <c r="B1396" s="6"/>
    </row>
    <row r="1398" spans="2:2" x14ac:dyDescent="0.25">
      <c r="B1398" s="6"/>
    </row>
    <row r="1400" spans="2:2" x14ac:dyDescent="0.25">
      <c r="B1400" s="6"/>
    </row>
    <row r="1402" spans="2:2" x14ac:dyDescent="0.25">
      <c r="B1402" s="6"/>
    </row>
    <row r="1404" spans="2:2" x14ac:dyDescent="0.25">
      <c r="B1404" s="6"/>
    </row>
    <row r="1406" spans="2:2" x14ac:dyDescent="0.25">
      <c r="B1406" s="6"/>
    </row>
    <row r="1408" spans="2:2" x14ac:dyDescent="0.25">
      <c r="B1408" s="6"/>
    </row>
    <row r="1410" spans="2:2" x14ac:dyDescent="0.25">
      <c r="B1410" s="6"/>
    </row>
    <row r="1412" spans="2:2" x14ac:dyDescent="0.25">
      <c r="B1412" s="6"/>
    </row>
    <row r="1414" spans="2:2" x14ac:dyDescent="0.25">
      <c r="B1414" s="6"/>
    </row>
    <row r="1416" spans="2:2" x14ac:dyDescent="0.25">
      <c r="B1416" s="6"/>
    </row>
    <row r="1418" spans="2:2" x14ac:dyDescent="0.25">
      <c r="B1418" s="6"/>
    </row>
    <row r="1420" spans="2:2" x14ac:dyDescent="0.25">
      <c r="B1420" s="6"/>
    </row>
    <row r="1422" spans="2:2" x14ac:dyDescent="0.25">
      <c r="B1422" s="6"/>
    </row>
    <row r="1424" spans="2:2" x14ac:dyDescent="0.25">
      <c r="B1424" s="6"/>
    </row>
    <row r="1426" spans="2:2" x14ac:dyDescent="0.25">
      <c r="B1426" s="6"/>
    </row>
    <row r="1428" spans="2:2" x14ac:dyDescent="0.25">
      <c r="B1428" s="6"/>
    </row>
    <row r="1430" spans="2:2" x14ac:dyDescent="0.25">
      <c r="B1430" s="6"/>
    </row>
    <row r="1432" spans="2:2" x14ac:dyDescent="0.25">
      <c r="B1432" s="6"/>
    </row>
    <row r="1434" spans="2:2" x14ac:dyDescent="0.25">
      <c r="B1434" s="6"/>
    </row>
    <row r="1436" spans="2:2" x14ac:dyDescent="0.25">
      <c r="B1436" s="6"/>
    </row>
    <row r="1438" spans="2:2" x14ac:dyDescent="0.25">
      <c r="B1438" s="6"/>
    </row>
    <row r="1440" spans="2:2" x14ac:dyDescent="0.25">
      <c r="B1440" s="6"/>
    </row>
    <row r="1442" spans="2:2" x14ac:dyDescent="0.25">
      <c r="B1442" s="6"/>
    </row>
    <row r="1444" spans="2:2" x14ac:dyDescent="0.25">
      <c r="B1444" s="6"/>
    </row>
    <row r="1446" spans="2:2" x14ac:dyDescent="0.25">
      <c r="B1446" s="6"/>
    </row>
    <row r="1448" spans="2:2" x14ac:dyDescent="0.25">
      <c r="B1448" s="6"/>
    </row>
    <row r="1450" spans="2:2" x14ac:dyDescent="0.25">
      <c r="B1450" s="6"/>
    </row>
    <row r="1452" spans="2:2" x14ac:dyDescent="0.25">
      <c r="B1452" s="6"/>
    </row>
    <row r="1454" spans="2:2" x14ac:dyDescent="0.25">
      <c r="B1454" s="6"/>
    </row>
    <row r="1456" spans="2:2" x14ac:dyDescent="0.25">
      <c r="B1456" s="6"/>
    </row>
    <row r="1458" spans="2:2" x14ac:dyDescent="0.25">
      <c r="B1458" s="6"/>
    </row>
    <row r="1460" spans="2:2" x14ac:dyDescent="0.25">
      <c r="B1460" s="6"/>
    </row>
    <row r="1462" spans="2:2" x14ac:dyDescent="0.25">
      <c r="B1462" s="6"/>
    </row>
    <row r="1464" spans="2:2" x14ac:dyDescent="0.25">
      <c r="B1464" s="6"/>
    </row>
    <row r="1466" spans="2:2" x14ac:dyDescent="0.25">
      <c r="B1466" s="6"/>
    </row>
    <row r="1468" spans="2:2" x14ac:dyDescent="0.25">
      <c r="B1468" s="6"/>
    </row>
    <row r="1470" spans="2:2" x14ac:dyDescent="0.25">
      <c r="B1470" s="6"/>
    </row>
    <row r="1472" spans="2:2" x14ac:dyDescent="0.25">
      <c r="B1472" s="6"/>
    </row>
    <row r="1474" spans="2:2" x14ac:dyDescent="0.25">
      <c r="B1474" s="6"/>
    </row>
    <row r="1476" spans="2:2" x14ac:dyDescent="0.25">
      <c r="B1476" s="6"/>
    </row>
    <row r="1478" spans="2:2" x14ac:dyDescent="0.25">
      <c r="B1478" s="6"/>
    </row>
    <row r="1480" spans="2:2" x14ac:dyDescent="0.25">
      <c r="B1480" s="6"/>
    </row>
    <row r="1482" spans="2:2" x14ac:dyDescent="0.25">
      <c r="B1482" s="6"/>
    </row>
    <row r="1484" spans="2:2" x14ac:dyDescent="0.25">
      <c r="B1484" s="6"/>
    </row>
    <row r="1486" spans="2:2" x14ac:dyDescent="0.25">
      <c r="B1486" s="6"/>
    </row>
    <row r="1488" spans="2:2" x14ac:dyDescent="0.25">
      <c r="B1488" s="6"/>
    </row>
    <row r="1490" spans="2:2" x14ac:dyDescent="0.25">
      <c r="B1490" s="6"/>
    </row>
    <row r="1492" spans="2:2" x14ac:dyDescent="0.25">
      <c r="B1492" s="6"/>
    </row>
    <row r="1494" spans="2:2" x14ac:dyDescent="0.25">
      <c r="B1494" s="6"/>
    </row>
    <row r="1496" spans="2:2" x14ac:dyDescent="0.25">
      <c r="B1496" s="6"/>
    </row>
    <row r="1498" spans="2:2" x14ac:dyDescent="0.25">
      <c r="B1498" s="6"/>
    </row>
    <row r="1500" spans="2:2" x14ac:dyDescent="0.25">
      <c r="B1500" s="6"/>
    </row>
    <row r="1502" spans="2:2" x14ac:dyDescent="0.25">
      <c r="B1502" s="6"/>
    </row>
    <row r="1504" spans="2:2" x14ac:dyDescent="0.25">
      <c r="B1504" s="6"/>
    </row>
    <row r="1506" spans="2:2" x14ac:dyDescent="0.25">
      <c r="B1506" s="6"/>
    </row>
    <row r="1508" spans="2:2" x14ac:dyDescent="0.25">
      <c r="B1508" s="6"/>
    </row>
    <row r="1510" spans="2:2" x14ac:dyDescent="0.25">
      <c r="B1510" s="6"/>
    </row>
    <row r="1512" spans="2:2" x14ac:dyDescent="0.25">
      <c r="B1512" s="6"/>
    </row>
    <row r="1514" spans="2:2" x14ac:dyDescent="0.25">
      <c r="B1514" s="6"/>
    </row>
    <row r="1516" spans="2:2" x14ac:dyDescent="0.25">
      <c r="B1516" s="6"/>
    </row>
    <row r="1518" spans="2:2" x14ac:dyDescent="0.25">
      <c r="B1518" s="6"/>
    </row>
    <row r="1520" spans="2:2" x14ac:dyDescent="0.25">
      <c r="B1520" s="6"/>
    </row>
    <row r="1522" spans="2:2" x14ac:dyDescent="0.25">
      <c r="B1522" s="6"/>
    </row>
    <row r="1524" spans="2:2" x14ac:dyDescent="0.25">
      <c r="B1524" s="6"/>
    </row>
    <row r="1526" spans="2:2" x14ac:dyDescent="0.25">
      <c r="B1526" s="6"/>
    </row>
    <row r="1528" spans="2:2" x14ac:dyDescent="0.25">
      <c r="B1528" s="6"/>
    </row>
    <row r="1530" spans="2:2" x14ac:dyDescent="0.25">
      <c r="B1530" s="6"/>
    </row>
    <row r="1532" spans="2:2" x14ac:dyDescent="0.25">
      <c r="B1532" s="6"/>
    </row>
    <row r="1534" spans="2:2" x14ac:dyDescent="0.25">
      <c r="B1534" s="6"/>
    </row>
    <row r="1536" spans="2:2" x14ac:dyDescent="0.25">
      <c r="B1536" s="6"/>
    </row>
    <row r="1538" spans="2:2" x14ac:dyDescent="0.25">
      <c r="B1538" s="6"/>
    </row>
    <row r="1540" spans="2:2" x14ac:dyDescent="0.25">
      <c r="B1540" s="6"/>
    </row>
    <row r="1542" spans="2:2" x14ac:dyDescent="0.25">
      <c r="B1542" s="6"/>
    </row>
    <row r="1544" spans="2:2" x14ac:dyDescent="0.25">
      <c r="B1544" s="6"/>
    </row>
    <row r="1546" spans="2:2" x14ac:dyDescent="0.25">
      <c r="B1546" s="6"/>
    </row>
    <row r="1548" spans="2:2" x14ac:dyDescent="0.25">
      <c r="B1548" s="6"/>
    </row>
    <row r="1550" spans="2:2" x14ac:dyDescent="0.25">
      <c r="B1550" s="6"/>
    </row>
    <row r="1552" spans="2:2" x14ac:dyDescent="0.25">
      <c r="B1552" s="6"/>
    </row>
    <row r="1554" spans="2:2" x14ac:dyDescent="0.25">
      <c r="B1554" s="6"/>
    </row>
    <row r="1556" spans="2:2" x14ac:dyDescent="0.25">
      <c r="B1556" s="6"/>
    </row>
    <row r="1558" spans="2:2" x14ac:dyDescent="0.25">
      <c r="B1558" s="6"/>
    </row>
    <row r="1560" spans="2:2" x14ac:dyDescent="0.25">
      <c r="B1560" s="6"/>
    </row>
    <row r="1562" spans="2:2" x14ac:dyDescent="0.25">
      <c r="B1562" s="6"/>
    </row>
    <row r="1564" spans="2:2" x14ac:dyDescent="0.25">
      <c r="B1564" s="6"/>
    </row>
    <row r="1566" spans="2:2" x14ac:dyDescent="0.25">
      <c r="B1566" s="6"/>
    </row>
    <row r="1568" spans="2:2" x14ac:dyDescent="0.25">
      <c r="B1568" s="6"/>
    </row>
    <row r="1570" spans="2:2" x14ac:dyDescent="0.25">
      <c r="B1570" s="6"/>
    </row>
    <row r="1572" spans="2:2" x14ac:dyDescent="0.25">
      <c r="B1572" s="6"/>
    </row>
    <row r="1574" spans="2:2" x14ac:dyDescent="0.25">
      <c r="B1574" s="6"/>
    </row>
    <row r="1576" spans="2:2" x14ac:dyDescent="0.25">
      <c r="B1576" s="6"/>
    </row>
    <row r="1578" spans="2:2" x14ac:dyDescent="0.25">
      <c r="B1578" s="6"/>
    </row>
    <row r="1580" spans="2:2" x14ac:dyDescent="0.25">
      <c r="B1580" s="6"/>
    </row>
    <row r="1582" spans="2:2" x14ac:dyDescent="0.25">
      <c r="B1582" s="6"/>
    </row>
    <row r="1584" spans="2:2" x14ac:dyDescent="0.25">
      <c r="B1584" s="6"/>
    </row>
    <row r="1586" spans="2:2" x14ac:dyDescent="0.25">
      <c r="B1586" s="6"/>
    </row>
    <row r="1588" spans="2:2" x14ac:dyDescent="0.25">
      <c r="B1588" s="6"/>
    </row>
    <row r="1590" spans="2:2" x14ac:dyDescent="0.25">
      <c r="B1590" s="6"/>
    </row>
    <row r="1592" spans="2:2" x14ac:dyDescent="0.25">
      <c r="B1592" s="6"/>
    </row>
    <row r="1594" spans="2:2" x14ac:dyDescent="0.25">
      <c r="B1594" s="6"/>
    </row>
    <row r="1596" spans="2:2" x14ac:dyDescent="0.25">
      <c r="B1596" s="6"/>
    </row>
    <row r="1598" spans="2:2" x14ac:dyDescent="0.25">
      <c r="B1598" s="6"/>
    </row>
    <row r="1600" spans="2:2" x14ac:dyDescent="0.25">
      <c r="B1600" s="6"/>
    </row>
    <row r="1602" spans="2:2" x14ac:dyDescent="0.25">
      <c r="B1602" s="6"/>
    </row>
    <row r="1604" spans="2:2" x14ac:dyDescent="0.25">
      <c r="B1604" s="6"/>
    </row>
    <row r="1606" spans="2:2" x14ac:dyDescent="0.25">
      <c r="B1606" s="6"/>
    </row>
    <row r="1608" spans="2:2" x14ac:dyDescent="0.25">
      <c r="B1608" s="6"/>
    </row>
    <row r="1610" spans="2:2" x14ac:dyDescent="0.25">
      <c r="B1610" s="6"/>
    </row>
    <row r="1612" spans="2:2" x14ac:dyDescent="0.25">
      <c r="B1612" s="6"/>
    </row>
    <row r="1614" spans="2:2" x14ac:dyDescent="0.25">
      <c r="B1614" s="6"/>
    </row>
    <row r="1616" spans="2:2" x14ac:dyDescent="0.25">
      <c r="B1616" s="6"/>
    </row>
    <row r="1618" spans="2:2" x14ac:dyDescent="0.25">
      <c r="B1618" s="6"/>
    </row>
    <row r="1620" spans="2:2" x14ac:dyDescent="0.25">
      <c r="B1620" s="6"/>
    </row>
    <row r="1622" spans="2:2" x14ac:dyDescent="0.25">
      <c r="B1622" s="6"/>
    </row>
    <row r="1624" spans="2:2" x14ac:dyDescent="0.25">
      <c r="B1624" s="6"/>
    </row>
    <row r="1626" spans="2:2" x14ac:dyDescent="0.25">
      <c r="B1626" s="6"/>
    </row>
    <row r="1628" spans="2:2" x14ac:dyDescent="0.25">
      <c r="B1628" s="6"/>
    </row>
    <row r="1630" spans="2:2" x14ac:dyDescent="0.25">
      <c r="B1630" s="6"/>
    </row>
    <row r="1632" spans="2:2" x14ac:dyDescent="0.25">
      <c r="B1632" s="6"/>
    </row>
    <row r="1634" spans="2:2" x14ac:dyDescent="0.25">
      <c r="B1634" s="6"/>
    </row>
    <row r="1636" spans="2:2" x14ac:dyDescent="0.25">
      <c r="B1636" s="6"/>
    </row>
    <row r="1638" spans="2:2" x14ac:dyDescent="0.25">
      <c r="B1638" s="6"/>
    </row>
    <row r="1640" spans="2:2" x14ac:dyDescent="0.25">
      <c r="B1640" s="6"/>
    </row>
    <row r="1642" spans="2:2" x14ac:dyDescent="0.25">
      <c r="B1642" s="6"/>
    </row>
    <row r="1644" spans="2:2" x14ac:dyDescent="0.25">
      <c r="B1644" s="6"/>
    </row>
    <row r="1646" spans="2:2" x14ac:dyDescent="0.25">
      <c r="B1646" s="6"/>
    </row>
    <row r="1648" spans="2:2" x14ac:dyDescent="0.25">
      <c r="B1648" s="6"/>
    </row>
    <row r="1650" spans="2:2" x14ac:dyDescent="0.25">
      <c r="B1650" s="6"/>
    </row>
    <row r="1652" spans="2:2" x14ac:dyDescent="0.25">
      <c r="B1652" s="6"/>
    </row>
    <row r="1654" spans="2:2" x14ac:dyDescent="0.25">
      <c r="B1654" s="6"/>
    </row>
    <row r="1656" spans="2:2" x14ac:dyDescent="0.25">
      <c r="B1656" s="6"/>
    </row>
    <row r="1658" spans="2:2" x14ac:dyDescent="0.25">
      <c r="B1658" s="6"/>
    </row>
    <row r="1660" spans="2:2" x14ac:dyDescent="0.25">
      <c r="B1660" s="6"/>
    </row>
    <row r="1662" spans="2:2" x14ac:dyDescent="0.25">
      <c r="B1662" s="6"/>
    </row>
    <row r="1664" spans="2:2" x14ac:dyDescent="0.25">
      <c r="B1664" s="6"/>
    </row>
    <row r="1666" spans="2:2" x14ac:dyDescent="0.25">
      <c r="B1666" s="6"/>
    </row>
    <row r="1668" spans="2:2" x14ac:dyDescent="0.25">
      <c r="B1668" s="6"/>
    </row>
    <row r="1670" spans="2:2" x14ac:dyDescent="0.25">
      <c r="B1670" s="6"/>
    </row>
    <row r="1672" spans="2:2" x14ac:dyDescent="0.25">
      <c r="B1672" s="6"/>
    </row>
    <row r="1674" spans="2:2" x14ac:dyDescent="0.25">
      <c r="B1674" s="6"/>
    </row>
    <row r="1676" spans="2:2" x14ac:dyDescent="0.25">
      <c r="B1676" s="6"/>
    </row>
    <row r="1678" spans="2:2" x14ac:dyDescent="0.25">
      <c r="B1678" s="6"/>
    </row>
    <row r="1680" spans="2:2" x14ac:dyDescent="0.25">
      <c r="B1680" s="6"/>
    </row>
    <row r="1682" spans="2:2" x14ac:dyDescent="0.25">
      <c r="B1682" s="6"/>
    </row>
    <row r="1684" spans="2:2" x14ac:dyDescent="0.25">
      <c r="B1684" s="6"/>
    </row>
    <row r="1686" spans="2:2" x14ac:dyDescent="0.25">
      <c r="B1686" s="6"/>
    </row>
    <row r="1688" spans="2:2" x14ac:dyDescent="0.25">
      <c r="B1688" s="6"/>
    </row>
    <row r="1690" spans="2:2" x14ac:dyDescent="0.25">
      <c r="B1690" s="6"/>
    </row>
    <row r="1692" spans="2:2" x14ac:dyDescent="0.25">
      <c r="B1692" s="6"/>
    </row>
    <row r="1694" spans="2:2" x14ac:dyDescent="0.25">
      <c r="B1694" s="6"/>
    </row>
    <row r="1696" spans="2:2" x14ac:dyDescent="0.25">
      <c r="B1696" s="6"/>
    </row>
    <row r="1698" spans="2:2" x14ac:dyDescent="0.25">
      <c r="B1698" s="6"/>
    </row>
    <row r="1700" spans="2:2" x14ac:dyDescent="0.25">
      <c r="B1700" s="6"/>
    </row>
    <row r="1702" spans="2:2" x14ac:dyDescent="0.25">
      <c r="B1702" s="6"/>
    </row>
    <row r="1704" spans="2:2" x14ac:dyDescent="0.25">
      <c r="B1704" s="6"/>
    </row>
    <row r="1706" spans="2:2" x14ac:dyDescent="0.25">
      <c r="B1706" s="6"/>
    </row>
    <row r="1708" spans="2:2" x14ac:dyDescent="0.25">
      <c r="B1708" s="6"/>
    </row>
    <row r="1710" spans="2:2" x14ac:dyDescent="0.25">
      <c r="B1710" s="6"/>
    </row>
    <row r="1712" spans="2:2" x14ac:dyDescent="0.25">
      <c r="B1712" s="6"/>
    </row>
    <row r="1714" spans="2:2" x14ac:dyDescent="0.25">
      <c r="B1714" s="6"/>
    </row>
    <row r="1716" spans="2:2" x14ac:dyDescent="0.25">
      <c r="B1716" s="6"/>
    </row>
    <row r="1718" spans="2:2" x14ac:dyDescent="0.25">
      <c r="B1718" s="6"/>
    </row>
    <row r="1720" spans="2:2" x14ac:dyDescent="0.25">
      <c r="B1720" s="6"/>
    </row>
    <row r="1722" spans="2:2" x14ac:dyDescent="0.25">
      <c r="B1722" s="6"/>
    </row>
    <row r="1724" spans="2:2" x14ac:dyDescent="0.25">
      <c r="B1724" s="6"/>
    </row>
    <row r="1726" spans="2:2" x14ac:dyDescent="0.25">
      <c r="B1726" s="6"/>
    </row>
    <row r="1728" spans="2:2" x14ac:dyDescent="0.25">
      <c r="B1728" s="6"/>
    </row>
    <row r="1730" spans="2:2" x14ac:dyDescent="0.25">
      <c r="B1730" s="6"/>
    </row>
    <row r="1732" spans="2:2" x14ac:dyDescent="0.25">
      <c r="B1732" s="6"/>
    </row>
    <row r="1734" spans="2:2" x14ac:dyDescent="0.25">
      <c r="B1734" s="6"/>
    </row>
    <row r="1736" spans="2:2" x14ac:dyDescent="0.25">
      <c r="B1736" s="6"/>
    </row>
    <row r="1738" spans="2:2" x14ac:dyDescent="0.25">
      <c r="B1738" s="6"/>
    </row>
    <row r="1740" spans="2:2" x14ac:dyDescent="0.25">
      <c r="B1740" s="6"/>
    </row>
    <row r="1742" spans="2:2" x14ac:dyDescent="0.25">
      <c r="B1742" s="6"/>
    </row>
    <row r="1744" spans="2:2" x14ac:dyDescent="0.25">
      <c r="B1744" s="6"/>
    </row>
    <row r="1746" spans="2:2" x14ac:dyDescent="0.25">
      <c r="B1746" s="6"/>
    </row>
    <row r="1748" spans="2:2" x14ac:dyDescent="0.25">
      <c r="B1748" s="6"/>
    </row>
    <row r="1750" spans="2:2" x14ac:dyDescent="0.25">
      <c r="B1750" s="6"/>
    </row>
    <row r="1752" spans="2:2" x14ac:dyDescent="0.25">
      <c r="B1752" s="6"/>
    </row>
    <row r="1754" spans="2:2" x14ac:dyDescent="0.25">
      <c r="B1754" s="6"/>
    </row>
    <row r="1756" spans="2:2" x14ac:dyDescent="0.25">
      <c r="B1756" s="6"/>
    </row>
    <row r="1758" spans="2:2" x14ac:dyDescent="0.25">
      <c r="B1758" s="6"/>
    </row>
    <row r="1760" spans="2:2" x14ac:dyDescent="0.25">
      <c r="B1760" s="6"/>
    </row>
    <row r="1762" spans="2:2" x14ac:dyDescent="0.25">
      <c r="B1762" s="6"/>
    </row>
    <row r="1764" spans="2:2" x14ac:dyDescent="0.25">
      <c r="B1764" s="6"/>
    </row>
    <row r="1766" spans="2:2" x14ac:dyDescent="0.25">
      <c r="B1766" s="6"/>
    </row>
    <row r="1768" spans="2:2" x14ac:dyDescent="0.25">
      <c r="B1768" s="6"/>
    </row>
    <row r="1770" spans="2:2" x14ac:dyDescent="0.25">
      <c r="B1770" s="6"/>
    </row>
    <row r="1772" spans="2:2" x14ac:dyDescent="0.25">
      <c r="B1772" s="6"/>
    </row>
    <row r="1774" spans="2:2" x14ac:dyDescent="0.25">
      <c r="B1774" s="6"/>
    </row>
    <row r="1776" spans="2:2" x14ac:dyDescent="0.25">
      <c r="B1776" s="6"/>
    </row>
    <row r="1778" spans="2:2" x14ac:dyDescent="0.25">
      <c r="B1778" s="6"/>
    </row>
    <row r="1780" spans="2:2" x14ac:dyDescent="0.25">
      <c r="B1780" s="6"/>
    </row>
    <row r="1782" spans="2:2" x14ac:dyDescent="0.25">
      <c r="B1782" s="6"/>
    </row>
    <row r="1784" spans="2:2" x14ac:dyDescent="0.25">
      <c r="B1784" s="6"/>
    </row>
    <row r="1786" spans="2:2" x14ac:dyDescent="0.25">
      <c r="B1786" s="6"/>
    </row>
    <row r="1788" spans="2:2" x14ac:dyDescent="0.25">
      <c r="B1788" s="6"/>
    </row>
    <row r="1790" spans="2:2" x14ac:dyDescent="0.25">
      <c r="B1790" s="6"/>
    </row>
    <row r="1792" spans="2:2" x14ac:dyDescent="0.25">
      <c r="B1792" s="6"/>
    </row>
    <row r="1794" spans="2:2" x14ac:dyDescent="0.25">
      <c r="B1794" s="6"/>
    </row>
    <row r="1796" spans="2:2" x14ac:dyDescent="0.25">
      <c r="B1796" s="6"/>
    </row>
    <row r="1798" spans="2:2" x14ac:dyDescent="0.25">
      <c r="B1798" s="6"/>
    </row>
    <row r="1800" spans="2:2" x14ac:dyDescent="0.25">
      <c r="B1800" s="6"/>
    </row>
    <row r="1802" spans="2:2" x14ac:dyDescent="0.25">
      <c r="B1802" s="6"/>
    </row>
    <row r="1804" spans="2:2" x14ac:dyDescent="0.25">
      <c r="B1804" s="6"/>
    </row>
    <row r="1806" spans="2:2" x14ac:dyDescent="0.25">
      <c r="B1806" s="6"/>
    </row>
    <row r="1808" spans="2:2" x14ac:dyDescent="0.25">
      <c r="B1808" s="6"/>
    </row>
    <row r="1810" spans="2:2" x14ac:dyDescent="0.25">
      <c r="B1810" s="6"/>
    </row>
    <row r="1812" spans="2:2" x14ac:dyDescent="0.25">
      <c r="B1812" s="6"/>
    </row>
    <row r="1814" spans="2:2" x14ac:dyDescent="0.25">
      <c r="B1814" s="6"/>
    </row>
    <row r="1816" spans="2:2" x14ac:dyDescent="0.25">
      <c r="B1816" s="6"/>
    </row>
    <row r="1818" spans="2:2" x14ac:dyDescent="0.25">
      <c r="B1818" s="6"/>
    </row>
    <row r="1820" spans="2:2" x14ac:dyDescent="0.25">
      <c r="B1820" s="6"/>
    </row>
    <row r="1822" spans="2:2" x14ac:dyDescent="0.25">
      <c r="B1822" s="6"/>
    </row>
    <row r="1824" spans="2:2" x14ac:dyDescent="0.25">
      <c r="B1824" s="6"/>
    </row>
    <row r="1826" spans="2:2" x14ac:dyDescent="0.25">
      <c r="B1826" s="6"/>
    </row>
    <row r="1828" spans="2:2" x14ac:dyDescent="0.25">
      <c r="B1828" s="6"/>
    </row>
    <row r="1830" spans="2:2" x14ac:dyDescent="0.25">
      <c r="B1830" s="6"/>
    </row>
    <row r="1832" spans="2:2" x14ac:dyDescent="0.25">
      <c r="B1832" s="6"/>
    </row>
    <row r="1834" spans="2:2" x14ac:dyDescent="0.25">
      <c r="B1834" s="6"/>
    </row>
    <row r="1836" spans="2:2" x14ac:dyDescent="0.25">
      <c r="B1836" s="6"/>
    </row>
    <row r="1838" spans="2:2" x14ac:dyDescent="0.25">
      <c r="B1838" s="6"/>
    </row>
    <row r="1840" spans="2:2" x14ac:dyDescent="0.25">
      <c r="B1840" s="6"/>
    </row>
    <row r="1842" spans="2:2" x14ac:dyDescent="0.25">
      <c r="B1842" s="6"/>
    </row>
    <row r="1844" spans="2:2" x14ac:dyDescent="0.25">
      <c r="B1844" s="6"/>
    </row>
    <row r="1846" spans="2:2" x14ac:dyDescent="0.25">
      <c r="B1846" s="6"/>
    </row>
    <row r="1848" spans="2:2" x14ac:dyDescent="0.25">
      <c r="B1848" s="6"/>
    </row>
    <row r="1850" spans="2:2" x14ac:dyDescent="0.25">
      <c r="B1850" s="6"/>
    </row>
    <row r="1852" spans="2:2" x14ac:dyDescent="0.25">
      <c r="B1852" s="6"/>
    </row>
    <row r="1854" spans="2:2" x14ac:dyDescent="0.25">
      <c r="B1854" s="6"/>
    </row>
    <row r="1856" spans="2:2" x14ac:dyDescent="0.25">
      <c r="B1856" s="6"/>
    </row>
    <row r="1858" spans="2:2" x14ac:dyDescent="0.25">
      <c r="B1858" s="6"/>
    </row>
    <row r="1860" spans="2:2" x14ac:dyDescent="0.25">
      <c r="B1860" s="6"/>
    </row>
    <row r="1862" spans="2:2" x14ac:dyDescent="0.25">
      <c r="B1862" s="6"/>
    </row>
  </sheetData>
  <sortState xmlns:xlrd2="http://schemas.microsoft.com/office/spreadsheetml/2017/richdata2" ref="H2:H27">
    <sortCondition ref="H2:H2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BBD7-3750-483B-A822-62D54AAB9CB6}">
  <dimension ref="A1:G27"/>
  <sheetViews>
    <sheetView workbookViewId="0">
      <selection activeCell="B27" sqref="B27"/>
    </sheetView>
  </sheetViews>
  <sheetFormatPr defaultRowHeight="15" x14ac:dyDescent="0.25"/>
  <cols>
    <col min="2" max="2" width="21.140625" customWidth="1"/>
  </cols>
  <sheetData>
    <row r="1" spans="1:7" ht="30" x14ac:dyDescent="0.25">
      <c r="A1" s="16" t="s">
        <v>96</v>
      </c>
      <c r="B1" s="16" t="s">
        <v>279</v>
      </c>
    </row>
    <row r="2" spans="1:7" x14ac:dyDescent="0.25">
      <c r="A2" s="17">
        <v>2000</v>
      </c>
      <c r="B2" s="17">
        <v>4.5</v>
      </c>
    </row>
    <row r="3" spans="1:7" x14ac:dyDescent="0.25">
      <c r="A3" s="17">
        <v>2001</v>
      </c>
      <c r="B3" s="17">
        <v>4.4000000000000004</v>
      </c>
    </row>
    <row r="4" spans="1:7" x14ac:dyDescent="0.25">
      <c r="A4" s="17">
        <v>2002</v>
      </c>
      <c r="B4" s="17">
        <v>3</v>
      </c>
    </row>
    <row r="5" spans="1:7" x14ac:dyDescent="0.25">
      <c r="A5" s="17">
        <v>2003</v>
      </c>
      <c r="B5" s="17">
        <v>2.7</v>
      </c>
    </row>
    <row r="6" spans="1:7" x14ac:dyDescent="0.25">
      <c r="A6" s="17">
        <v>2004</v>
      </c>
      <c r="B6" s="17">
        <v>2.2999999999999998</v>
      </c>
    </row>
    <row r="7" spans="1:7" x14ac:dyDescent="0.25">
      <c r="A7" s="17">
        <v>2005</v>
      </c>
      <c r="B7" s="17">
        <v>2.7</v>
      </c>
    </row>
    <row r="8" spans="1:7" x14ac:dyDescent="0.25">
      <c r="A8" s="17">
        <v>2006</v>
      </c>
      <c r="B8" s="17">
        <v>3.6</v>
      </c>
    </row>
    <row r="9" spans="1:7" x14ac:dyDescent="0.25">
      <c r="A9" s="17">
        <v>2007</v>
      </c>
      <c r="B9" s="17">
        <v>2.2999999999999998</v>
      </c>
    </row>
    <row r="10" spans="1:7" x14ac:dyDescent="0.25">
      <c r="A10" s="17">
        <v>2008</v>
      </c>
      <c r="B10" s="17">
        <v>4.4000000000000004</v>
      </c>
    </row>
    <row r="11" spans="1:7" x14ac:dyDescent="0.25">
      <c r="A11" s="17">
        <v>2009</v>
      </c>
      <c r="B11" s="17">
        <v>1.8</v>
      </c>
    </row>
    <row r="12" spans="1:7" x14ac:dyDescent="0.25">
      <c r="A12" s="17">
        <v>2010</v>
      </c>
      <c r="B12" s="17">
        <v>2.9</v>
      </c>
      <c r="G12" s="4"/>
    </row>
    <row r="13" spans="1:7" x14ac:dyDescent="0.25">
      <c r="A13" s="17">
        <v>2011</v>
      </c>
      <c r="B13" s="17">
        <v>3.3</v>
      </c>
      <c r="G13" s="4"/>
    </row>
    <row r="14" spans="1:7" x14ac:dyDescent="0.25">
      <c r="A14" s="17">
        <v>2012</v>
      </c>
      <c r="B14" s="17">
        <v>1.8</v>
      </c>
      <c r="G14" s="4"/>
    </row>
    <row r="15" spans="1:7" x14ac:dyDescent="0.25">
      <c r="A15" s="17">
        <v>2013</v>
      </c>
      <c r="B15" s="17">
        <v>2.4</v>
      </c>
      <c r="G15" s="4"/>
    </row>
    <row r="16" spans="1:7" x14ac:dyDescent="0.25">
      <c r="A16" s="17">
        <v>2014</v>
      </c>
      <c r="B16" s="17">
        <v>2.5</v>
      </c>
      <c r="G16" s="4"/>
    </row>
    <row r="17" spans="1:2" x14ac:dyDescent="0.25">
      <c r="A17" s="17">
        <v>2015</v>
      </c>
      <c r="B17" s="17">
        <v>1.5</v>
      </c>
    </row>
    <row r="18" spans="1:2" x14ac:dyDescent="0.25">
      <c r="A18" s="17">
        <v>2016</v>
      </c>
      <c r="B18" s="17">
        <v>1.3</v>
      </c>
    </row>
    <row r="19" spans="1:2" x14ac:dyDescent="0.25">
      <c r="A19" s="17">
        <v>2017</v>
      </c>
      <c r="B19" s="17">
        <v>1.9</v>
      </c>
    </row>
    <row r="20" spans="1:2" x14ac:dyDescent="0.25">
      <c r="A20" s="17">
        <v>2018</v>
      </c>
      <c r="B20" s="17">
        <v>1.9</v>
      </c>
    </row>
    <row r="21" spans="1:2" x14ac:dyDescent="0.25">
      <c r="A21" s="17">
        <v>2019</v>
      </c>
      <c r="B21" s="17">
        <v>1.6</v>
      </c>
    </row>
    <row r="22" spans="1:2" x14ac:dyDescent="0.25">
      <c r="A22" s="17">
        <v>2020</v>
      </c>
      <c r="B22" s="17">
        <v>0.8</v>
      </c>
    </row>
    <row r="23" spans="1:2" x14ac:dyDescent="0.25">
      <c r="A23" s="17">
        <v>2021</v>
      </c>
      <c r="B23" s="17">
        <v>2.9</v>
      </c>
    </row>
    <row r="24" spans="1:2" x14ac:dyDescent="0.25">
      <c r="A24" s="17">
        <v>2022</v>
      </c>
      <c r="B24" s="17">
        <v>6.6</v>
      </c>
    </row>
    <row r="25" spans="1:2" x14ac:dyDescent="0.25">
      <c r="A25" s="17">
        <v>2023</v>
      </c>
      <c r="B25" s="17">
        <v>5.6</v>
      </c>
    </row>
    <row r="26" spans="1:2" x14ac:dyDescent="0.25">
      <c r="A26" s="17">
        <v>2024</v>
      </c>
      <c r="B26" s="17">
        <v>3.2</v>
      </c>
    </row>
    <row r="27" spans="1:2" x14ac:dyDescent="0.25">
      <c r="A27" s="17">
        <v>2025</v>
      </c>
      <c r="B27" s="17">
        <v>2.4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K S n W q U 4 U v + k A A A A 9 g A A A B I A H A B D b 2 5 m a W c v U G F j a 2 F n Z S 5 4 b W w g o h g A K K A U A A A A A A A A A A A A A A A A A A A A A A A A A A A A h Y 9 B D o I w F E S v Q r q n h a q J I Z 8 S 4 1 Y S E 6 N x 2 9 Q K j f A x t F j u 5 s I j e Q U x i r p z O W / e Y u Z + v U H W 1 1 V w 0 a 0 1 D a Y k p h E J N K r m Y L B I S e e O 4 Z x k A t Z S n W S h g 0 F G m / T 2 k J L S u X P C m P e e + g l t 2 o L x K I r Z P l 9 t V K l r S T 6 y + S + H B q 2 T q D Q R s H u N E Z z G U 0 7 5 b N g E b I S Q G / w K f O i e 7 Q + E Z V e 5 r t V C Y 7 j Y A h s j s P c H 8 Q B Q S w M E F A A C A A g A F K S n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k p 1 o o i k e 4 D g A A A B E A A A A T A B w A R m 9 y b X V s Y X M v U 2 V j d G l v b j E u b S C i G A A o o B Q A A A A A A A A A A A A A A A A A A A A A A A A A A A A r T k 0 u y c z P U w i G 0 I b W A F B L A Q I t A B Q A A g A I A B S k p 1 q l O F L / p A A A A P Y A A A A S A A A A A A A A A A A A A A A A A A A A A A B D b 2 5 m a W c v U G F j a 2 F n Z S 5 4 b W x Q S w E C L Q A U A A I A C A A U p K d a D 8 r p q 6 Q A A A D p A A A A E w A A A A A A A A A A A A A A A A D w A A A A W 0 N v b n R l b n R f V H l w Z X N d L n h t b F B L A Q I t A B Q A A g A I A B S k p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7 u 0 / Q g r o W S I J W E P E C P U X i A A A A A A I A A A A A A B B m A A A A A Q A A I A A A A E r 7 + c c l I 8 K y 4 a a j f F C d y X f j s i a Y w X G F 4 5 H d 3 f p D e A S j A A A A A A 6 A A A A A A g A A I A A A A D D g 3 r Z q g 8 c B b H n f A 7 p W B O W w p 1 e o P x 4 5 p X w b w g Y V Q E t s U A A A A C j 0 L l O 6 i N 6 6 G 4 F b T V 9 H a N T N r 8 l 8 / c I s l 0 6 a Z 7 u c J 0 6 d k v X A s l P V Z H N j 4 O 8 l V 8 1 q e 4 i B n O s O W 6 k z w d T s p m j m I Q s K w / k 0 Z B J G r R I i f N L U 5 p x W Q A A A A G f j Q B I a x Q / u d y l Q 3 b Q q d A S L U M 9 C t M 0 J 6 T z j 4 2 D e T H y Z f p q l D b / Z P B i 0 O o T R i M Y 0 y V I L c 7 H t H 8 4 A h L W Q g r O w 4 w c = < / D a t a M a s h u p > 
</file>

<file path=customXml/itemProps1.xml><?xml version="1.0" encoding="utf-8"?>
<ds:datastoreItem xmlns:ds="http://schemas.openxmlformats.org/officeDocument/2006/customXml" ds:itemID="{EF6A7ACC-1671-42E0-89FF-62EF3279B6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FNHHRICDMasterData2</vt:lpstr>
      <vt:lpstr>Demolition</vt:lpstr>
      <vt:lpstr>Detached House</vt:lpstr>
      <vt:lpstr>Extension</vt:lpstr>
      <vt:lpstr>SCU</vt:lpstr>
      <vt:lpstr>Lot Development</vt:lpstr>
      <vt:lpstr>Sheet1</vt:lpstr>
      <vt:lpstr>CPI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Nolan-Holmes</dc:creator>
  <cp:lastModifiedBy>Harry Nolan-Holmes</cp:lastModifiedBy>
  <dcterms:created xsi:type="dcterms:W3CDTF">2025-05-06T11:03:26Z</dcterms:created>
  <dcterms:modified xsi:type="dcterms:W3CDTF">2025-05-10T08:09:20Z</dcterms:modified>
</cp:coreProperties>
</file>