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hbarkh_student_ubc_ca/Documents/Classes/CIVL 492/03 Models/"/>
    </mc:Choice>
  </mc:AlternateContent>
  <xr:revisionPtr revIDLastSave="2" documentId="13_ncr:1_{EC945E30-1B19-A44F-968C-B841224A1C4B}" xr6:coauthVersionLast="46" xr6:coauthVersionMax="46" xr10:uidLastSave="{B9D34DDC-BDA1-E04B-A739-038447F6EB7B}"/>
  <bookViews>
    <workbookView xWindow="0" yWindow="500" windowWidth="51200" windowHeight="26640" activeTab="5" xr2:uid="{00000000-000D-0000-FFFF-FFFF00000000}"/>
  </bookViews>
  <sheets>
    <sheet name="F_mat" sheetId="1" r:id="rId1"/>
    <sheet name="F_ass" sheetId="2" r:id="rId2"/>
    <sheet name="F_vc" sheetId="11" r:id="rId3"/>
    <sheet name="F_wtw" sheetId="3" r:id="rId4"/>
    <sheet name="F_tot" sheetId="5" r:id="rId5"/>
    <sheet name="g CO2e_kWh" sheetId="16" r:id="rId6"/>
    <sheet name="CEROI" sheetId="14" r:id="rId7"/>
  </sheets>
  <definedNames>
    <definedName name="_xlnm._FilterDatabase" localSheetId="4" hidden="1">F_tot!$A$4:$T$196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1" l="1"/>
  <c r="E6" i="11"/>
  <c r="F6" i="11"/>
  <c r="E5" i="11"/>
  <c r="F5" i="11"/>
  <c r="B6" i="11"/>
  <c r="C5" i="11"/>
  <c r="B5" i="11"/>
  <c r="H5" i="11" l="1"/>
  <c r="I6" i="11"/>
  <c r="I5" i="11"/>
  <c r="H6" i="11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C54" i="3"/>
  <c r="C55" i="3"/>
  <c r="C56" i="3"/>
  <c r="C58" i="3"/>
  <c r="C59" i="3"/>
  <c r="C60" i="3"/>
  <c r="C62" i="3"/>
  <c r="C63" i="3"/>
  <c r="C64" i="3"/>
  <c r="C66" i="3"/>
  <c r="C67" i="3"/>
  <c r="C68" i="3"/>
  <c r="C70" i="3"/>
  <c r="C71" i="3"/>
  <c r="C74" i="3"/>
  <c r="C75" i="3"/>
  <c r="C29" i="3"/>
  <c r="B29" i="3"/>
  <c r="C91" i="3" l="1"/>
  <c r="C98" i="3"/>
  <c r="C94" i="3"/>
  <c r="C90" i="3"/>
  <c r="C86" i="3"/>
  <c r="C82" i="3"/>
  <c r="C78" i="3"/>
  <c r="C95" i="3"/>
  <c r="C83" i="3"/>
  <c r="C69" i="3"/>
  <c r="C61" i="3"/>
  <c r="C57" i="3"/>
  <c r="C99" i="3"/>
  <c r="C87" i="3"/>
  <c r="C79" i="3"/>
  <c r="C73" i="3"/>
  <c r="C65" i="3"/>
  <c r="C76" i="3"/>
  <c r="C72" i="3"/>
  <c r="C92" i="3"/>
  <c r="C88" i="3"/>
  <c r="C84" i="3"/>
  <c r="C80" i="3"/>
  <c r="B76" i="3"/>
  <c r="B74" i="3"/>
  <c r="B72" i="3"/>
  <c r="B70" i="3"/>
  <c r="B68" i="3"/>
  <c r="B66" i="3"/>
  <c r="B64" i="3"/>
  <c r="B62" i="3"/>
  <c r="B60" i="3"/>
  <c r="B58" i="3"/>
  <c r="B56" i="3"/>
  <c r="B54" i="3"/>
  <c r="C53" i="3"/>
  <c r="B75" i="3"/>
  <c r="B73" i="3"/>
  <c r="B71" i="3"/>
  <c r="B69" i="3"/>
  <c r="B67" i="3"/>
  <c r="B65" i="3"/>
  <c r="B63" i="3"/>
  <c r="B61" i="3"/>
  <c r="B59" i="3"/>
  <c r="B57" i="3"/>
  <c r="B55" i="3"/>
  <c r="B53" i="3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L162" i="5"/>
  <c r="M162" i="5"/>
  <c r="N162" i="5"/>
  <c r="L163" i="5"/>
  <c r="M163" i="5"/>
  <c r="N163" i="5"/>
  <c r="L164" i="5"/>
  <c r="M164" i="5"/>
  <c r="N164" i="5"/>
  <c r="L165" i="5"/>
  <c r="M165" i="5"/>
  <c r="N165" i="5"/>
  <c r="L166" i="5"/>
  <c r="M166" i="5"/>
  <c r="N166" i="5"/>
  <c r="L167" i="5"/>
  <c r="M167" i="5"/>
  <c r="N167" i="5"/>
  <c r="L168" i="5"/>
  <c r="M168" i="5"/>
  <c r="N168" i="5"/>
  <c r="L169" i="5"/>
  <c r="M169" i="5"/>
  <c r="N169" i="5"/>
  <c r="L170" i="5"/>
  <c r="M170" i="5"/>
  <c r="N170" i="5"/>
  <c r="L171" i="5"/>
  <c r="M171" i="5"/>
  <c r="N171" i="5"/>
  <c r="L172" i="5"/>
  <c r="M172" i="5"/>
  <c r="N172" i="5"/>
  <c r="L173" i="5"/>
  <c r="M173" i="5"/>
  <c r="N173" i="5"/>
  <c r="L174" i="5"/>
  <c r="M174" i="5"/>
  <c r="N174" i="5"/>
  <c r="L175" i="5"/>
  <c r="M175" i="5"/>
  <c r="N175" i="5"/>
  <c r="L176" i="5"/>
  <c r="M176" i="5"/>
  <c r="N176" i="5"/>
  <c r="L177" i="5"/>
  <c r="M177" i="5"/>
  <c r="N177" i="5"/>
  <c r="L178" i="5"/>
  <c r="M178" i="5"/>
  <c r="N178" i="5"/>
  <c r="L179" i="5"/>
  <c r="M179" i="5"/>
  <c r="N179" i="5"/>
  <c r="L180" i="5"/>
  <c r="M180" i="5"/>
  <c r="N180" i="5"/>
  <c r="L181" i="5"/>
  <c r="M181" i="5"/>
  <c r="N181" i="5"/>
  <c r="L182" i="5"/>
  <c r="M182" i="5"/>
  <c r="N182" i="5"/>
  <c r="L183" i="5"/>
  <c r="M183" i="5"/>
  <c r="N183" i="5"/>
  <c r="L184" i="5"/>
  <c r="M184" i="5"/>
  <c r="N184" i="5"/>
  <c r="L185" i="5"/>
  <c r="M185" i="5"/>
  <c r="N185" i="5"/>
  <c r="L186" i="5"/>
  <c r="M186" i="5"/>
  <c r="N186" i="5"/>
  <c r="L187" i="5"/>
  <c r="M187" i="5"/>
  <c r="N187" i="5"/>
  <c r="L188" i="5"/>
  <c r="M188" i="5"/>
  <c r="N188" i="5"/>
  <c r="L189" i="5"/>
  <c r="M189" i="5"/>
  <c r="N189" i="5"/>
  <c r="L190" i="5"/>
  <c r="M190" i="5"/>
  <c r="N190" i="5"/>
  <c r="L191" i="5"/>
  <c r="M191" i="5"/>
  <c r="N191" i="5"/>
  <c r="L192" i="5"/>
  <c r="M192" i="5"/>
  <c r="N192" i="5"/>
  <c r="L193" i="5"/>
  <c r="M193" i="5"/>
  <c r="N193" i="5"/>
  <c r="L194" i="5"/>
  <c r="M194" i="5"/>
  <c r="N194" i="5"/>
  <c r="L195" i="5"/>
  <c r="M195" i="5"/>
  <c r="N195" i="5"/>
  <c r="L196" i="5"/>
  <c r="M196" i="5"/>
  <c r="N196" i="5"/>
  <c r="N5" i="5"/>
  <c r="M5" i="5"/>
  <c r="L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D5" i="5"/>
  <c r="C5" i="5"/>
  <c r="B5" i="5"/>
  <c r="C116" i="3" l="1"/>
  <c r="C96" i="3"/>
  <c r="C93" i="3"/>
  <c r="C119" i="3"/>
  <c r="I119" i="3" s="1"/>
  <c r="C106" i="3"/>
  <c r="C114" i="3"/>
  <c r="C122" i="3"/>
  <c r="C108" i="3"/>
  <c r="C111" i="3"/>
  <c r="C85" i="3"/>
  <c r="C104" i="3"/>
  <c r="C112" i="3"/>
  <c r="C100" i="3"/>
  <c r="C103" i="3"/>
  <c r="C123" i="3"/>
  <c r="C97" i="3"/>
  <c r="C77" i="3"/>
  <c r="C89" i="3"/>
  <c r="C81" i="3"/>
  <c r="C107" i="3"/>
  <c r="I107" i="3" s="1"/>
  <c r="C102" i="3"/>
  <c r="C110" i="3"/>
  <c r="C118" i="3"/>
  <c r="C115" i="3"/>
  <c r="I115" i="3" s="1"/>
  <c r="B90" i="3"/>
  <c r="B83" i="3"/>
  <c r="B91" i="3"/>
  <c r="B99" i="3"/>
  <c r="B81" i="3"/>
  <c r="B89" i="3"/>
  <c r="B97" i="3"/>
  <c r="B78" i="3"/>
  <c r="B82" i="3"/>
  <c r="B86" i="3"/>
  <c r="B94" i="3"/>
  <c r="B77" i="3"/>
  <c r="B85" i="3"/>
  <c r="B93" i="3"/>
  <c r="B80" i="3"/>
  <c r="B84" i="3"/>
  <c r="B88" i="3"/>
  <c r="B92" i="3"/>
  <c r="B96" i="3"/>
  <c r="B100" i="3"/>
  <c r="B98" i="3"/>
  <c r="B79" i="3"/>
  <c r="B87" i="3"/>
  <c r="B95" i="3"/>
  <c r="E193" i="5"/>
  <c r="E191" i="5"/>
  <c r="E185" i="5"/>
  <c r="E183" i="5"/>
  <c r="E179" i="5"/>
  <c r="E173" i="5"/>
  <c r="E169" i="5"/>
  <c r="E167" i="5"/>
  <c r="E161" i="5"/>
  <c r="E159" i="5"/>
  <c r="E155" i="5"/>
  <c r="E149" i="5"/>
  <c r="E147" i="5"/>
  <c r="E141" i="5"/>
  <c r="E137" i="5"/>
  <c r="E135" i="5"/>
  <c r="E129" i="5"/>
  <c r="E127" i="5"/>
  <c r="E123" i="5"/>
  <c r="E117" i="5"/>
  <c r="E113" i="5"/>
  <c r="E111" i="5"/>
  <c r="E105" i="5"/>
  <c r="E103" i="5"/>
  <c r="E97" i="5"/>
  <c r="E93" i="5"/>
  <c r="E89" i="5"/>
  <c r="E85" i="5"/>
  <c r="E81" i="5"/>
  <c r="E77" i="5"/>
  <c r="E73" i="5"/>
  <c r="E69" i="5"/>
  <c r="E65" i="5"/>
  <c r="E53" i="5"/>
  <c r="E45" i="5"/>
  <c r="E41" i="5"/>
  <c r="E37" i="5"/>
  <c r="E33" i="5"/>
  <c r="E29" i="5"/>
  <c r="E25" i="5"/>
  <c r="E21" i="5"/>
  <c r="E17" i="5"/>
  <c r="E13" i="5"/>
  <c r="E7" i="5"/>
  <c r="O193" i="5"/>
  <c r="O189" i="5"/>
  <c r="O185" i="5"/>
  <c r="R185" i="5" s="1"/>
  <c r="O169" i="5"/>
  <c r="O161" i="5"/>
  <c r="O157" i="5"/>
  <c r="Q157" i="5" s="1"/>
  <c r="O153" i="5"/>
  <c r="Q153" i="5" s="1"/>
  <c r="O137" i="5"/>
  <c r="O129" i="5"/>
  <c r="O125" i="5"/>
  <c r="O121" i="5"/>
  <c r="Q121" i="5" s="1"/>
  <c r="O117" i="5"/>
  <c r="Q117" i="5" s="1"/>
  <c r="O113" i="5"/>
  <c r="O109" i="5"/>
  <c r="O105" i="5"/>
  <c r="O101" i="5"/>
  <c r="O97" i="5"/>
  <c r="O93" i="5"/>
  <c r="Q93" i="5" s="1"/>
  <c r="O89" i="5"/>
  <c r="O85" i="5"/>
  <c r="O81" i="5"/>
  <c r="O77" i="5"/>
  <c r="Q77" i="5" s="1"/>
  <c r="O73" i="5"/>
  <c r="Q73" i="5" s="1"/>
  <c r="O69" i="5"/>
  <c r="Q69" i="5" s="1"/>
  <c r="O65" i="5"/>
  <c r="O61" i="5"/>
  <c r="Q61" i="5" s="1"/>
  <c r="O57" i="5"/>
  <c r="Q57" i="5" s="1"/>
  <c r="O53" i="5"/>
  <c r="Q53" i="5" s="1"/>
  <c r="O49" i="5"/>
  <c r="O45" i="5"/>
  <c r="Q45" i="5" s="1"/>
  <c r="O41" i="5"/>
  <c r="Q41" i="5" s="1"/>
  <c r="O37" i="5"/>
  <c r="Q37" i="5" s="1"/>
  <c r="O33" i="5"/>
  <c r="O29" i="5"/>
  <c r="Q29" i="5" s="1"/>
  <c r="O25" i="5"/>
  <c r="R25" i="5" s="1"/>
  <c r="O21" i="5"/>
  <c r="Q21" i="5" s="1"/>
  <c r="O17" i="5"/>
  <c r="O13" i="5"/>
  <c r="Q13" i="5" s="1"/>
  <c r="O9" i="5"/>
  <c r="Q9" i="5" s="1"/>
  <c r="E5" i="5"/>
  <c r="E195" i="5"/>
  <c r="E189" i="5"/>
  <c r="E187" i="5"/>
  <c r="E181" i="5"/>
  <c r="E177" i="5"/>
  <c r="E175" i="5"/>
  <c r="E171" i="5"/>
  <c r="E165" i="5"/>
  <c r="E163" i="5"/>
  <c r="E157" i="5"/>
  <c r="E153" i="5"/>
  <c r="E151" i="5"/>
  <c r="E145" i="5"/>
  <c r="E143" i="5"/>
  <c r="E139" i="5"/>
  <c r="E133" i="5"/>
  <c r="E131" i="5"/>
  <c r="E125" i="5"/>
  <c r="E121" i="5"/>
  <c r="E119" i="5"/>
  <c r="E115" i="5"/>
  <c r="E109" i="5"/>
  <c r="E107" i="5"/>
  <c r="E101" i="5"/>
  <c r="E99" i="5"/>
  <c r="E95" i="5"/>
  <c r="E61" i="5"/>
  <c r="E57" i="5"/>
  <c r="E49" i="5"/>
  <c r="E9" i="5"/>
  <c r="O181" i="5"/>
  <c r="Q181" i="5" s="1"/>
  <c r="O177" i="5"/>
  <c r="O173" i="5"/>
  <c r="O165" i="5"/>
  <c r="Q165" i="5" s="1"/>
  <c r="O149" i="5"/>
  <c r="O145" i="5"/>
  <c r="Q145" i="5" s="1"/>
  <c r="O141" i="5"/>
  <c r="Q141" i="5" s="1"/>
  <c r="O133" i="5"/>
  <c r="Q133" i="5" s="1"/>
  <c r="O194" i="5"/>
  <c r="R194" i="5" s="1"/>
  <c r="O190" i="5"/>
  <c r="O186" i="5"/>
  <c r="O182" i="5"/>
  <c r="Q182" i="5" s="1"/>
  <c r="O178" i="5"/>
  <c r="O174" i="5"/>
  <c r="Q174" i="5" s="1"/>
  <c r="O170" i="5"/>
  <c r="O166" i="5"/>
  <c r="Q166" i="5" s="1"/>
  <c r="O150" i="5"/>
  <c r="Q150" i="5" s="1"/>
  <c r="O146" i="5"/>
  <c r="Q146" i="5" s="1"/>
  <c r="O142" i="5"/>
  <c r="Q142" i="5" s="1"/>
  <c r="O134" i="5"/>
  <c r="Q134" i="5" s="1"/>
  <c r="O130" i="5"/>
  <c r="O126" i="5"/>
  <c r="O118" i="5"/>
  <c r="O106" i="5"/>
  <c r="Q106" i="5" s="1"/>
  <c r="O102" i="5"/>
  <c r="Q102" i="5" s="1"/>
  <c r="O98" i="5"/>
  <c r="O94" i="5"/>
  <c r="Q94" i="5" s="1"/>
  <c r="O90" i="5"/>
  <c r="Q90" i="5" s="1"/>
  <c r="O86" i="5"/>
  <c r="Q86" i="5" s="1"/>
  <c r="O82" i="5"/>
  <c r="O78" i="5"/>
  <c r="Q78" i="5" s="1"/>
  <c r="O74" i="5"/>
  <c r="Q74" i="5" s="1"/>
  <c r="O70" i="5"/>
  <c r="Q70" i="5" s="1"/>
  <c r="O66" i="5"/>
  <c r="O62" i="5"/>
  <c r="Q62" i="5" s="1"/>
  <c r="O58" i="5"/>
  <c r="Q58" i="5" s="1"/>
  <c r="O54" i="5"/>
  <c r="Q54" i="5" s="1"/>
  <c r="O50" i="5"/>
  <c r="O46" i="5"/>
  <c r="Q46" i="5" s="1"/>
  <c r="O42" i="5"/>
  <c r="Q42" i="5" s="1"/>
  <c r="O38" i="5"/>
  <c r="R38" i="5" s="1"/>
  <c r="O34" i="5"/>
  <c r="O30" i="5"/>
  <c r="Q30" i="5" s="1"/>
  <c r="O26" i="5"/>
  <c r="R26" i="5" s="1"/>
  <c r="O22" i="5"/>
  <c r="Q22" i="5" s="1"/>
  <c r="O18" i="5"/>
  <c r="R18" i="5" s="1"/>
  <c r="O14" i="5"/>
  <c r="Q14" i="5" s="1"/>
  <c r="O10" i="5"/>
  <c r="R10" i="5" s="1"/>
  <c r="E194" i="5"/>
  <c r="E190" i="5"/>
  <c r="E186" i="5"/>
  <c r="E182" i="5"/>
  <c r="E178" i="5"/>
  <c r="E174" i="5"/>
  <c r="E170" i="5"/>
  <c r="E166" i="5"/>
  <c r="E138" i="5"/>
  <c r="E134" i="5"/>
  <c r="E26" i="5"/>
  <c r="E22" i="5"/>
  <c r="E18" i="5"/>
  <c r="E14" i="5"/>
  <c r="E10" i="5"/>
  <c r="E6" i="5"/>
  <c r="E76" i="5"/>
  <c r="E144" i="5"/>
  <c r="O196" i="5"/>
  <c r="Q196" i="5" s="1"/>
  <c r="O180" i="5"/>
  <c r="Q180" i="5" s="1"/>
  <c r="O164" i="5"/>
  <c r="O156" i="5"/>
  <c r="Q156" i="5" s="1"/>
  <c r="O132" i="5"/>
  <c r="Q132" i="5" s="1"/>
  <c r="O108" i="5"/>
  <c r="O162" i="5"/>
  <c r="O158" i="5"/>
  <c r="Q158" i="5" s="1"/>
  <c r="O154" i="5"/>
  <c r="Q154" i="5" s="1"/>
  <c r="O138" i="5"/>
  <c r="Q138" i="5" s="1"/>
  <c r="O122" i="5"/>
  <c r="O114" i="5"/>
  <c r="O110" i="5"/>
  <c r="Q110" i="5" s="1"/>
  <c r="O6" i="5"/>
  <c r="Q6" i="5" s="1"/>
  <c r="O5" i="5"/>
  <c r="R5" i="5" s="1"/>
  <c r="O195" i="5"/>
  <c r="O191" i="5"/>
  <c r="Q191" i="5" s="1"/>
  <c r="O187" i="5"/>
  <c r="O183" i="5"/>
  <c r="O179" i="5"/>
  <c r="O175" i="5"/>
  <c r="Q175" i="5" s="1"/>
  <c r="O171" i="5"/>
  <c r="O167" i="5"/>
  <c r="Q167" i="5" s="1"/>
  <c r="O163" i="5"/>
  <c r="Q163" i="5" s="1"/>
  <c r="O159" i="5"/>
  <c r="Q159" i="5" s="1"/>
  <c r="O155" i="5"/>
  <c r="O151" i="5"/>
  <c r="O147" i="5"/>
  <c r="Q147" i="5" s="1"/>
  <c r="O143" i="5"/>
  <c r="Q143" i="5" s="1"/>
  <c r="O139" i="5"/>
  <c r="O135" i="5"/>
  <c r="Q135" i="5" s="1"/>
  <c r="O131" i="5"/>
  <c r="O127" i="5"/>
  <c r="Q127" i="5" s="1"/>
  <c r="O123" i="5"/>
  <c r="O119" i="5"/>
  <c r="O115" i="5"/>
  <c r="O111" i="5"/>
  <c r="Q111" i="5" s="1"/>
  <c r="O107" i="5"/>
  <c r="O103" i="5"/>
  <c r="Q103" i="5" s="1"/>
  <c r="O99" i="5"/>
  <c r="O95" i="5"/>
  <c r="Q95" i="5" s="1"/>
  <c r="O91" i="5"/>
  <c r="O87" i="5"/>
  <c r="O83" i="5"/>
  <c r="O79" i="5"/>
  <c r="Q79" i="5" s="1"/>
  <c r="O75" i="5"/>
  <c r="O71" i="5"/>
  <c r="Q71" i="5" s="1"/>
  <c r="O67" i="5"/>
  <c r="O63" i="5"/>
  <c r="Q63" i="5" s="1"/>
  <c r="O59" i="5"/>
  <c r="O55" i="5"/>
  <c r="O51" i="5"/>
  <c r="O47" i="5"/>
  <c r="Q47" i="5" s="1"/>
  <c r="O43" i="5"/>
  <c r="O39" i="5"/>
  <c r="Q39" i="5" s="1"/>
  <c r="O35" i="5"/>
  <c r="O31" i="5"/>
  <c r="Q31" i="5" s="1"/>
  <c r="O27" i="5"/>
  <c r="O23" i="5"/>
  <c r="Q23" i="5" s="1"/>
  <c r="O19" i="5"/>
  <c r="O15" i="5"/>
  <c r="Q15" i="5" s="1"/>
  <c r="O11" i="5"/>
  <c r="O7" i="5"/>
  <c r="O192" i="5"/>
  <c r="O188" i="5"/>
  <c r="O184" i="5"/>
  <c r="O176" i="5"/>
  <c r="O172" i="5"/>
  <c r="O168" i="5"/>
  <c r="Q168" i="5" s="1"/>
  <c r="O160" i="5"/>
  <c r="Q160" i="5" s="1"/>
  <c r="O152" i="5"/>
  <c r="O148" i="5"/>
  <c r="O144" i="5"/>
  <c r="Q144" i="5" s="1"/>
  <c r="O140" i="5"/>
  <c r="O136" i="5"/>
  <c r="Q136" i="5" s="1"/>
  <c r="O128" i="5"/>
  <c r="O124" i="5"/>
  <c r="O120" i="5"/>
  <c r="O116" i="5"/>
  <c r="O112" i="5"/>
  <c r="O104" i="5"/>
  <c r="Q104" i="5" s="1"/>
  <c r="O100" i="5"/>
  <c r="Q100" i="5" s="1"/>
  <c r="O96" i="5"/>
  <c r="O92" i="5"/>
  <c r="O88" i="5"/>
  <c r="Q88" i="5" s="1"/>
  <c r="O84" i="5"/>
  <c r="Q84" i="5" s="1"/>
  <c r="O80" i="5"/>
  <c r="Q80" i="5" s="1"/>
  <c r="O76" i="5"/>
  <c r="Q76" i="5" s="1"/>
  <c r="O72" i="5"/>
  <c r="Q72" i="5" s="1"/>
  <c r="O68" i="5"/>
  <c r="Q68" i="5" s="1"/>
  <c r="O64" i="5"/>
  <c r="O60" i="5"/>
  <c r="O56" i="5"/>
  <c r="Q56" i="5" s="1"/>
  <c r="O52" i="5"/>
  <c r="Q52" i="5" s="1"/>
  <c r="O48" i="5"/>
  <c r="O44" i="5"/>
  <c r="O40" i="5"/>
  <c r="Q40" i="5" s="1"/>
  <c r="O36" i="5"/>
  <c r="Q36" i="5" s="1"/>
  <c r="O32" i="5"/>
  <c r="O28" i="5"/>
  <c r="Q28" i="5" s="1"/>
  <c r="O24" i="5"/>
  <c r="Q24" i="5" s="1"/>
  <c r="O20" i="5"/>
  <c r="Q20" i="5" s="1"/>
  <c r="O16" i="5"/>
  <c r="O12" i="5"/>
  <c r="Q12" i="5" s="1"/>
  <c r="O8" i="5"/>
  <c r="Q8" i="5" s="1"/>
  <c r="E91" i="5"/>
  <c r="E87" i="5"/>
  <c r="E83" i="5"/>
  <c r="E79" i="5"/>
  <c r="E75" i="5"/>
  <c r="E71" i="5"/>
  <c r="E196" i="5"/>
  <c r="E192" i="5"/>
  <c r="E188" i="5"/>
  <c r="E184" i="5"/>
  <c r="E180" i="5"/>
  <c r="E176" i="5"/>
  <c r="E172" i="5"/>
  <c r="E168" i="5"/>
  <c r="E164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160" i="5"/>
  <c r="E156" i="5"/>
  <c r="E152" i="5"/>
  <c r="E148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92" i="5"/>
  <c r="E88" i="5"/>
  <c r="E84" i="5"/>
  <c r="E80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162" i="5"/>
  <c r="E158" i="5"/>
  <c r="E154" i="5"/>
  <c r="E150" i="5"/>
  <c r="E146" i="5"/>
  <c r="E142" i="5"/>
  <c r="E130" i="5"/>
  <c r="E126" i="5"/>
  <c r="E122" i="5"/>
  <c r="E118" i="5"/>
  <c r="E114" i="5"/>
  <c r="E110" i="5"/>
  <c r="E106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I102" i="3"/>
  <c r="I104" i="3"/>
  <c r="I106" i="3"/>
  <c r="I108" i="3"/>
  <c r="I110" i="3"/>
  <c r="I111" i="3"/>
  <c r="I112" i="3"/>
  <c r="I114" i="3"/>
  <c r="I116" i="3"/>
  <c r="I118" i="3"/>
  <c r="I122" i="3"/>
  <c r="I123" i="3"/>
  <c r="I5" i="3"/>
  <c r="H5" i="3"/>
  <c r="C127" i="3" l="1"/>
  <c r="I103" i="3"/>
  <c r="C134" i="3"/>
  <c r="C113" i="3"/>
  <c r="C121" i="3"/>
  <c r="C136" i="3"/>
  <c r="C109" i="3"/>
  <c r="C132" i="3"/>
  <c r="C138" i="3"/>
  <c r="C120" i="3"/>
  <c r="C147" i="3"/>
  <c r="C135" i="3"/>
  <c r="C139" i="3"/>
  <c r="C131" i="3"/>
  <c r="C143" i="3"/>
  <c r="C142" i="3"/>
  <c r="C126" i="3"/>
  <c r="C105" i="3"/>
  <c r="C101" i="3"/>
  <c r="C124" i="3"/>
  <c r="C128" i="3"/>
  <c r="C146" i="3"/>
  <c r="C130" i="3"/>
  <c r="C117" i="3"/>
  <c r="C140" i="3"/>
  <c r="Q38" i="5"/>
  <c r="Q10" i="5"/>
  <c r="Q26" i="5"/>
  <c r="R60" i="5"/>
  <c r="R112" i="5"/>
  <c r="R172" i="5"/>
  <c r="R51" i="5"/>
  <c r="R195" i="5"/>
  <c r="R32" i="5"/>
  <c r="R64" i="5"/>
  <c r="R116" i="5"/>
  <c r="R152" i="5"/>
  <c r="R7" i="5"/>
  <c r="R55" i="5"/>
  <c r="R87" i="5"/>
  <c r="R119" i="5"/>
  <c r="R151" i="5"/>
  <c r="R183" i="5"/>
  <c r="R162" i="5"/>
  <c r="R50" i="5"/>
  <c r="R82" i="5"/>
  <c r="R126" i="5"/>
  <c r="R190" i="5"/>
  <c r="R177" i="5"/>
  <c r="R17" i="5"/>
  <c r="R49" i="5"/>
  <c r="R81" i="5"/>
  <c r="R113" i="5"/>
  <c r="R193" i="5"/>
  <c r="R20" i="5"/>
  <c r="R36" i="5"/>
  <c r="R52" i="5"/>
  <c r="R68" i="5"/>
  <c r="R84" i="5"/>
  <c r="R100" i="5"/>
  <c r="R120" i="5"/>
  <c r="R140" i="5"/>
  <c r="R160" i="5"/>
  <c r="R184" i="5"/>
  <c r="R11" i="5"/>
  <c r="R27" i="5"/>
  <c r="R43" i="5"/>
  <c r="R59" i="5"/>
  <c r="R75" i="5"/>
  <c r="R91" i="5"/>
  <c r="R107" i="5"/>
  <c r="R123" i="5"/>
  <c r="R139" i="5"/>
  <c r="R155" i="5"/>
  <c r="R171" i="5"/>
  <c r="R187" i="5"/>
  <c r="R6" i="5"/>
  <c r="R138" i="5"/>
  <c r="R108" i="5"/>
  <c r="R180" i="5"/>
  <c r="R22" i="5"/>
  <c r="R54" i="5"/>
  <c r="R70" i="5"/>
  <c r="R86" i="5"/>
  <c r="R102" i="5"/>
  <c r="R130" i="5"/>
  <c r="R150" i="5"/>
  <c r="R178" i="5"/>
  <c r="R149" i="5"/>
  <c r="R181" i="5"/>
  <c r="R21" i="5"/>
  <c r="R37" i="5"/>
  <c r="R53" i="5"/>
  <c r="R69" i="5"/>
  <c r="R85" i="5"/>
  <c r="R101" i="5"/>
  <c r="R117" i="5"/>
  <c r="R137" i="5"/>
  <c r="R169" i="5"/>
  <c r="Q120" i="5"/>
  <c r="Q152" i="5"/>
  <c r="Q184" i="5"/>
  <c r="Q85" i="5"/>
  <c r="Q7" i="5"/>
  <c r="Q55" i="5"/>
  <c r="Q87" i="5"/>
  <c r="Q119" i="5"/>
  <c r="Q151" i="5"/>
  <c r="Q183" i="5"/>
  <c r="Q5" i="5"/>
  <c r="Q169" i="5"/>
  <c r="Q126" i="5"/>
  <c r="Q190" i="5"/>
  <c r="Q25" i="5"/>
  <c r="Q137" i="5"/>
  <c r="R44" i="5"/>
  <c r="R92" i="5"/>
  <c r="R148" i="5"/>
  <c r="R19" i="5"/>
  <c r="R114" i="5"/>
  <c r="R16" i="5"/>
  <c r="R48" i="5"/>
  <c r="R96" i="5"/>
  <c r="R136" i="5"/>
  <c r="R176" i="5"/>
  <c r="R23" i="5"/>
  <c r="R71" i="5"/>
  <c r="R103" i="5"/>
  <c r="R135" i="5"/>
  <c r="R167" i="5"/>
  <c r="R122" i="5"/>
  <c r="R164" i="5"/>
  <c r="R34" i="5"/>
  <c r="R66" i="5"/>
  <c r="R98" i="5"/>
  <c r="R174" i="5"/>
  <c r="R145" i="5"/>
  <c r="R33" i="5"/>
  <c r="R65" i="5"/>
  <c r="R97" i="5"/>
  <c r="R161" i="5"/>
  <c r="R8" i="5"/>
  <c r="R24" i="5"/>
  <c r="R40" i="5"/>
  <c r="R56" i="5"/>
  <c r="R72" i="5"/>
  <c r="R88" i="5"/>
  <c r="R104" i="5"/>
  <c r="R124" i="5"/>
  <c r="R144" i="5"/>
  <c r="R168" i="5"/>
  <c r="R188" i="5"/>
  <c r="R15" i="5"/>
  <c r="R31" i="5"/>
  <c r="R47" i="5"/>
  <c r="R63" i="5"/>
  <c r="R79" i="5"/>
  <c r="R95" i="5"/>
  <c r="R111" i="5"/>
  <c r="R127" i="5"/>
  <c r="R143" i="5"/>
  <c r="R159" i="5"/>
  <c r="R175" i="5"/>
  <c r="R191" i="5"/>
  <c r="R110" i="5"/>
  <c r="R154" i="5"/>
  <c r="R132" i="5"/>
  <c r="R196" i="5"/>
  <c r="R42" i="5"/>
  <c r="R58" i="5"/>
  <c r="R74" i="5"/>
  <c r="R90" i="5"/>
  <c r="R106" i="5"/>
  <c r="R134" i="5"/>
  <c r="R166" i="5"/>
  <c r="R182" i="5"/>
  <c r="R133" i="5"/>
  <c r="R165" i="5"/>
  <c r="R9" i="5"/>
  <c r="R41" i="5"/>
  <c r="R57" i="5"/>
  <c r="R73" i="5"/>
  <c r="R89" i="5"/>
  <c r="R105" i="5"/>
  <c r="R121" i="5"/>
  <c r="R153" i="5"/>
  <c r="Q44" i="5"/>
  <c r="Q60" i="5"/>
  <c r="Q92" i="5"/>
  <c r="Q108" i="5"/>
  <c r="Q124" i="5"/>
  <c r="Q140" i="5"/>
  <c r="Q172" i="5"/>
  <c r="Q188" i="5"/>
  <c r="Q105" i="5"/>
  <c r="Q149" i="5"/>
  <c r="Q11" i="5"/>
  <c r="Q27" i="5"/>
  <c r="Q43" i="5"/>
  <c r="Q59" i="5"/>
  <c r="Q75" i="5"/>
  <c r="Q91" i="5"/>
  <c r="Q107" i="5"/>
  <c r="Q123" i="5"/>
  <c r="Q139" i="5"/>
  <c r="Q155" i="5"/>
  <c r="Q171" i="5"/>
  <c r="Q187" i="5"/>
  <c r="Q113" i="5"/>
  <c r="Q185" i="5"/>
  <c r="Q18" i="5"/>
  <c r="Q34" i="5"/>
  <c r="Q50" i="5"/>
  <c r="Q66" i="5"/>
  <c r="Q82" i="5"/>
  <c r="Q98" i="5"/>
  <c r="Q114" i="5"/>
  <c r="Q130" i="5"/>
  <c r="Q162" i="5"/>
  <c r="Q178" i="5"/>
  <c r="Q194" i="5"/>
  <c r="Q101" i="5"/>
  <c r="Q161" i="5"/>
  <c r="Q89" i="5"/>
  <c r="R12" i="5"/>
  <c r="R76" i="5"/>
  <c r="R128" i="5"/>
  <c r="R192" i="5"/>
  <c r="R35" i="5"/>
  <c r="R67" i="5"/>
  <c r="R83" i="5"/>
  <c r="R115" i="5"/>
  <c r="R131" i="5"/>
  <c r="R147" i="5"/>
  <c r="R163" i="5"/>
  <c r="R179" i="5"/>
  <c r="R158" i="5"/>
  <c r="R156" i="5"/>
  <c r="R14" i="5"/>
  <c r="R30" i="5"/>
  <c r="R46" i="5"/>
  <c r="R62" i="5"/>
  <c r="R78" i="5"/>
  <c r="R94" i="5"/>
  <c r="R118" i="5"/>
  <c r="R142" i="5"/>
  <c r="R170" i="5"/>
  <c r="R186" i="5"/>
  <c r="R141" i="5"/>
  <c r="R173" i="5"/>
  <c r="R13" i="5"/>
  <c r="R29" i="5"/>
  <c r="R45" i="5"/>
  <c r="R61" i="5"/>
  <c r="R77" i="5"/>
  <c r="R93" i="5"/>
  <c r="R109" i="5"/>
  <c r="R125" i="5"/>
  <c r="R157" i="5"/>
  <c r="R189" i="5"/>
  <c r="Q16" i="5"/>
  <c r="Q32" i="5"/>
  <c r="Q48" i="5"/>
  <c r="Q64" i="5"/>
  <c r="Q96" i="5"/>
  <c r="Q112" i="5"/>
  <c r="Q128" i="5"/>
  <c r="Q176" i="5"/>
  <c r="Q192" i="5"/>
  <c r="Q125" i="5"/>
  <c r="Q118" i="5"/>
  <c r="Q109" i="5"/>
  <c r="Q173" i="5"/>
  <c r="Q17" i="5"/>
  <c r="Q33" i="5"/>
  <c r="Q49" i="5"/>
  <c r="Q65" i="5"/>
  <c r="Q97" i="5"/>
  <c r="R28" i="5"/>
  <c r="R99" i="5"/>
  <c r="R80" i="5"/>
  <c r="R39" i="5"/>
  <c r="R146" i="5"/>
  <c r="R129" i="5"/>
  <c r="Q116" i="5"/>
  <c r="Q148" i="5"/>
  <c r="Q164" i="5"/>
  <c r="Q129" i="5"/>
  <c r="Q177" i="5"/>
  <c r="Q19" i="5"/>
  <c r="Q35" i="5"/>
  <c r="Q51" i="5"/>
  <c r="Q67" i="5"/>
  <c r="Q83" i="5"/>
  <c r="Q99" i="5"/>
  <c r="Q115" i="5"/>
  <c r="Q131" i="5"/>
  <c r="Q179" i="5"/>
  <c r="Q195" i="5"/>
  <c r="Q122" i="5"/>
  <c r="Q170" i="5"/>
  <c r="Q186" i="5"/>
  <c r="Q81" i="5"/>
  <c r="Q193" i="5"/>
  <c r="Q189" i="5"/>
  <c r="B119" i="3"/>
  <c r="B103" i="3"/>
  <c r="B124" i="3"/>
  <c r="B116" i="3"/>
  <c r="B108" i="3"/>
  <c r="B117" i="3"/>
  <c r="B101" i="3"/>
  <c r="B110" i="3"/>
  <c r="B102" i="3"/>
  <c r="B113" i="3"/>
  <c r="B123" i="3"/>
  <c r="B107" i="3"/>
  <c r="B111" i="3"/>
  <c r="B122" i="3"/>
  <c r="B120" i="3"/>
  <c r="B112" i="3"/>
  <c r="B104" i="3"/>
  <c r="B109" i="3"/>
  <c r="B118" i="3"/>
  <c r="B106" i="3"/>
  <c r="B121" i="3"/>
  <c r="B105" i="3"/>
  <c r="B115" i="3"/>
  <c r="B114" i="3"/>
  <c r="S10" i="5"/>
  <c r="T10" i="5" s="1"/>
  <c r="S26" i="5"/>
  <c r="T26" i="5" s="1"/>
  <c r="S25" i="5"/>
  <c r="T25" i="5" s="1"/>
  <c r="S185" i="5"/>
  <c r="T185" i="5" s="1"/>
  <c r="S175" i="5"/>
  <c r="T175" i="5" s="1"/>
  <c r="S24" i="5"/>
  <c r="T24" i="5" s="1"/>
  <c r="S18" i="5"/>
  <c r="T18" i="5" s="1"/>
  <c r="S17" i="5"/>
  <c r="T17" i="5" s="1"/>
  <c r="S88" i="5"/>
  <c r="T88" i="5" s="1"/>
  <c r="S5" i="5"/>
  <c r="T5" i="5" s="1"/>
  <c r="S38" i="5"/>
  <c r="T38" i="5" s="1"/>
  <c r="S194" i="5"/>
  <c r="T194" i="5" s="1"/>
  <c r="S166" i="5"/>
  <c r="T166" i="5" s="1"/>
  <c r="S168" i="5"/>
  <c r="T168" i="5" s="1"/>
  <c r="S61" i="5"/>
  <c r="T61" i="5" s="1"/>
  <c r="S189" i="5"/>
  <c r="T189" i="5" s="1"/>
  <c r="S182" i="5"/>
  <c r="T182" i="5" s="1"/>
  <c r="S13" i="5"/>
  <c r="T13" i="5" s="1"/>
  <c r="S77" i="5"/>
  <c r="T77" i="5" s="1"/>
  <c r="S141" i="5"/>
  <c r="T141" i="5" s="1"/>
  <c r="S79" i="5"/>
  <c r="T79" i="5" s="1"/>
  <c r="S40" i="5"/>
  <c r="T40" i="5" s="1"/>
  <c r="S104" i="5"/>
  <c r="T104" i="5" s="1"/>
  <c r="S55" i="5"/>
  <c r="T55" i="5" s="1"/>
  <c r="S125" i="5"/>
  <c r="T125" i="5" s="1"/>
  <c r="S118" i="5"/>
  <c r="T118" i="5" s="1"/>
  <c r="S15" i="5"/>
  <c r="T15" i="5" s="1"/>
  <c r="S29" i="5"/>
  <c r="T29" i="5" s="1"/>
  <c r="S93" i="5"/>
  <c r="T93" i="5" s="1"/>
  <c r="S157" i="5"/>
  <c r="T157" i="5" s="1"/>
  <c r="S119" i="5"/>
  <c r="T119" i="5" s="1"/>
  <c r="S56" i="5"/>
  <c r="T56" i="5" s="1"/>
  <c r="S136" i="5"/>
  <c r="T136" i="5" s="1"/>
  <c r="S103" i="5"/>
  <c r="T103" i="5" s="1"/>
  <c r="S134" i="5"/>
  <c r="T134" i="5" s="1"/>
  <c r="S135" i="5"/>
  <c r="T135" i="5" s="1"/>
  <c r="S45" i="5"/>
  <c r="T45" i="5" s="1"/>
  <c r="S109" i="5"/>
  <c r="T109" i="5" s="1"/>
  <c r="S173" i="5"/>
  <c r="T173" i="5" s="1"/>
  <c r="S8" i="5"/>
  <c r="T8" i="5" s="1"/>
  <c r="S72" i="5"/>
  <c r="T72" i="5" s="1"/>
  <c r="S152" i="5"/>
  <c r="T152" i="5" s="1"/>
  <c r="S147" i="5"/>
  <c r="T147" i="5" s="1"/>
  <c r="S22" i="5"/>
  <c r="T22" i="5" s="1"/>
  <c r="S54" i="5"/>
  <c r="T54" i="5" s="1"/>
  <c r="S86" i="5"/>
  <c r="T86" i="5" s="1"/>
  <c r="S150" i="5"/>
  <c r="T150" i="5" s="1"/>
  <c r="S75" i="5"/>
  <c r="T75" i="5" s="1"/>
  <c r="S155" i="5"/>
  <c r="T155" i="5" s="1"/>
  <c r="S120" i="5"/>
  <c r="T120" i="5" s="1"/>
  <c r="S11" i="5"/>
  <c r="T11" i="5" s="1"/>
  <c r="S42" i="5"/>
  <c r="T42" i="5" s="1"/>
  <c r="S58" i="5"/>
  <c r="T58" i="5" s="1"/>
  <c r="S74" i="5"/>
  <c r="T74" i="5" s="1"/>
  <c r="S90" i="5"/>
  <c r="T90" i="5" s="1"/>
  <c r="S106" i="5"/>
  <c r="T106" i="5" s="1"/>
  <c r="S122" i="5"/>
  <c r="T122" i="5" s="1"/>
  <c r="S138" i="5"/>
  <c r="T138" i="5" s="1"/>
  <c r="S154" i="5"/>
  <c r="T154" i="5" s="1"/>
  <c r="S170" i="5"/>
  <c r="T170" i="5" s="1"/>
  <c r="S186" i="5"/>
  <c r="T186" i="5" s="1"/>
  <c r="S23" i="5"/>
  <c r="T23" i="5" s="1"/>
  <c r="S91" i="5"/>
  <c r="T91" i="5" s="1"/>
  <c r="S151" i="5"/>
  <c r="T151" i="5" s="1"/>
  <c r="S183" i="5"/>
  <c r="T183" i="5" s="1"/>
  <c r="S33" i="5"/>
  <c r="T33" i="5" s="1"/>
  <c r="S49" i="5"/>
  <c r="T49" i="5" s="1"/>
  <c r="S65" i="5"/>
  <c r="T65" i="5" s="1"/>
  <c r="S81" i="5"/>
  <c r="T81" i="5" s="1"/>
  <c r="S97" i="5"/>
  <c r="T97" i="5" s="1"/>
  <c r="S113" i="5"/>
  <c r="T113" i="5" s="1"/>
  <c r="S129" i="5"/>
  <c r="T129" i="5" s="1"/>
  <c r="S145" i="5"/>
  <c r="T145" i="5" s="1"/>
  <c r="S161" i="5"/>
  <c r="T161" i="5" s="1"/>
  <c r="S177" i="5"/>
  <c r="T177" i="5" s="1"/>
  <c r="S193" i="5"/>
  <c r="T193" i="5" s="1"/>
  <c r="S51" i="5"/>
  <c r="T51" i="5" s="1"/>
  <c r="S87" i="5"/>
  <c r="T87" i="5" s="1"/>
  <c r="S127" i="5"/>
  <c r="T127" i="5" s="1"/>
  <c r="S171" i="5"/>
  <c r="T171" i="5" s="1"/>
  <c r="S12" i="5"/>
  <c r="T12" i="5" s="1"/>
  <c r="S28" i="5"/>
  <c r="T28" i="5" s="1"/>
  <c r="S44" i="5"/>
  <c r="T44" i="5" s="1"/>
  <c r="S60" i="5"/>
  <c r="T60" i="5" s="1"/>
  <c r="S76" i="5"/>
  <c r="T76" i="5" s="1"/>
  <c r="S92" i="5"/>
  <c r="T92" i="5" s="1"/>
  <c r="S108" i="5"/>
  <c r="T108" i="5" s="1"/>
  <c r="S124" i="5"/>
  <c r="T124" i="5" s="1"/>
  <c r="S140" i="5"/>
  <c r="T140" i="5" s="1"/>
  <c r="S156" i="5"/>
  <c r="T156" i="5" s="1"/>
  <c r="S172" i="5"/>
  <c r="T172" i="5" s="1"/>
  <c r="S188" i="5"/>
  <c r="T188" i="5" s="1"/>
  <c r="S19" i="5"/>
  <c r="T19" i="5" s="1"/>
  <c r="S63" i="5"/>
  <c r="T63" i="5" s="1"/>
  <c r="S115" i="5"/>
  <c r="T115" i="5" s="1"/>
  <c r="S163" i="5"/>
  <c r="T163" i="5" s="1"/>
  <c r="S6" i="5"/>
  <c r="T6" i="5" s="1"/>
  <c r="S70" i="5"/>
  <c r="T70" i="5" s="1"/>
  <c r="S102" i="5"/>
  <c r="T102" i="5" s="1"/>
  <c r="S43" i="5"/>
  <c r="T43" i="5" s="1"/>
  <c r="S184" i="5"/>
  <c r="T184" i="5" s="1"/>
  <c r="S14" i="5"/>
  <c r="T14" i="5" s="1"/>
  <c r="S30" i="5"/>
  <c r="T30" i="5" s="1"/>
  <c r="S46" i="5"/>
  <c r="T46" i="5" s="1"/>
  <c r="S62" i="5"/>
  <c r="T62" i="5" s="1"/>
  <c r="S78" i="5"/>
  <c r="T78" i="5" s="1"/>
  <c r="S94" i="5"/>
  <c r="T94" i="5" s="1"/>
  <c r="S110" i="5"/>
  <c r="T110" i="5" s="1"/>
  <c r="S126" i="5"/>
  <c r="T126" i="5" s="1"/>
  <c r="S142" i="5"/>
  <c r="T142" i="5" s="1"/>
  <c r="S158" i="5"/>
  <c r="T158" i="5" s="1"/>
  <c r="S174" i="5"/>
  <c r="T174" i="5" s="1"/>
  <c r="S190" i="5"/>
  <c r="T190" i="5" s="1"/>
  <c r="S31" i="5"/>
  <c r="T31" i="5" s="1"/>
  <c r="S99" i="5"/>
  <c r="T99" i="5" s="1"/>
  <c r="S159" i="5"/>
  <c r="T159" i="5" s="1"/>
  <c r="S191" i="5"/>
  <c r="T191" i="5" s="1"/>
  <c r="S21" i="5"/>
  <c r="T21" i="5" s="1"/>
  <c r="S37" i="5"/>
  <c r="T37" i="5" s="1"/>
  <c r="S53" i="5"/>
  <c r="T53" i="5" s="1"/>
  <c r="S69" i="5"/>
  <c r="T69" i="5" s="1"/>
  <c r="S85" i="5"/>
  <c r="T85" i="5" s="1"/>
  <c r="S101" i="5"/>
  <c r="T101" i="5" s="1"/>
  <c r="S117" i="5"/>
  <c r="T117" i="5" s="1"/>
  <c r="S133" i="5"/>
  <c r="T133" i="5" s="1"/>
  <c r="S149" i="5"/>
  <c r="T149" i="5" s="1"/>
  <c r="S165" i="5"/>
  <c r="T165" i="5" s="1"/>
  <c r="S181" i="5"/>
  <c r="T181" i="5" s="1"/>
  <c r="S7" i="5"/>
  <c r="T7" i="5" s="1"/>
  <c r="S59" i="5"/>
  <c r="T59" i="5" s="1"/>
  <c r="S95" i="5"/>
  <c r="T95" i="5" s="1"/>
  <c r="S131" i="5"/>
  <c r="T131" i="5" s="1"/>
  <c r="S187" i="5"/>
  <c r="T187" i="5" s="1"/>
  <c r="S16" i="5"/>
  <c r="T16" i="5" s="1"/>
  <c r="S32" i="5"/>
  <c r="T32" i="5" s="1"/>
  <c r="S48" i="5"/>
  <c r="T48" i="5" s="1"/>
  <c r="S64" i="5"/>
  <c r="T64" i="5" s="1"/>
  <c r="S80" i="5"/>
  <c r="T80" i="5" s="1"/>
  <c r="S96" i="5"/>
  <c r="T96" i="5" s="1"/>
  <c r="S112" i="5"/>
  <c r="T112" i="5" s="1"/>
  <c r="S128" i="5"/>
  <c r="T128" i="5" s="1"/>
  <c r="S144" i="5"/>
  <c r="T144" i="5" s="1"/>
  <c r="S160" i="5"/>
  <c r="T160" i="5" s="1"/>
  <c r="S176" i="5"/>
  <c r="T176" i="5" s="1"/>
  <c r="S192" i="5"/>
  <c r="T192" i="5" s="1"/>
  <c r="S27" i="5"/>
  <c r="T27" i="5" s="1"/>
  <c r="S71" i="5"/>
  <c r="T71" i="5" s="1"/>
  <c r="S123" i="5"/>
  <c r="T123" i="5" s="1"/>
  <c r="S179" i="5"/>
  <c r="T179" i="5" s="1"/>
  <c r="S34" i="5"/>
  <c r="T34" i="5" s="1"/>
  <c r="S50" i="5"/>
  <c r="T50" i="5" s="1"/>
  <c r="S66" i="5"/>
  <c r="T66" i="5" s="1"/>
  <c r="S82" i="5"/>
  <c r="T82" i="5" s="1"/>
  <c r="S98" i="5"/>
  <c r="T98" i="5" s="1"/>
  <c r="S114" i="5"/>
  <c r="T114" i="5" s="1"/>
  <c r="S130" i="5"/>
  <c r="T130" i="5" s="1"/>
  <c r="S146" i="5"/>
  <c r="T146" i="5" s="1"/>
  <c r="S162" i="5"/>
  <c r="T162" i="5" s="1"/>
  <c r="S178" i="5"/>
  <c r="T178" i="5" s="1"/>
  <c r="S47" i="5"/>
  <c r="T47" i="5" s="1"/>
  <c r="S107" i="5"/>
  <c r="T107" i="5" s="1"/>
  <c r="S167" i="5"/>
  <c r="T167" i="5" s="1"/>
  <c r="S9" i="5"/>
  <c r="T9" i="5" s="1"/>
  <c r="S41" i="5"/>
  <c r="T41" i="5" s="1"/>
  <c r="S57" i="5"/>
  <c r="T57" i="5" s="1"/>
  <c r="S73" i="5"/>
  <c r="T73" i="5" s="1"/>
  <c r="S89" i="5"/>
  <c r="T89" i="5" s="1"/>
  <c r="S105" i="5"/>
  <c r="T105" i="5" s="1"/>
  <c r="S121" i="5"/>
  <c r="T121" i="5" s="1"/>
  <c r="S137" i="5"/>
  <c r="T137" i="5" s="1"/>
  <c r="S153" i="5"/>
  <c r="T153" i="5" s="1"/>
  <c r="S169" i="5"/>
  <c r="T169" i="5" s="1"/>
  <c r="S35" i="5"/>
  <c r="T35" i="5" s="1"/>
  <c r="S67" i="5"/>
  <c r="T67" i="5" s="1"/>
  <c r="S111" i="5"/>
  <c r="T111" i="5" s="1"/>
  <c r="S143" i="5"/>
  <c r="T143" i="5" s="1"/>
  <c r="S20" i="5"/>
  <c r="T20" i="5" s="1"/>
  <c r="S36" i="5"/>
  <c r="T36" i="5" s="1"/>
  <c r="S52" i="5"/>
  <c r="T52" i="5" s="1"/>
  <c r="S68" i="5"/>
  <c r="T68" i="5" s="1"/>
  <c r="S84" i="5"/>
  <c r="T84" i="5" s="1"/>
  <c r="S100" i="5"/>
  <c r="T100" i="5" s="1"/>
  <c r="S116" i="5"/>
  <c r="T116" i="5" s="1"/>
  <c r="S132" i="5"/>
  <c r="T132" i="5" s="1"/>
  <c r="S148" i="5"/>
  <c r="T148" i="5" s="1"/>
  <c r="S164" i="5"/>
  <c r="T164" i="5" s="1"/>
  <c r="S180" i="5"/>
  <c r="T180" i="5" s="1"/>
  <c r="S196" i="5"/>
  <c r="T196" i="5" s="1"/>
  <c r="S39" i="5"/>
  <c r="T39" i="5" s="1"/>
  <c r="S83" i="5"/>
  <c r="T83" i="5" s="1"/>
  <c r="S139" i="5"/>
  <c r="T139" i="5" s="1"/>
  <c r="S195" i="5"/>
  <c r="T195" i="5" s="1"/>
  <c r="G34" i="5"/>
  <c r="H34" i="5"/>
  <c r="G66" i="5"/>
  <c r="H66" i="5"/>
  <c r="G82" i="5"/>
  <c r="H82" i="5"/>
  <c r="G114" i="5"/>
  <c r="H114" i="5"/>
  <c r="H154" i="5"/>
  <c r="G154" i="5"/>
  <c r="G12" i="5"/>
  <c r="H12" i="5"/>
  <c r="G44" i="5"/>
  <c r="H44" i="5"/>
  <c r="G80" i="5"/>
  <c r="H80" i="5"/>
  <c r="G112" i="5"/>
  <c r="H112" i="5"/>
  <c r="G148" i="5"/>
  <c r="H148" i="5"/>
  <c r="G27" i="5"/>
  <c r="H27" i="5"/>
  <c r="G43" i="5"/>
  <c r="H43" i="5"/>
  <c r="G168" i="5"/>
  <c r="H168" i="5"/>
  <c r="G71" i="5"/>
  <c r="H71" i="5"/>
  <c r="G87" i="5"/>
  <c r="H87" i="5"/>
  <c r="G22" i="5"/>
  <c r="H22" i="5"/>
  <c r="H182" i="5"/>
  <c r="G182" i="5"/>
  <c r="G57" i="5"/>
  <c r="H57" i="5"/>
  <c r="G119" i="5"/>
  <c r="H119" i="5"/>
  <c r="G151" i="5"/>
  <c r="H151" i="5"/>
  <c r="H165" i="5"/>
  <c r="G165" i="5"/>
  <c r="H181" i="5"/>
  <c r="G181" i="5"/>
  <c r="G7" i="5"/>
  <c r="H7" i="5"/>
  <c r="G25" i="5"/>
  <c r="H25" i="5"/>
  <c r="G41" i="5"/>
  <c r="H41" i="5"/>
  <c r="G69" i="5"/>
  <c r="H69" i="5"/>
  <c r="G85" i="5"/>
  <c r="H85" i="5"/>
  <c r="G103" i="5"/>
  <c r="H103" i="5"/>
  <c r="H117" i="5"/>
  <c r="G117" i="5"/>
  <c r="G135" i="5"/>
  <c r="H135" i="5"/>
  <c r="H149" i="5"/>
  <c r="G149" i="5"/>
  <c r="G183" i="5"/>
  <c r="H183" i="5"/>
  <c r="H38" i="5"/>
  <c r="G38" i="5"/>
  <c r="G54" i="5"/>
  <c r="H54" i="5"/>
  <c r="H70" i="5"/>
  <c r="G70" i="5"/>
  <c r="H102" i="5"/>
  <c r="G102" i="5"/>
  <c r="G142" i="5"/>
  <c r="H142" i="5"/>
  <c r="G158" i="5"/>
  <c r="H158" i="5"/>
  <c r="G32" i="5"/>
  <c r="H32" i="5"/>
  <c r="G64" i="5"/>
  <c r="H64" i="5"/>
  <c r="G100" i="5"/>
  <c r="H100" i="5"/>
  <c r="G132" i="5"/>
  <c r="H132" i="5"/>
  <c r="G152" i="5"/>
  <c r="H152" i="5"/>
  <c r="G31" i="5"/>
  <c r="H31" i="5"/>
  <c r="G63" i="5"/>
  <c r="H63" i="5"/>
  <c r="G172" i="5"/>
  <c r="H172" i="5"/>
  <c r="G75" i="5"/>
  <c r="H75" i="5"/>
  <c r="G26" i="5"/>
  <c r="H26" i="5"/>
  <c r="H186" i="5"/>
  <c r="G186" i="5"/>
  <c r="G9" i="5"/>
  <c r="H9" i="5"/>
  <c r="G107" i="5"/>
  <c r="H107" i="5"/>
  <c r="H121" i="5"/>
  <c r="G121" i="5"/>
  <c r="G139" i="5"/>
  <c r="H139" i="5"/>
  <c r="G171" i="5"/>
  <c r="H171" i="5"/>
  <c r="G187" i="5"/>
  <c r="H187" i="5"/>
  <c r="G13" i="5"/>
  <c r="H13" i="5"/>
  <c r="G29" i="5"/>
  <c r="H29" i="5"/>
  <c r="G45" i="5"/>
  <c r="H45" i="5"/>
  <c r="G73" i="5"/>
  <c r="H73" i="5"/>
  <c r="G89" i="5"/>
  <c r="H89" i="5"/>
  <c r="G105" i="5"/>
  <c r="H105" i="5"/>
  <c r="G123" i="5"/>
  <c r="H123" i="5"/>
  <c r="H137" i="5"/>
  <c r="G137" i="5"/>
  <c r="G155" i="5"/>
  <c r="H155" i="5"/>
  <c r="H185" i="5"/>
  <c r="G185" i="5"/>
  <c r="G42" i="5"/>
  <c r="H42" i="5"/>
  <c r="G58" i="5"/>
  <c r="H58" i="5"/>
  <c r="G74" i="5"/>
  <c r="H74" i="5"/>
  <c r="G90" i="5"/>
  <c r="H90" i="5"/>
  <c r="G106" i="5"/>
  <c r="H106" i="5"/>
  <c r="H122" i="5"/>
  <c r="G122" i="5"/>
  <c r="G146" i="5"/>
  <c r="H146" i="5"/>
  <c r="G162" i="5"/>
  <c r="H162" i="5"/>
  <c r="G20" i="5"/>
  <c r="H20" i="5"/>
  <c r="G36" i="5"/>
  <c r="H36" i="5"/>
  <c r="G52" i="5"/>
  <c r="H52" i="5"/>
  <c r="G68" i="5"/>
  <c r="H68" i="5"/>
  <c r="G88" i="5"/>
  <c r="H88" i="5"/>
  <c r="G104" i="5"/>
  <c r="H104" i="5"/>
  <c r="G120" i="5"/>
  <c r="H120" i="5"/>
  <c r="G136" i="5"/>
  <c r="H136" i="5"/>
  <c r="G156" i="5"/>
  <c r="H156" i="5"/>
  <c r="G19" i="5"/>
  <c r="H19" i="5"/>
  <c r="G35" i="5"/>
  <c r="H35" i="5"/>
  <c r="G51" i="5"/>
  <c r="H51" i="5"/>
  <c r="G67" i="5"/>
  <c r="H67" i="5"/>
  <c r="G176" i="5"/>
  <c r="H176" i="5"/>
  <c r="G192" i="5"/>
  <c r="H192" i="5"/>
  <c r="G79" i="5"/>
  <c r="H79" i="5"/>
  <c r="H134" i="5"/>
  <c r="G134" i="5"/>
  <c r="H174" i="5"/>
  <c r="G174" i="5"/>
  <c r="H190" i="5"/>
  <c r="G190" i="5"/>
  <c r="G95" i="5"/>
  <c r="H95" i="5"/>
  <c r="G109" i="5"/>
  <c r="H109" i="5"/>
  <c r="G125" i="5"/>
  <c r="H125" i="5"/>
  <c r="G143" i="5"/>
  <c r="H143" i="5"/>
  <c r="G157" i="5"/>
  <c r="H157" i="5"/>
  <c r="G175" i="5"/>
  <c r="H175" i="5"/>
  <c r="G189" i="5"/>
  <c r="H189" i="5"/>
  <c r="H17" i="5"/>
  <c r="G17" i="5"/>
  <c r="G33" i="5"/>
  <c r="H33" i="5"/>
  <c r="G53" i="5"/>
  <c r="H53" i="5"/>
  <c r="G77" i="5"/>
  <c r="H77" i="5"/>
  <c r="G93" i="5"/>
  <c r="H93" i="5"/>
  <c r="G111" i="5"/>
  <c r="H111" i="5"/>
  <c r="G127" i="5"/>
  <c r="H127" i="5"/>
  <c r="G141" i="5"/>
  <c r="H141" i="5"/>
  <c r="G159" i="5"/>
  <c r="H159" i="5"/>
  <c r="G173" i="5"/>
  <c r="H173" i="5"/>
  <c r="G191" i="5"/>
  <c r="H191" i="5"/>
  <c r="G50" i="5"/>
  <c r="H50" i="5"/>
  <c r="G98" i="5"/>
  <c r="H98" i="5"/>
  <c r="G130" i="5"/>
  <c r="H130" i="5"/>
  <c r="H28" i="5"/>
  <c r="G28" i="5"/>
  <c r="H60" i="5"/>
  <c r="G60" i="5"/>
  <c r="G96" i="5"/>
  <c r="H96" i="5"/>
  <c r="G128" i="5"/>
  <c r="H128" i="5"/>
  <c r="G11" i="5"/>
  <c r="H11" i="5"/>
  <c r="G59" i="5"/>
  <c r="H59" i="5"/>
  <c r="G184" i="5"/>
  <c r="H184" i="5"/>
  <c r="G76" i="5"/>
  <c r="H76" i="5"/>
  <c r="G10" i="5"/>
  <c r="H10" i="5"/>
  <c r="H166" i="5"/>
  <c r="G166" i="5"/>
  <c r="G101" i="5"/>
  <c r="H101" i="5"/>
  <c r="H133" i="5"/>
  <c r="G133" i="5"/>
  <c r="H5" i="5"/>
  <c r="G5" i="5"/>
  <c r="G167" i="5"/>
  <c r="H167" i="5"/>
  <c r="G86" i="5"/>
  <c r="H86" i="5"/>
  <c r="H118" i="5"/>
  <c r="G118" i="5"/>
  <c r="G16" i="5"/>
  <c r="H16" i="5"/>
  <c r="G48" i="5"/>
  <c r="H48" i="5"/>
  <c r="G84" i="5"/>
  <c r="H84" i="5"/>
  <c r="G116" i="5"/>
  <c r="H116" i="5"/>
  <c r="G15" i="5"/>
  <c r="H15" i="5"/>
  <c r="G47" i="5"/>
  <c r="H47" i="5"/>
  <c r="G188" i="5"/>
  <c r="H188" i="5"/>
  <c r="G91" i="5"/>
  <c r="H91" i="5"/>
  <c r="G14" i="5"/>
  <c r="H14" i="5"/>
  <c r="G170" i="5"/>
  <c r="H170" i="5"/>
  <c r="G61" i="5"/>
  <c r="H61" i="5"/>
  <c r="H153" i="5"/>
  <c r="G153" i="5"/>
  <c r="H169" i="5"/>
  <c r="G169" i="5"/>
  <c r="G30" i="5"/>
  <c r="H30" i="5"/>
  <c r="G46" i="5"/>
  <c r="H46" i="5"/>
  <c r="G62" i="5"/>
  <c r="H62" i="5"/>
  <c r="G78" i="5"/>
  <c r="H78" i="5"/>
  <c r="G94" i="5"/>
  <c r="H94" i="5"/>
  <c r="G110" i="5"/>
  <c r="H110" i="5"/>
  <c r="G126" i="5"/>
  <c r="H126" i="5"/>
  <c r="H150" i="5"/>
  <c r="G150" i="5"/>
  <c r="G8" i="5"/>
  <c r="H8" i="5"/>
  <c r="G24" i="5"/>
  <c r="H24" i="5"/>
  <c r="G40" i="5"/>
  <c r="H40" i="5"/>
  <c r="G56" i="5"/>
  <c r="H56" i="5"/>
  <c r="G72" i="5"/>
  <c r="H72" i="5"/>
  <c r="H92" i="5"/>
  <c r="G92" i="5"/>
  <c r="G108" i="5"/>
  <c r="H108" i="5"/>
  <c r="G124" i="5"/>
  <c r="H124" i="5"/>
  <c r="G140" i="5"/>
  <c r="H140" i="5"/>
  <c r="G160" i="5"/>
  <c r="H160" i="5"/>
  <c r="G23" i="5"/>
  <c r="H23" i="5"/>
  <c r="G39" i="5"/>
  <c r="H39" i="5"/>
  <c r="G55" i="5"/>
  <c r="H55" i="5"/>
  <c r="G164" i="5"/>
  <c r="H164" i="5"/>
  <c r="G180" i="5"/>
  <c r="H180" i="5"/>
  <c r="G196" i="5"/>
  <c r="H196" i="5"/>
  <c r="G83" i="5"/>
  <c r="H83" i="5"/>
  <c r="G144" i="5"/>
  <c r="H144" i="5"/>
  <c r="H6" i="5"/>
  <c r="G6" i="5"/>
  <c r="G18" i="5"/>
  <c r="H18" i="5"/>
  <c r="G138" i="5"/>
  <c r="H138" i="5"/>
  <c r="G178" i="5"/>
  <c r="H178" i="5"/>
  <c r="G194" i="5"/>
  <c r="H194" i="5"/>
  <c r="H49" i="5"/>
  <c r="G49" i="5"/>
  <c r="G99" i="5"/>
  <c r="H99" i="5"/>
  <c r="G115" i="5"/>
  <c r="H115" i="5"/>
  <c r="G131" i="5"/>
  <c r="H131" i="5"/>
  <c r="H145" i="5"/>
  <c r="G145" i="5"/>
  <c r="G163" i="5"/>
  <c r="H163" i="5"/>
  <c r="H177" i="5"/>
  <c r="G177" i="5"/>
  <c r="G195" i="5"/>
  <c r="H195" i="5"/>
  <c r="G21" i="5"/>
  <c r="H21" i="5"/>
  <c r="G37" i="5"/>
  <c r="H37" i="5"/>
  <c r="G65" i="5"/>
  <c r="H65" i="5"/>
  <c r="H81" i="5"/>
  <c r="G81" i="5"/>
  <c r="G97" i="5"/>
  <c r="H97" i="5"/>
  <c r="H113" i="5"/>
  <c r="G113" i="5"/>
  <c r="H129" i="5"/>
  <c r="G129" i="5"/>
  <c r="G147" i="5"/>
  <c r="H147" i="5"/>
  <c r="H161" i="5"/>
  <c r="G161" i="5"/>
  <c r="G179" i="5"/>
  <c r="H179" i="5"/>
  <c r="H193" i="5"/>
  <c r="G193" i="5"/>
  <c r="C164" i="3" l="1"/>
  <c r="I140" i="3"/>
  <c r="C154" i="3"/>
  <c r="I130" i="3"/>
  <c r="C152" i="3"/>
  <c r="I128" i="3"/>
  <c r="C125" i="3"/>
  <c r="I101" i="3"/>
  <c r="C150" i="3"/>
  <c r="I126" i="3"/>
  <c r="C167" i="3"/>
  <c r="I143" i="3"/>
  <c r="C163" i="3"/>
  <c r="I139" i="3"/>
  <c r="C171" i="3"/>
  <c r="I147" i="3"/>
  <c r="C162" i="3"/>
  <c r="I138" i="3"/>
  <c r="C158" i="3"/>
  <c r="I134" i="3"/>
  <c r="C141" i="3"/>
  <c r="I117" i="3"/>
  <c r="C129" i="3"/>
  <c r="I105" i="3"/>
  <c r="C137" i="3"/>
  <c r="I113" i="3"/>
  <c r="C170" i="3"/>
  <c r="I146" i="3"/>
  <c r="C148" i="3"/>
  <c r="I124" i="3"/>
  <c r="C166" i="3"/>
  <c r="I142" i="3"/>
  <c r="C155" i="3"/>
  <c r="I131" i="3"/>
  <c r="C159" i="3"/>
  <c r="I135" i="3"/>
  <c r="C144" i="3"/>
  <c r="I120" i="3"/>
  <c r="C156" i="3"/>
  <c r="I132" i="3"/>
  <c r="C160" i="3"/>
  <c r="I136" i="3"/>
  <c r="C133" i="3"/>
  <c r="I109" i="3"/>
  <c r="C145" i="3"/>
  <c r="I121" i="3"/>
  <c r="C151" i="3"/>
  <c r="I127" i="3"/>
  <c r="B138" i="3"/>
  <c r="H114" i="3"/>
  <c r="B129" i="3"/>
  <c r="H105" i="3"/>
  <c r="B130" i="3"/>
  <c r="H106" i="3"/>
  <c r="B133" i="3"/>
  <c r="H109" i="3"/>
  <c r="B136" i="3"/>
  <c r="H112" i="3"/>
  <c r="B146" i="3"/>
  <c r="H122" i="3"/>
  <c r="B131" i="3"/>
  <c r="H107" i="3"/>
  <c r="B137" i="3"/>
  <c r="H113" i="3"/>
  <c r="B134" i="3"/>
  <c r="H110" i="3"/>
  <c r="B141" i="3"/>
  <c r="H117" i="3"/>
  <c r="B140" i="3"/>
  <c r="H116" i="3"/>
  <c r="B127" i="3"/>
  <c r="H103" i="3"/>
  <c r="B139" i="3"/>
  <c r="H115" i="3"/>
  <c r="B145" i="3"/>
  <c r="H121" i="3"/>
  <c r="B142" i="3"/>
  <c r="H118" i="3"/>
  <c r="B128" i="3"/>
  <c r="H104" i="3"/>
  <c r="B144" i="3"/>
  <c r="H120" i="3"/>
  <c r="B135" i="3"/>
  <c r="H111" i="3"/>
  <c r="B147" i="3"/>
  <c r="H123" i="3"/>
  <c r="B126" i="3"/>
  <c r="H102" i="3"/>
  <c r="B125" i="3"/>
  <c r="H101" i="3"/>
  <c r="B132" i="3"/>
  <c r="H108" i="3"/>
  <c r="B148" i="3"/>
  <c r="H124" i="3"/>
  <c r="B143" i="3"/>
  <c r="H119" i="3"/>
  <c r="J133" i="5"/>
  <c r="I133" i="5" s="1"/>
  <c r="J28" i="5"/>
  <c r="I28" i="5" s="1"/>
  <c r="J17" i="5"/>
  <c r="I17" i="5" s="1"/>
  <c r="J174" i="5"/>
  <c r="I174" i="5" s="1"/>
  <c r="J70" i="5"/>
  <c r="I70" i="5" s="1"/>
  <c r="J38" i="5"/>
  <c r="I38" i="5" s="1"/>
  <c r="J149" i="5"/>
  <c r="I149" i="5" s="1"/>
  <c r="J117" i="5"/>
  <c r="I117" i="5" s="1"/>
  <c r="J165" i="5"/>
  <c r="I165" i="5" s="1"/>
  <c r="J179" i="5"/>
  <c r="I179" i="5" s="1"/>
  <c r="J147" i="5"/>
  <c r="I147" i="5" s="1"/>
  <c r="J37" i="5"/>
  <c r="I37" i="5" s="1"/>
  <c r="J115" i="5"/>
  <c r="I115" i="5" s="1"/>
  <c r="J18" i="5"/>
  <c r="I18" i="5" s="1"/>
  <c r="J83" i="5"/>
  <c r="I83" i="5" s="1"/>
  <c r="J180" i="5"/>
  <c r="I180" i="5" s="1"/>
  <c r="J55" i="5"/>
  <c r="I55" i="5" s="1"/>
  <c r="J23" i="5"/>
  <c r="I23" i="5" s="1"/>
  <c r="J140" i="5"/>
  <c r="I140" i="5" s="1"/>
  <c r="J108" i="5"/>
  <c r="I108" i="5" s="1"/>
  <c r="J72" i="5"/>
  <c r="I72" i="5" s="1"/>
  <c r="J40" i="5"/>
  <c r="I40" i="5" s="1"/>
  <c r="J8" i="5"/>
  <c r="I8" i="5" s="1"/>
  <c r="J126" i="5"/>
  <c r="I126" i="5" s="1"/>
  <c r="J94" i="5"/>
  <c r="I94" i="5" s="1"/>
  <c r="J62" i="5"/>
  <c r="I62" i="5" s="1"/>
  <c r="J30" i="5"/>
  <c r="I30" i="5" s="1"/>
  <c r="J14" i="5"/>
  <c r="I14" i="5" s="1"/>
  <c r="J91" i="5"/>
  <c r="I91" i="5" s="1"/>
  <c r="J47" i="5"/>
  <c r="I47" i="5" s="1"/>
  <c r="J116" i="5"/>
  <c r="I116" i="5" s="1"/>
  <c r="J48" i="5"/>
  <c r="I48" i="5" s="1"/>
  <c r="J167" i="5"/>
  <c r="I167" i="5" s="1"/>
  <c r="J101" i="5"/>
  <c r="I101" i="5" s="1"/>
  <c r="J189" i="5"/>
  <c r="I189" i="5" s="1"/>
  <c r="J157" i="5"/>
  <c r="I157" i="5" s="1"/>
  <c r="J125" i="5"/>
  <c r="I125" i="5" s="1"/>
  <c r="J95" i="5"/>
  <c r="I95" i="5" s="1"/>
  <c r="J58" i="5"/>
  <c r="I58" i="5" s="1"/>
  <c r="J105" i="5"/>
  <c r="I105" i="5" s="1"/>
  <c r="J73" i="5"/>
  <c r="I73" i="5" s="1"/>
  <c r="J29" i="5"/>
  <c r="I29" i="5" s="1"/>
  <c r="J187" i="5"/>
  <c r="I187" i="5" s="1"/>
  <c r="J139" i="5"/>
  <c r="I139" i="5" s="1"/>
  <c r="J107" i="5"/>
  <c r="I107" i="5" s="1"/>
  <c r="J26" i="5"/>
  <c r="I26" i="5" s="1"/>
  <c r="J103" i="5"/>
  <c r="I103" i="5" s="1"/>
  <c r="J69" i="5"/>
  <c r="I69" i="5" s="1"/>
  <c r="J7" i="5"/>
  <c r="I7" i="5" s="1"/>
  <c r="J151" i="5"/>
  <c r="I151" i="5" s="1"/>
  <c r="J57" i="5"/>
  <c r="I57" i="5" s="1"/>
  <c r="J193" i="5"/>
  <c r="I193" i="5" s="1"/>
  <c r="J161" i="5"/>
  <c r="I161" i="5" s="1"/>
  <c r="J129" i="5"/>
  <c r="I129" i="5" s="1"/>
  <c r="J92" i="5"/>
  <c r="I92" i="5" s="1"/>
  <c r="J150" i="5"/>
  <c r="I150" i="5" s="1"/>
  <c r="J169" i="5"/>
  <c r="I169" i="5" s="1"/>
  <c r="J5" i="5"/>
  <c r="I5" i="5" s="1"/>
  <c r="J122" i="5"/>
  <c r="I122" i="5" s="1"/>
  <c r="J121" i="5"/>
  <c r="I121" i="5" s="1"/>
  <c r="J186" i="5"/>
  <c r="I186" i="5" s="1"/>
  <c r="J181" i="5"/>
  <c r="I181" i="5" s="1"/>
  <c r="J177" i="5"/>
  <c r="I177" i="5" s="1"/>
  <c r="J6" i="5"/>
  <c r="I6" i="5" s="1"/>
  <c r="J76" i="5"/>
  <c r="I76" i="5" s="1"/>
  <c r="J59" i="5"/>
  <c r="I59" i="5" s="1"/>
  <c r="J128" i="5"/>
  <c r="I128" i="5" s="1"/>
  <c r="J130" i="5"/>
  <c r="I130" i="5" s="1"/>
  <c r="J50" i="5"/>
  <c r="I50" i="5" s="1"/>
  <c r="J173" i="5"/>
  <c r="I173" i="5" s="1"/>
  <c r="J141" i="5"/>
  <c r="I141" i="5" s="1"/>
  <c r="J111" i="5"/>
  <c r="I111" i="5" s="1"/>
  <c r="J77" i="5"/>
  <c r="I77" i="5" s="1"/>
  <c r="J33" i="5"/>
  <c r="I33" i="5" s="1"/>
  <c r="J192" i="5"/>
  <c r="I192" i="5" s="1"/>
  <c r="J67" i="5"/>
  <c r="I67" i="5" s="1"/>
  <c r="J35" i="5"/>
  <c r="I35" i="5" s="1"/>
  <c r="J156" i="5"/>
  <c r="I156" i="5" s="1"/>
  <c r="J120" i="5"/>
  <c r="I120" i="5" s="1"/>
  <c r="J88" i="5"/>
  <c r="I88" i="5" s="1"/>
  <c r="J52" i="5"/>
  <c r="I52" i="5" s="1"/>
  <c r="J20" i="5"/>
  <c r="I20" i="5" s="1"/>
  <c r="J146" i="5"/>
  <c r="I146" i="5" s="1"/>
  <c r="J90" i="5"/>
  <c r="I90" i="5" s="1"/>
  <c r="J172" i="5"/>
  <c r="I172" i="5" s="1"/>
  <c r="J31" i="5"/>
  <c r="I31" i="5" s="1"/>
  <c r="J132" i="5"/>
  <c r="I132" i="5" s="1"/>
  <c r="J64" i="5"/>
  <c r="I64" i="5" s="1"/>
  <c r="J158" i="5"/>
  <c r="I158" i="5" s="1"/>
  <c r="J54" i="5"/>
  <c r="I54" i="5" s="1"/>
  <c r="J183" i="5"/>
  <c r="I183" i="5" s="1"/>
  <c r="J135" i="5"/>
  <c r="I135" i="5" s="1"/>
  <c r="J87" i="5"/>
  <c r="I87" i="5" s="1"/>
  <c r="J168" i="5"/>
  <c r="I168" i="5" s="1"/>
  <c r="J27" i="5"/>
  <c r="I27" i="5" s="1"/>
  <c r="J112" i="5"/>
  <c r="I112" i="5" s="1"/>
  <c r="J44" i="5"/>
  <c r="I44" i="5" s="1"/>
  <c r="J82" i="5"/>
  <c r="I82" i="5" s="1"/>
  <c r="J34" i="5"/>
  <c r="I34" i="5" s="1"/>
  <c r="J75" i="5"/>
  <c r="I75" i="5" s="1"/>
  <c r="J63" i="5"/>
  <c r="I63" i="5" s="1"/>
  <c r="J152" i="5"/>
  <c r="I152" i="5" s="1"/>
  <c r="J100" i="5"/>
  <c r="I100" i="5" s="1"/>
  <c r="J32" i="5"/>
  <c r="I32" i="5" s="1"/>
  <c r="J142" i="5"/>
  <c r="I142" i="5" s="1"/>
  <c r="J25" i="5"/>
  <c r="I25" i="5" s="1"/>
  <c r="J22" i="5"/>
  <c r="I22" i="5" s="1"/>
  <c r="J71" i="5"/>
  <c r="I71" i="5" s="1"/>
  <c r="J43" i="5"/>
  <c r="I43" i="5" s="1"/>
  <c r="J148" i="5"/>
  <c r="I148" i="5" s="1"/>
  <c r="J80" i="5"/>
  <c r="I80" i="5" s="1"/>
  <c r="J12" i="5"/>
  <c r="I12" i="5" s="1"/>
  <c r="J114" i="5"/>
  <c r="I114" i="5" s="1"/>
  <c r="J66" i="5"/>
  <c r="I66" i="5" s="1"/>
  <c r="J195" i="5"/>
  <c r="I195" i="5" s="1"/>
  <c r="J194" i="5"/>
  <c r="I194" i="5" s="1"/>
  <c r="J144" i="5"/>
  <c r="I144" i="5" s="1"/>
  <c r="J10" i="5"/>
  <c r="I10" i="5" s="1"/>
  <c r="J184" i="5"/>
  <c r="I184" i="5" s="1"/>
  <c r="J11" i="5"/>
  <c r="I11" i="5" s="1"/>
  <c r="J96" i="5"/>
  <c r="I96" i="5" s="1"/>
  <c r="J98" i="5"/>
  <c r="I98" i="5" s="1"/>
  <c r="J191" i="5"/>
  <c r="I191" i="5" s="1"/>
  <c r="J159" i="5"/>
  <c r="I159" i="5" s="1"/>
  <c r="J127" i="5"/>
  <c r="I127" i="5" s="1"/>
  <c r="J93" i="5"/>
  <c r="I93" i="5" s="1"/>
  <c r="J53" i="5"/>
  <c r="I53" i="5" s="1"/>
  <c r="J79" i="5"/>
  <c r="I79" i="5" s="1"/>
  <c r="J176" i="5"/>
  <c r="I176" i="5" s="1"/>
  <c r="J51" i="5"/>
  <c r="I51" i="5" s="1"/>
  <c r="J19" i="5"/>
  <c r="I19" i="5" s="1"/>
  <c r="J136" i="5"/>
  <c r="I136" i="5" s="1"/>
  <c r="J104" i="5"/>
  <c r="I104" i="5" s="1"/>
  <c r="J68" i="5"/>
  <c r="I68" i="5" s="1"/>
  <c r="J36" i="5"/>
  <c r="I36" i="5" s="1"/>
  <c r="J162" i="5"/>
  <c r="I162" i="5" s="1"/>
  <c r="J106" i="5"/>
  <c r="I106" i="5" s="1"/>
  <c r="J74" i="5"/>
  <c r="I74" i="5" s="1"/>
  <c r="J97" i="5"/>
  <c r="I97" i="5" s="1"/>
  <c r="J65" i="5"/>
  <c r="I65" i="5" s="1"/>
  <c r="J21" i="5"/>
  <c r="I21" i="5" s="1"/>
  <c r="J163" i="5"/>
  <c r="I163" i="5" s="1"/>
  <c r="J131" i="5"/>
  <c r="I131" i="5" s="1"/>
  <c r="J99" i="5"/>
  <c r="I99" i="5" s="1"/>
  <c r="J196" i="5"/>
  <c r="I196" i="5" s="1"/>
  <c r="J164" i="5"/>
  <c r="I164" i="5" s="1"/>
  <c r="J39" i="5"/>
  <c r="I39" i="5" s="1"/>
  <c r="J160" i="5"/>
  <c r="I160" i="5" s="1"/>
  <c r="J124" i="5"/>
  <c r="I124" i="5" s="1"/>
  <c r="J56" i="5"/>
  <c r="I56" i="5" s="1"/>
  <c r="J24" i="5"/>
  <c r="I24" i="5" s="1"/>
  <c r="J110" i="5"/>
  <c r="I110" i="5" s="1"/>
  <c r="J78" i="5"/>
  <c r="I78" i="5" s="1"/>
  <c r="J46" i="5"/>
  <c r="I46" i="5" s="1"/>
  <c r="J61" i="5"/>
  <c r="I61" i="5" s="1"/>
  <c r="J170" i="5"/>
  <c r="I170" i="5" s="1"/>
  <c r="J188" i="5"/>
  <c r="I188" i="5" s="1"/>
  <c r="J15" i="5"/>
  <c r="I15" i="5" s="1"/>
  <c r="J84" i="5"/>
  <c r="I84" i="5" s="1"/>
  <c r="J16" i="5"/>
  <c r="I16" i="5" s="1"/>
  <c r="J86" i="5"/>
  <c r="I86" i="5" s="1"/>
  <c r="J166" i="5"/>
  <c r="I166" i="5" s="1"/>
  <c r="J60" i="5"/>
  <c r="I60" i="5" s="1"/>
  <c r="J175" i="5"/>
  <c r="I175" i="5" s="1"/>
  <c r="J143" i="5"/>
  <c r="I143" i="5" s="1"/>
  <c r="J109" i="5"/>
  <c r="I109" i="5" s="1"/>
  <c r="J190" i="5"/>
  <c r="I190" i="5" s="1"/>
  <c r="J134" i="5"/>
  <c r="I134" i="5" s="1"/>
  <c r="J42" i="5"/>
  <c r="I42" i="5" s="1"/>
  <c r="J155" i="5"/>
  <c r="I155" i="5" s="1"/>
  <c r="J123" i="5"/>
  <c r="I123" i="5" s="1"/>
  <c r="J89" i="5"/>
  <c r="I89" i="5" s="1"/>
  <c r="J45" i="5"/>
  <c r="I45" i="5" s="1"/>
  <c r="J13" i="5"/>
  <c r="I13" i="5" s="1"/>
  <c r="J171" i="5"/>
  <c r="I171" i="5" s="1"/>
  <c r="J9" i="5"/>
  <c r="I9" i="5" s="1"/>
  <c r="J102" i="5"/>
  <c r="I102" i="5" s="1"/>
  <c r="J85" i="5"/>
  <c r="I85" i="5" s="1"/>
  <c r="J41" i="5"/>
  <c r="I41" i="5" s="1"/>
  <c r="J119" i="5"/>
  <c r="I119" i="5" s="1"/>
  <c r="J182" i="5"/>
  <c r="I182" i="5" s="1"/>
  <c r="J154" i="5"/>
  <c r="I154" i="5" s="1"/>
  <c r="J138" i="5"/>
  <c r="I138" i="5" s="1"/>
  <c r="J113" i="5"/>
  <c r="I113" i="5" s="1"/>
  <c r="J81" i="5"/>
  <c r="I81" i="5" s="1"/>
  <c r="J145" i="5"/>
  <c r="I145" i="5" s="1"/>
  <c r="J49" i="5"/>
  <c r="I49" i="5" s="1"/>
  <c r="J178" i="5"/>
  <c r="I178" i="5" s="1"/>
  <c r="J153" i="5"/>
  <c r="I153" i="5" s="1"/>
  <c r="J118" i="5"/>
  <c r="I118" i="5" s="1"/>
  <c r="J185" i="5"/>
  <c r="I185" i="5" s="1"/>
  <c r="J137" i="5"/>
  <c r="I137" i="5" s="1"/>
  <c r="C184" i="3" l="1"/>
  <c r="I160" i="3"/>
  <c r="C179" i="3"/>
  <c r="I155" i="3"/>
  <c r="C161" i="3"/>
  <c r="I137" i="3"/>
  <c r="C182" i="3"/>
  <c r="I158" i="3"/>
  <c r="C178" i="3"/>
  <c r="I154" i="3"/>
  <c r="C188" i="3"/>
  <c r="I164" i="3"/>
  <c r="C157" i="3"/>
  <c r="I133" i="3"/>
  <c r="C183" i="3"/>
  <c r="I159" i="3"/>
  <c r="C194" i="3"/>
  <c r="I170" i="3"/>
  <c r="C191" i="3"/>
  <c r="I167" i="3"/>
  <c r="C169" i="3"/>
  <c r="I145" i="3"/>
  <c r="C168" i="3"/>
  <c r="I144" i="3"/>
  <c r="C190" i="3"/>
  <c r="I166" i="3"/>
  <c r="C172" i="3"/>
  <c r="I148" i="3"/>
  <c r="C165" i="3"/>
  <c r="I141" i="3"/>
  <c r="C187" i="3"/>
  <c r="I163" i="3"/>
  <c r="C176" i="3"/>
  <c r="I152" i="3"/>
  <c r="C175" i="3"/>
  <c r="I151" i="3"/>
  <c r="C180" i="3"/>
  <c r="I156" i="3"/>
  <c r="C153" i="3"/>
  <c r="I129" i="3"/>
  <c r="C186" i="3"/>
  <c r="I162" i="3"/>
  <c r="C195" i="3"/>
  <c r="I171" i="3"/>
  <c r="C174" i="3"/>
  <c r="I150" i="3"/>
  <c r="C149" i="3"/>
  <c r="I125" i="3"/>
  <c r="B159" i="3"/>
  <c r="H135" i="3"/>
  <c r="B169" i="3"/>
  <c r="H145" i="3"/>
  <c r="B165" i="3"/>
  <c r="H141" i="3"/>
  <c r="B170" i="3"/>
  <c r="H146" i="3"/>
  <c r="B153" i="3"/>
  <c r="H129" i="3"/>
  <c r="B172" i="3"/>
  <c r="H148" i="3"/>
  <c r="B171" i="3"/>
  <c r="H147" i="3"/>
  <c r="B166" i="3"/>
  <c r="H142" i="3"/>
  <c r="B164" i="3"/>
  <c r="H140" i="3"/>
  <c r="B155" i="3"/>
  <c r="H131" i="3"/>
  <c r="B154" i="3"/>
  <c r="H130" i="3"/>
  <c r="B156" i="3"/>
  <c r="H132" i="3"/>
  <c r="B167" i="3"/>
  <c r="H143" i="3"/>
  <c r="B150" i="3"/>
  <c r="H126" i="3"/>
  <c r="B152" i="3"/>
  <c r="H128" i="3"/>
  <c r="B151" i="3"/>
  <c r="H127" i="3"/>
  <c r="B161" i="3"/>
  <c r="H137" i="3"/>
  <c r="B157" i="3"/>
  <c r="H133" i="3"/>
  <c r="B149" i="3"/>
  <c r="H125" i="3"/>
  <c r="B168" i="3"/>
  <c r="H144" i="3"/>
  <c r="B163" i="3"/>
  <c r="H139" i="3"/>
  <c r="B158" i="3"/>
  <c r="H134" i="3"/>
  <c r="B160" i="3"/>
  <c r="H136" i="3"/>
  <c r="B162" i="3"/>
  <c r="H138" i="3"/>
  <c r="I174" i="3" l="1"/>
  <c r="I195" i="3"/>
  <c r="I175" i="3"/>
  <c r="C196" i="3"/>
  <c r="I172" i="3"/>
  <c r="I191" i="3"/>
  <c r="I188" i="3"/>
  <c r="I179" i="3"/>
  <c r="I180" i="3"/>
  <c r="C189" i="3"/>
  <c r="I165" i="3"/>
  <c r="C193" i="3"/>
  <c r="I169" i="3"/>
  <c r="C181" i="3"/>
  <c r="I157" i="3"/>
  <c r="C185" i="3"/>
  <c r="I161" i="3"/>
  <c r="C173" i="3"/>
  <c r="I149" i="3"/>
  <c r="C177" i="3"/>
  <c r="I153" i="3"/>
  <c r="I187" i="3"/>
  <c r="C192" i="3"/>
  <c r="I168" i="3"/>
  <c r="I183" i="3"/>
  <c r="I182" i="3"/>
  <c r="I186" i="3"/>
  <c r="I176" i="3"/>
  <c r="I190" i="3"/>
  <c r="I194" i="3"/>
  <c r="I178" i="3"/>
  <c r="I184" i="3"/>
  <c r="B182" i="3"/>
  <c r="H158" i="3"/>
  <c r="B181" i="3"/>
  <c r="H157" i="3"/>
  <c r="B174" i="3"/>
  <c r="H150" i="3"/>
  <c r="B179" i="3"/>
  <c r="H155" i="3"/>
  <c r="B196" i="3"/>
  <c r="H172" i="3"/>
  <c r="B193" i="3"/>
  <c r="H169" i="3"/>
  <c r="B184" i="3"/>
  <c r="H160" i="3"/>
  <c r="B173" i="3"/>
  <c r="H149" i="3"/>
  <c r="B176" i="3"/>
  <c r="H152" i="3"/>
  <c r="B178" i="3"/>
  <c r="H154" i="3"/>
  <c r="B195" i="3"/>
  <c r="H171" i="3"/>
  <c r="B189" i="3"/>
  <c r="H165" i="3"/>
  <c r="B186" i="3"/>
  <c r="H162" i="3"/>
  <c r="B192" i="3"/>
  <c r="H168" i="3"/>
  <c r="B175" i="3"/>
  <c r="H151" i="3"/>
  <c r="B180" i="3"/>
  <c r="H156" i="3"/>
  <c r="B190" i="3"/>
  <c r="H166" i="3"/>
  <c r="B194" i="3"/>
  <c r="H170" i="3"/>
  <c r="B187" i="3"/>
  <c r="H163" i="3"/>
  <c r="B185" i="3"/>
  <c r="H161" i="3"/>
  <c r="B191" i="3"/>
  <c r="H167" i="3"/>
  <c r="B188" i="3"/>
  <c r="H164" i="3"/>
  <c r="B177" i="3"/>
  <c r="H153" i="3"/>
  <c r="B183" i="3"/>
  <c r="H159" i="3"/>
  <c r="I181" i="3" l="1"/>
  <c r="I185" i="3"/>
  <c r="I196" i="3"/>
  <c r="I192" i="3"/>
  <c r="I173" i="3"/>
  <c r="I189" i="3"/>
  <c r="I177" i="3"/>
  <c r="I193" i="3"/>
  <c r="H178" i="3"/>
  <c r="H193" i="3"/>
  <c r="H187" i="3"/>
  <c r="H175" i="3"/>
  <c r="H195" i="3"/>
  <c r="H184" i="3"/>
  <c r="H174" i="3"/>
  <c r="H188" i="3"/>
  <c r="H194" i="3"/>
  <c r="H192" i="3"/>
  <c r="H181" i="3"/>
  <c r="H185" i="3"/>
  <c r="H180" i="3"/>
  <c r="H189" i="3"/>
  <c r="H173" i="3"/>
  <c r="H179" i="3"/>
  <c r="H177" i="3"/>
  <c r="H183" i="3"/>
  <c r="H191" i="3"/>
  <c r="H190" i="3"/>
  <c r="H186" i="3"/>
  <c r="H176" i="3"/>
  <c r="H196" i="3"/>
  <c r="H18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tc={E9E0E18C-48E2-4DC9-8426-DD682C0448A7}</author>
  </authors>
  <commentList>
    <comment ref="H3" authorId="0" shapeId="0" xr:uid="{E9E0E18C-48E2-4DC9-8426-DD682C0448A7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value means an increase of emissions over the baseline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tc={8CFAE1C1-1F7E-424C-8E7F-211DDE8FEC91}</author>
  </authors>
  <commentList>
    <comment ref="H3" authorId="0" shapeId="0" xr:uid="{8CFAE1C1-1F7E-424C-8E7F-211DDE8FEC9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value means an increase of emissions over the baseline</t>
      </text>
    </comment>
  </commentList>
</comments>
</file>

<file path=xl/sharedStrings.xml><?xml version="1.0" encoding="utf-8"?>
<sst xmlns="http://schemas.openxmlformats.org/spreadsheetml/2006/main" count="1224" uniqueCount="233">
  <si>
    <t>'ICEV-g micro'</t>
  </si>
  <si>
    <t>'ICEV-g PC'</t>
  </si>
  <si>
    <t>'ICEV-g van/SUV'</t>
  </si>
  <si>
    <t>'ICEV-g LT'</t>
  </si>
  <si>
    <t>'ICEV-d micro'</t>
  </si>
  <si>
    <t>'ICEV-d PC'</t>
  </si>
  <si>
    <t>'ICEV-d van/SUV'</t>
  </si>
  <si>
    <t>'ICEV-d LT'</t>
  </si>
  <si>
    <t>'HEV micro'</t>
  </si>
  <si>
    <t>'HEV PC'</t>
  </si>
  <si>
    <t>'HEV van/SUV'</t>
  </si>
  <si>
    <t>'HEV LT'</t>
  </si>
  <si>
    <t>'PHEV micro'</t>
  </si>
  <si>
    <t>'PHEV PC'</t>
  </si>
  <si>
    <t>'PHEV van/SUV'</t>
  </si>
  <si>
    <t>'PHEV LT'</t>
  </si>
  <si>
    <t>'BEV micro'</t>
  </si>
  <si>
    <t>'BEV PC'</t>
  </si>
  <si>
    <t>'BEV van/SUV'</t>
  </si>
  <si>
    <t>'BEV LT'</t>
  </si>
  <si>
    <t>'HFCEV micro'</t>
  </si>
  <si>
    <t>'HFCEV PC'</t>
  </si>
  <si>
    <t>'HFCEV van/SUV'</t>
  </si>
  <si>
    <t>'HFCEV LT'</t>
  </si>
  <si>
    <t>'ICEV-g micro LW'</t>
  </si>
  <si>
    <t>'ICEV-g PC LW'</t>
  </si>
  <si>
    <t>'ICEV-g van/SUV LW'</t>
  </si>
  <si>
    <t>'ICEV-g LT LW'</t>
  </si>
  <si>
    <t>'ICEV-d micro LW'</t>
  </si>
  <si>
    <t>'ICEV-d PC LW'</t>
  </si>
  <si>
    <t>'ICEV-d van/SUV LW'</t>
  </si>
  <si>
    <t>'ICEV-d LT LW'</t>
  </si>
  <si>
    <t>'HEV micro LW'</t>
  </si>
  <si>
    <t>'HEV PC LW'</t>
  </si>
  <si>
    <t>'HEV van/SUV LW'</t>
  </si>
  <si>
    <t>'HEV LT LW'</t>
  </si>
  <si>
    <t>'PHEV micro LW'</t>
  </si>
  <si>
    <t>'PHEV PC LW'</t>
  </si>
  <si>
    <t>'PHEV van/SUV LW'</t>
  </si>
  <si>
    <t>'PHEV LT LW'</t>
  </si>
  <si>
    <t>'BEV micro LW'</t>
  </si>
  <si>
    <t>'BEV PC LW'</t>
  </si>
  <si>
    <t>'BEV van/SUV LW'</t>
  </si>
  <si>
    <t>'BEV LT LW'</t>
  </si>
  <si>
    <t>'HFCEV micro LW'</t>
  </si>
  <si>
    <t>'HFCEV PC LW'</t>
  </si>
  <si>
    <t>'HFCEV van/SUV LW'</t>
  </si>
  <si>
    <t>'HFCEV LT LW'</t>
  </si>
  <si>
    <t>'ICEV-g micro REC'</t>
  </si>
  <si>
    <t>'ICEV-g PC REC'</t>
  </si>
  <si>
    <t>'ICEV-g van/SUV REC'</t>
  </si>
  <si>
    <t>'ICEV-g LT REC'</t>
  </si>
  <si>
    <t>'ICEV-d micro REC'</t>
  </si>
  <si>
    <t>'ICEV-d PC REC'</t>
  </si>
  <si>
    <t>'ICEV-d van/SUV REC'</t>
  </si>
  <si>
    <t>'ICEV-d LT REC'</t>
  </si>
  <si>
    <t>'HEV micro REC'</t>
  </si>
  <si>
    <t>'HEV PC REC'</t>
  </si>
  <si>
    <t>'HEV van/SUV REC'</t>
  </si>
  <si>
    <t>'HEV LT REC'</t>
  </si>
  <si>
    <t>'PHEV micro REC'</t>
  </si>
  <si>
    <t>'PHEV PC REC'</t>
  </si>
  <si>
    <t>'PHEV van/SUV REC'</t>
  </si>
  <si>
    <t>'PHEV LT REC'</t>
  </si>
  <si>
    <t>'BEV micro REC'</t>
  </si>
  <si>
    <t>'BEV PC REC'</t>
  </si>
  <si>
    <t>'BEV van/SUV REC'</t>
  </si>
  <si>
    <t>'BEV LT REC'</t>
  </si>
  <si>
    <t>'HFCEV micro REC'</t>
  </si>
  <si>
    <t>'HFCEV PC REC'</t>
  </si>
  <si>
    <t>'HFCEV van/SUV REC'</t>
  </si>
  <si>
    <t>'HFCEV LT REC'</t>
  </si>
  <si>
    <t>'ICEV-g micro REM'</t>
  </si>
  <si>
    <t>'ICEV-g PC REM'</t>
  </si>
  <si>
    <t>'ICEV-g van/SUV REM'</t>
  </si>
  <si>
    <t>'ICEV-g LT REM'</t>
  </si>
  <si>
    <t>'ICEV-d micro REM'</t>
  </si>
  <si>
    <t>'ICEV-d PC REM'</t>
  </si>
  <si>
    <t>'ICEV-d van/SUV REM'</t>
  </si>
  <si>
    <t>'ICEV-d LT REM'</t>
  </si>
  <si>
    <t>'HEV micro REM'</t>
  </si>
  <si>
    <t>'HEV PC REM'</t>
  </si>
  <si>
    <t>'HEV van/SUV REM'</t>
  </si>
  <si>
    <t>'HEV LT REM'</t>
  </si>
  <si>
    <t>'PHEV micro REM'</t>
  </si>
  <si>
    <t>'PHEV PC REM'</t>
  </si>
  <si>
    <t>'PHEV van/SUV REM'</t>
  </si>
  <si>
    <t>'PHEV LT REM'</t>
  </si>
  <si>
    <t>'BEV micro REM'</t>
  </si>
  <si>
    <t>'BEV PC REM'</t>
  </si>
  <si>
    <t>'BEV van/SUV REM'</t>
  </si>
  <si>
    <t>'BEV LT REM'</t>
  </si>
  <si>
    <t>'HFCEV micro REM'</t>
  </si>
  <si>
    <t>'HFCEV PC REM'</t>
  </si>
  <si>
    <t>'HFCEV van/SUV REM'</t>
  </si>
  <si>
    <t>'HFCEV LT REM'</t>
  </si>
  <si>
    <t>'ICEV-g micro DWN'</t>
  </si>
  <si>
    <t>'ICEV-g PC DWN'</t>
  </si>
  <si>
    <t>'ICEV-g van/SUV DWN'</t>
  </si>
  <si>
    <t>'ICEV-g LT DWN'</t>
  </si>
  <si>
    <t>'ICEV-d micro DWN'</t>
  </si>
  <si>
    <t>'ICEV-d PC DWN'</t>
  </si>
  <si>
    <t>'ICEV-d van/SUV DWN'</t>
  </si>
  <si>
    <t>'ICEV-d LT DWN'</t>
  </si>
  <si>
    <t>'HEV micro DWN'</t>
  </si>
  <si>
    <t>'HEV PC DWN'</t>
  </si>
  <si>
    <t>'HEV van/SUV DWN'</t>
  </si>
  <si>
    <t>'HEV LT DWN'</t>
  </si>
  <si>
    <t>'PHEV micro DWN'</t>
  </si>
  <si>
    <t>'PHEV PC DWN'</t>
  </si>
  <si>
    <t>'PHEV van/SUV DWN'</t>
  </si>
  <si>
    <t>'PHEV LT DWN'</t>
  </si>
  <si>
    <t>'BEV micro DWN'</t>
  </si>
  <si>
    <t>'BEV PC DWN'</t>
  </si>
  <si>
    <t>'BEV van/SUV DWN'</t>
  </si>
  <si>
    <t>'BEV LT DWN'</t>
  </si>
  <si>
    <t>'HFCEV micro DWN'</t>
  </si>
  <si>
    <t>'HFCEV PC DWN'</t>
  </si>
  <si>
    <t>'HFCEV van/SUV DWN'</t>
  </si>
  <si>
    <t>'HFCEV LT DWN'</t>
  </si>
  <si>
    <t>'ICEV-g micro MIU'</t>
  </si>
  <si>
    <t>'ICEV-g PC MIU'</t>
  </si>
  <si>
    <t>'ICEV-g van/SUV MIU'</t>
  </si>
  <si>
    <t>'ICEV-g LT MIU'</t>
  </si>
  <si>
    <t>'ICEV-d micro MIU'</t>
  </si>
  <si>
    <t>'ICEV-d PC MIU'</t>
  </si>
  <si>
    <t>'ICEV-d van/SUV MIU'</t>
  </si>
  <si>
    <t>'ICEV-d LT MIU'</t>
  </si>
  <si>
    <t>'HEV micro MIU'</t>
  </si>
  <si>
    <t>'HEV PC MIU'</t>
  </si>
  <si>
    <t>'HEV van/SUV MIU'</t>
  </si>
  <si>
    <t>'HEV LT MIU'</t>
  </si>
  <si>
    <t>'PHEV micro MIU'</t>
  </si>
  <si>
    <t>'PHEV PC MIU'</t>
  </si>
  <si>
    <t>'PHEV van/SUV MIU'</t>
  </si>
  <si>
    <t>'PHEV LT MIU'</t>
  </si>
  <si>
    <t>'BEV micro MIU'</t>
  </si>
  <si>
    <t>'BEV PC MIU'</t>
  </si>
  <si>
    <t>'BEV van/SUV MIU'</t>
  </si>
  <si>
    <t>'BEV LT MIU'</t>
  </si>
  <si>
    <t>'HFCEV micro MIU'</t>
  </si>
  <si>
    <t>'HFCEV PC MIU'</t>
  </si>
  <si>
    <t>'HFCEV van/SUV MIU'</t>
  </si>
  <si>
    <t>'HFCEV LT MIU'</t>
  </si>
  <si>
    <t>'ICEV-g micro all'</t>
  </si>
  <si>
    <t>'ICEV-g PC all'</t>
  </si>
  <si>
    <t>'ICEV-g van/SUV all'</t>
  </si>
  <si>
    <t>'ICEV-g LT all'</t>
  </si>
  <si>
    <t>'ICEV-d micro all'</t>
  </si>
  <si>
    <t>'ICEV-d PC all'</t>
  </si>
  <si>
    <t>'ICEV-d van/SUV all'</t>
  </si>
  <si>
    <t>'ICEV-d LT all'</t>
  </si>
  <si>
    <t>'HEV micro all'</t>
  </si>
  <si>
    <t>'HEV PC all'</t>
  </si>
  <si>
    <t>'HEV van/SUV all'</t>
  </si>
  <si>
    <t>'HEV LT all'</t>
  </si>
  <si>
    <t>'PHEV micro all'</t>
  </si>
  <si>
    <t>'PHEV PC all'</t>
  </si>
  <si>
    <t>'PHEV van/SUV all'</t>
  </si>
  <si>
    <t>'PHEV LT all'</t>
  </si>
  <si>
    <t>'BEV micro all'</t>
  </si>
  <si>
    <t>'BEV PC all'</t>
  </si>
  <si>
    <t>'BEV van/SUV all'</t>
  </si>
  <si>
    <t>'BEV LT all'</t>
  </si>
  <si>
    <t>'HFCEV micro all'</t>
  </si>
  <si>
    <t>'HFCEV PC all'</t>
  </si>
  <si>
    <t>'HFCEV van/SUV all'</t>
  </si>
  <si>
    <t>'HFCEV LT all'</t>
  </si>
  <si>
    <t>'ICEV-g micro all but LW'</t>
  </si>
  <si>
    <t>'ICEV-g PC all but LW'</t>
  </si>
  <si>
    <t>'ICEV-g van/SUV all but LW'</t>
  </si>
  <si>
    <t>'ICEV-g LT all but LW'</t>
  </si>
  <si>
    <t>'ICEV-d micro all but LW'</t>
  </si>
  <si>
    <t>'ICEV-d PC all but LW'</t>
  </si>
  <si>
    <t>'ICEV-d van/SUV all but LW'</t>
  </si>
  <si>
    <t>'ICEV-d LT all but LW'</t>
  </si>
  <si>
    <t>'HEV micro all but LW'</t>
  </si>
  <si>
    <t>'HEV PC all but LW'</t>
  </si>
  <si>
    <t>'HEV van/SUV all but LW'</t>
  </si>
  <si>
    <t>'HEV LT all but LW'</t>
  </si>
  <si>
    <t>'PHEV micro all but LW'</t>
  </si>
  <si>
    <t>'PHEV PC all but LW'</t>
  </si>
  <si>
    <t>'PHEV van/SUV all but LW'</t>
  </si>
  <si>
    <t>'PHEV LT all but LW'</t>
  </si>
  <si>
    <t>'BEV micro all but LW'</t>
  </si>
  <si>
    <t>'BEV PC all but LW'</t>
  </si>
  <si>
    <t>'BEV van/SUV all but LW'</t>
  </si>
  <si>
    <t>'BEV LT all but LW'</t>
  </si>
  <si>
    <t>'HFCEV micro all but LW'</t>
  </si>
  <si>
    <t>'HFCEV PC all but LW'</t>
  </si>
  <si>
    <t>'HFCEV van/SUV all but LW'</t>
  </si>
  <si>
    <t>'HFCEV LT all but LW'</t>
  </si>
  <si>
    <t>Baseline</t>
  </si>
  <si>
    <t>ME</t>
  </si>
  <si>
    <t>F_mat</t>
  </si>
  <si>
    <t>F_ass</t>
  </si>
  <si>
    <t>F_wtw</t>
  </si>
  <si>
    <t>F_tot</t>
  </si>
  <si>
    <t>Total</t>
  </si>
  <si>
    <t>Current</t>
  </si>
  <si>
    <t>Min</t>
  </si>
  <si>
    <t>Max</t>
  </si>
  <si>
    <t>Ratio</t>
  </si>
  <si>
    <t>Tailpipe (real-world)</t>
  </si>
  <si>
    <t>Real-world cons.</t>
  </si>
  <si>
    <t>kWh/100km</t>
  </si>
  <si>
    <t>current</t>
  </si>
  <si>
    <t>Median</t>
  </si>
  <si>
    <t>low carbon</t>
  </si>
  <si>
    <t>Material efficiency (ME)</t>
  </si>
  <si>
    <t>Delta baseline vs. ME</t>
  </si>
  <si>
    <t>Delta all vs. all but lightweighting</t>
  </si>
  <si>
    <t>CEROI [- delta kg CO2e out / delta kg CO2e in]</t>
  </si>
  <si>
    <t>-</t>
  </si>
  <si>
    <t>F_vc</t>
  </si>
  <si>
    <t>Contribution of life cycle phases (current)</t>
  </si>
  <si>
    <t>Low carbon</t>
  </si>
  <si>
    <t>Contribution of life cycle phases (low carbon)</t>
  </si>
  <si>
    <t>Energy upstream</t>
  </si>
  <si>
    <t>Vehicle production</t>
  </si>
  <si>
    <t>This data set is plotted in figure 3 of the forthcoming JIE article "Material efficiency and climate change mitigation of passenger vehicles"</t>
  </si>
  <si>
    <t>This data set is plotted in figure 5 of the forthcoming JIE article "Material efficiency and climate change mitigation of passenger vehicles"</t>
  </si>
  <si>
    <t>This data set is plotted in figure 2 of the forthcoming JIE article "Material efficiency and climate change mitigation of passenger vehicles"</t>
  </si>
  <si>
    <t>75th percentile</t>
  </si>
  <si>
    <t>25th percentile</t>
  </si>
  <si>
    <t>GHG emissions from material production [kg CO2e/person]</t>
  </si>
  <si>
    <t>GHG emissions from vehile assembly [kg CO2e/person]</t>
  </si>
  <si>
    <t>GHG emissions from the vehile cycle (F_vc = F_mat + F_ass) [kg CO2e/person]</t>
  </si>
  <si>
    <t>GHG emissions from the energy cycle (tailpipe and energy production emissions) [kg CO2e/person]</t>
  </si>
  <si>
    <t>Total life cycle GHG emissions [kg CO2e/person]</t>
  </si>
  <si>
    <t>GHG emissions intensities (g CO2e/vehicle km)</t>
  </si>
  <si>
    <t>This data set is plotted in figure S2 of the forthcoming JIE article "Material efficiency and climate change mitigation of passenger vehicles"</t>
  </si>
  <si>
    <t>This data set is plotted in figure 4 (vans/SUVs only) and S1 (all vehicle segments) of the forthcoming JIE article "Material efficiency and climate change mitigation of passenger vehicles"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</si>
</sst>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2" fillId="0" borderId="0" xfId="0" applyFont="1"/>
    <xf numFmtId="9" fontId="0" fillId="0" borderId="0" xfId="2" applyFont="1"/>
    <xf numFmtId="9" fontId="3" fillId="0" borderId="0" xfId="2" applyFont="1"/>
    <xf numFmtId="165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164" fontId="1" fillId="0" borderId="0" xfId="1" applyNumberFormat="1" applyFont="1"/>
    <xf numFmtId="1" fontId="0" fillId="0" borderId="0" xfId="0" applyNumberFormat="1" applyFont="1"/>
    <xf numFmtId="9" fontId="1" fillId="0" borderId="0" xfId="2" applyFont="1"/>
    <xf numFmtId="164" fontId="1" fillId="2" borderId="0" xfId="1" applyNumberFormat="1" applyFont="1" applyFill="1"/>
    <xf numFmtId="0" fontId="0" fillId="2" borderId="0" xfId="0" applyFont="1" applyFill="1"/>
    <xf numFmtId="167" fontId="1" fillId="0" borderId="0" xfId="2" applyNumberFormat="1" applyFont="1"/>
    <xf numFmtId="166" fontId="0" fillId="0" borderId="0" xfId="0" applyNumberFormat="1" applyFont="1"/>
    <xf numFmtId="9" fontId="0" fillId="0" borderId="0" xfId="0" applyNumberFormat="1" applyFont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9" fontId="0" fillId="0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olfram, Paul" id="{E5C163F1-E839-4DAA-97FD-2431EC0F5042}" userId="S::paul.wolfram@yale.edu::b99e889e-5603-480d-8804-f8ba4cf332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19-11-20T16:11:28.74" personId="{E5C163F1-E839-4DAA-97FD-2431EC0F5042}" id="{E9E0E18C-48E2-4DC9-8426-DD682C0448A7}">
    <text>Positive value means an increase of emissions over the baseline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" dT="2019-11-20T16:11:28.74" personId="{E5C163F1-E839-4DAA-97FD-2431EC0F5042}" id="{8CFAE1C1-1F7E-424C-8E7F-211DDE8FEC91}">
    <text>Positive value means an increase of emissions over the baseline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zoomScale="70" zoomScaleNormal="70" workbookViewId="0">
      <pane xSplit="1" ySplit="4" topLeftCell="B17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83203125" defaultRowHeight="15" x14ac:dyDescent="0.2"/>
  <cols>
    <col min="1" max="1" width="22.5" bestFit="1" customWidth="1"/>
    <col min="2" max="3" width="13.5" customWidth="1"/>
    <col min="4" max="4" width="3.33203125" customWidth="1"/>
    <col min="5" max="6" width="13.5" customWidth="1"/>
    <col min="7" max="7" width="3.33203125" customWidth="1"/>
    <col min="8" max="9" width="13.5" customWidth="1"/>
    <col min="10" max="10" width="3.33203125" customWidth="1"/>
    <col min="11" max="11" width="14.1640625" customWidth="1"/>
    <col min="12" max="12" width="13.5" customWidth="1"/>
  </cols>
  <sheetData>
    <row r="1" spans="1:12" ht="19" x14ac:dyDescent="0.25">
      <c r="A1" s="11" t="s">
        <v>225</v>
      </c>
    </row>
    <row r="2" spans="1:12" x14ac:dyDescent="0.2">
      <c r="D2" s="10"/>
      <c r="G2" s="10"/>
      <c r="J2" s="10"/>
    </row>
    <row r="3" spans="1:12" x14ac:dyDescent="0.2">
      <c r="B3" s="31" t="s">
        <v>192</v>
      </c>
      <c r="C3" s="31"/>
      <c r="D3" s="21"/>
      <c r="E3" s="31" t="s">
        <v>209</v>
      </c>
      <c r="F3" s="31"/>
      <c r="G3" s="21"/>
      <c r="H3" s="31" t="s">
        <v>210</v>
      </c>
      <c r="I3" s="31"/>
      <c r="J3" s="21"/>
      <c r="K3" s="31" t="s">
        <v>211</v>
      </c>
      <c r="L3" s="31"/>
    </row>
    <row r="4" spans="1:12" x14ac:dyDescent="0.2">
      <c r="B4" s="12" t="s">
        <v>206</v>
      </c>
      <c r="C4" s="12" t="s">
        <v>208</v>
      </c>
      <c r="D4" s="17"/>
      <c r="E4" s="12" t="s">
        <v>206</v>
      </c>
      <c r="F4" s="12" t="s">
        <v>208</v>
      </c>
      <c r="G4" s="17"/>
      <c r="H4" s="12" t="s">
        <v>206</v>
      </c>
      <c r="I4" s="12" t="s">
        <v>208</v>
      </c>
      <c r="J4" s="17"/>
      <c r="K4" s="12" t="s">
        <v>206</v>
      </c>
      <c r="L4" s="12" t="s">
        <v>208</v>
      </c>
    </row>
    <row r="5" spans="1:12" x14ac:dyDescent="0.2">
      <c r="A5" t="s">
        <v>0</v>
      </c>
      <c r="B5" s="2">
        <v>1442.4687293433501</v>
      </c>
      <c r="C5" s="2">
        <v>1071.38302645557</v>
      </c>
      <c r="D5" s="16"/>
      <c r="E5" s="2">
        <v>1442.4687293433501</v>
      </c>
      <c r="F5" s="2">
        <v>1071.38302645557</v>
      </c>
      <c r="G5" s="16"/>
      <c r="H5" s="2">
        <v>0</v>
      </c>
      <c r="I5" s="2">
        <v>0</v>
      </c>
      <c r="J5" s="16"/>
      <c r="K5" s="2"/>
      <c r="L5" s="2"/>
    </row>
    <row r="6" spans="1:12" x14ac:dyDescent="0.2">
      <c r="A6" t="s">
        <v>1</v>
      </c>
      <c r="B6" s="2">
        <v>2563.3916561885999</v>
      </c>
      <c r="C6" s="2">
        <v>1903.9402759521299</v>
      </c>
      <c r="D6" s="16"/>
      <c r="E6" s="2">
        <v>2563.3916561885999</v>
      </c>
      <c r="F6" s="2">
        <v>1903.9402759521299</v>
      </c>
      <c r="G6" s="16"/>
      <c r="H6" s="2">
        <v>0</v>
      </c>
      <c r="I6" s="2">
        <v>0</v>
      </c>
      <c r="J6" s="16"/>
      <c r="K6" s="2"/>
      <c r="L6" s="2"/>
    </row>
    <row r="7" spans="1:12" x14ac:dyDescent="0.2">
      <c r="A7" t="s">
        <v>2</v>
      </c>
      <c r="B7" s="2">
        <v>3384.8615525549999</v>
      </c>
      <c r="C7" s="2">
        <v>2514.0809922169701</v>
      </c>
      <c r="D7" s="16"/>
      <c r="E7" s="2">
        <v>3384.8615525549999</v>
      </c>
      <c r="F7" s="2">
        <v>2514.0809922169701</v>
      </c>
      <c r="G7" s="16"/>
      <c r="H7" s="2">
        <v>0</v>
      </c>
      <c r="I7" s="2">
        <v>0</v>
      </c>
      <c r="J7" s="16"/>
      <c r="K7" s="2"/>
      <c r="L7" s="2"/>
    </row>
    <row r="8" spans="1:12" x14ac:dyDescent="0.2">
      <c r="A8" t="s">
        <v>3</v>
      </c>
      <c r="B8" s="2">
        <v>4026.0685425165302</v>
      </c>
      <c r="C8" s="2">
        <v>2990.3327621961898</v>
      </c>
      <c r="D8" s="16"/>
      <c r="E8" s="2">
        <v>4026.0685425165302</v>
      </c>
      <c r="F8" s="2">
        <v>2990.3327621961898</v>
      </c>
      <c r="G8" s="16"/>
      <c r="H8" s="2">
        <v>0</v>
      </c>
      <c r="I8" s="2">
        <v>0</v>
      </c>
      <c r="J8" s="16"/>
      <c r="K8" s="2"/>
      <c r="L8" s="2"/>
    </row>
    <row r="9" spans="1:12" x14ac:dyDescent="0.2">
      <c r="A9" t="s">
        <v>4</v>
      </c>
      <c r="B9" s="2">
        <v>1467.6992969422799</v>
      </c>
      <c r="C9" s="2">
        <v>1089.9035142883199</v>
      </c>
      <c r="D9" s="16"/>
      <c r="E9" s="2">
        <v>1467.6992969422799</v>
      </c>
      <c r="F9" s="2">
        <v>1089.9035142883199</v>
      </c>
      <c r="G9" s="16"/>
      <c r="H9" s="2">
        <v>0</v>
      </c>
      <c r="I9" s="2">
        <v>0</v>
      </c>
      <c r="J9" s="16"/>
      <c r="K9" s="2"/>
      <c r="L9" s="2"/>
    </row>
    <row r="10" spans="1:12" x14ac:dyDescent="0.2">
      <c r="A10" t="s">
        <v>5</v>
      </c>
      <c r="B10" s="2">
        <v>2601.7711510754002</v>
      </c>
      <c r="C10" s="2">
        <v>1932.0575589555301</v>
      </c>
      <c r="D10" s="16"/>
      <c r="E10" s="2">
        <v>2601.7711510754002</v>
      </c>
      <c r="F10" s="2">
        <v>1932.0575589555301</v>
      </c>
      <c r="G10" s="16"/>
      <c r="H10" s="2">
        <v>0</v>
      </c>
      <c r="I10" s="2">
        <v>0</v>
      </c>
      <c r="J10" s="16"/>
      <c r="K10" s="2"/>
      <c r="L10" s="2"/>
    </row>
    <row r="11" spans="1:12" x14ac:dyDescent="0.2">
      <c r="A11" t="s">
        <v>6</v>
      </c>
      <c r="B11" s="2">
        <v>3430.81851198296</v>
      </c>
      <c r="C11" s="2">
        <v>2547.7024897987098</v>
      </c>
      <c r="D11" s="16"/>
      <c r="E11" s="2">
        <v>3430.81851198296</v>
      </c>
      <c r="F11" s="2">
        <v>2547.7024897987098</v>
      </c>
      <c r="G11" s="16"/>
      <c r="H11" s="2">
        <v>0</v>
      </c>
      <c r="I11" s="2">
        <v>0</v>
      </c>
      <c r="J11" s="16"/>
      <c r="K11" s="2"/>
      <c r="L11" s="2"/>
    </row>
    <row r="12" spans="1:12" x14ac:dyDescent="0.2">
      <c r="A12" t="s">
        <v>7</v>
      </c>
      <c r="B12" s="2">
        <v>4092.5907294237099</v>
      </c>
      <c r="C12" s="2">
        <v>3039.1300369466098</v>
      </c>
      <c r="D12" s="16"/>
      <c r="E12" s="2">
        <v>4092.5907294237099</v>
      </c>
      <c r="F12" s="2">
        <v>3039.1300369466098</v>
      </c>
      <c r="G12" s="16"/>
      <c r="H12" s="2">
        <v>0</v>
      </c>
      <c r="I12" s="2">
        <v>0</v>
      </c>
      <c r="J12" s="16"/>
      <c r="K12" s="2"/>
      <c r="L12" s="2"/>
    </row>
    <row r="13" spans="1:12" x14ac:dyDescent="0.2">
      <c r="A13" t="s">
        <v>8</v>
      </c>
      <c r="B13" s="2">
        <v>1668.0645798227399</v>
      </c>
      <c r="C13" s="2">
        <v>1202.62674522409</v>
      </c>
      <c r="D13" s="16"/>
      <c r="E13" s="2">
        <v>1668.0645798227399</v>
      </c>
      <c r="F13" s="2">
        <v>1202.62674522409</v>
      </c>
      <c r="G13" s="16"/>
      <c r="H13" s="2">
        <v>0</v>
      </c>
      <c r="I13" s="2">
        <v>0</v>
      </c>
      <c r="J13" s="16"/>
      <c r="K13" s="2"/>
      <c r="L13" s="2"/>
    </row>
    <row r="14" spans="1:12" x14ac:dyDescent="0.2">
      <c r="A14" t="s">
        <v>9</v>
      </c>
      <c r="B14" s="2">
        <v>2908.9305474314001</v>
      </c>
      <c r="C14" s="2">
        <v>2097.2555371399999</v>
      </c>
      <c r="D14" s="16"/>
      <c r="E14" s="2">
        <v>2908.9305474314001</v>
      </c>
      <c r="F14" s="2">
        <v>2097.2555371399999</v>
      </c>
      <c r="G14" s="16"/>
      <c r="H14" s="2">
        <v>0</v>
      </c>
      <c r="I14" s="2">
        <v>0</v>
      </c>
      <c r="J14" s="16"/>
      <c r="K14" s="2"/>
      <c r="L14" s="2"/>
    </row>
    <row r="15" spans="1:12" x14ac:dyDescent="0.2">
      <c r="A15" t="s">
        <v>10</v>
      </c>
      <c r="B15" s="2">
        <v>3808.0211627209401</v>
      </c>
      <c r="C15" s="2">
        <v>2745.47409738428</v>
      </c>
      <c r="D15" s="16"/>
      <c r="E15" s="2">
        <v>3808.0211627209401</v>
      </c>
      <c r="F15" s="2">
        <v>2745.47409738428</v>
      </c>
      <c r="G15" s="16"/>
      <c r="H15" s="2">
        <v>0</v>
      </c>
      <c r="I15" s="2">
        <v>0</v>
      </c>
      <c r="J15" s="16"/>
      <c r="K15" s="2"/>
      <c r="L15" s="2"/>
    </row>
    <row r="16" spans="1:12" x14ac:dyDescent="0.2">
      <c r="A16" t="s">
        <v>11</v>
      </c>
      <c r="B16" s="2">
        <v>4583.4266831635996</v>
      </c>
      <c r="C16" s="2">
        <v>3304.5192498074798</v>
      </c>
      <c r="D16" s="16"/>
      <c r="E16" s="2">
        <v>4583.4266831635996</v>
      </c>
      <c r="F16" s="2">
        <v>3304.5192498074798</v>
      </c>
      <c r="G16" s="16"/>
      <c r="H16" s="2">
        <v>0</v>
      </c>
      <c r="I16" s="2">
        <v>0</v>
      </c>
      <c r="J16" s="16"/>
      <c r="K16" s="2"/>
      <c r="L16" s="2"/>
    </row>
    <row r="17" spans="1:12" x14ac:dyDescent="0.2">
      <c r="A17" t="s">
        <v>12</v>
      </c>
      <c r="B17" s="2">
        <v>1865.9100412232001</v>
      </c>
      <c r="C17" s="2">
        <v>1286.87243176777</v>
      </c>
      <c r="D17" s="16"/>
      <c r="E17" s="2">
        <v>1865.9100412232001</v>
      </c>
      <c r="F17" s="2">
        <v>1286.87243176777</v>
      </c>
      <c r="G17" s="16"/>
      <c r="H17" s="2">
        <v>0</v>
      </c>
      <c r="I17" s="2">
        <v>0</v>
      </c>
      <c r="J17" s="16"/>
      <c r="K17" s="2"/>
      <c r="L17" s="2"/>
    </row>
    <row r="18" spans="1:12" x14ac:dyDescent="0.2">
      <c r="A18" t="s">
        <v>13</v>
      </c>
      <c r="B18" s="2">
        <v>3221.5192030232702</v>
      </c>
      <c r="C18" s="2">
        <v>2221.8028517941998</v>
      </c>
      <c r="D18" s="16"/>
      <c r="E18" s="2">
        <v>3221.5192030232702</v>
      </c>
      <c r="F18" s="2">
        <v>2221.8028517941998</v>
      </c>
      <c r="G18" s="16"/>
      <c r="H18" s="2">
        <v>0</v>
      </c>
      <c r="I18" s="2">
        <v>0</v>
      </c>
      <c r="J18" s="16"/>
      <c r="K18" s="2"/>
      <c r="L18" s="2"/>
    </row>
    <row r="19" spans="1:12" x14ac:dyDescent="0.2">
      <c r="A19" t="s">
        <v>14</v>
      </c>
      <c r="B19" s="2">
        <v>4200.8658298611999</v>
      </c>
      <c r="C19" s="2">
        <v>2897.2342216775601</v>
      </c>
      <c r="D19" s="16"/>
      <c r="E19" s="2">
        <v>4200.8658298611999</v>
      </c>
      <c r="F19" s="2">
        <v>2897.2342216775601</v>
      </c>
      <c r="G19" s="16"/>
      <c r="H19" s="2">
        <v>0</v>
      </c>
      <c r="I19" s="2">
        <v>0</v>
      </c>
      <c r="J19" s="16"/>
      <c r="K19" s="2"/>
      <c r="L19" s="2"/>
    </row>
    <row r="20" spans="1:12" x14ac:dyDescent="0.2">
      <c r="A20" t="s">
        <v>15</v>
      </c>
      <c r="B20" s="2">
        <v>5070.6536610636404</v>
      </c>
      <c r="C20" s="2">
        <v>3497.1055749223001</v>
      </c>
      <c r="D20" s="16"/>
      <c r="E20" s="2">
        <v>5070.6536610636404</v>
      </c>
      <c r="F20" s="2">
        <v>3497.1055749223001</v>
      </c>
      <c r="G20" s="16"/>
      <c r="H20" s="2">
        <v>0</v>
      </c>
      <c r="I20" s="2">
        <v>0</v>
      </c>
      <c r="J20" s="16"/>
      <c r="K20" s="2"/>
      <c r="L20" s="2"/>
    </row>
    <row r="21" spans="1:12" x14ac:dyDescent="0.2">
      <c r="A21" t="s">
        <v>16</v>
      </c>
      <c r="B21" s="2">
        <v>2323.7464320507502</v>
      </c>
      <c r="C21" s="2">
        <v>1613.8357031518301</v>
      </c>
      <c r="D21" s="16"/>
      <c r="E21" s="2">
        <v>2323.7464320507502</v>
      </c>
      <c r="F21" s="2">
        <v>1613.8357031518301</v>
      </c>
      <c r="G21" s="16"/>
      <c r="H21" s="2">
        <v>0</v>
      </c>
      <c r="I21" s="2">
        <v>0</v>
      </c>
      <c r="J21" s="16"/>
      <c r="K21" s="2"/>
      <c r="L21" s="2"/>
    </row>
    <row r="22" spans="1:12" x14ac:dyDescent="0.2">
      <c r="A22" t="s">
        <v>17</v>
      </c>
      <c r="B22" s="2">
        <v>3813.1876881001299</v>
      </c>
      <c r="C22" s="2">
        <v>2648.24868539727</v>
      </c>
      <c r="D22" s="16"/>
      <c r="E22" s="2">
        <v>3813.1876881001299</v>
      </c>
      <c r="F22" s="2">
        <v>2648.24868539727</v>
      </c>
      <c r="G22" s="16"/>
      <c r="H22" s="2">
        <v>0</v>
      </c>
      <c r="I22" s="2">
        <v>0</v>
      </c>
      <c r="J22" s="16"/>
      <c r="K22" s="2"/>
      <c r="L22" s="2"/>
    </row>
    <row r="23" spans="1:12" x14ac:dyDescent="0.2">
      <c r="A23" t="s">
        <v>18</v>
      </c>
      <c r="B23" s="2">
        <v>4869.4976495923502</v>
      </c>
      <c r="C23" s="2">
        <v>3381.853138077</v>
      </c>
      <c r="D23" s="16"/>
      <c r="E23" s="2">
        <v>4869.4976495923502</v>
      </c>
      <c r="F23" s="2">
        <v>3381.853138077</v>
      </c>
      <c r="G23" s="16"/>
      <c r="H23" s="2">
        <v>0</v>
      </c>
      <c r="I23" s="2">
        <v>0</v>
      </c>
      <c r="J23" s="16"/>
      <c r="K23" s="2"/>
      <c r="L23" s="2"/>
    </row>
    <row r="24" spans="1:12" x14ac:dyDescent="0.2">
      <c r="A24" t="s">
        <v>19</v>
      </c>
      <c r="B24" s="2">
        <v>5893.5694717447896</v>
      </c>
      <c r="C24" s="2">
        <v>4093.06828891548</v>
      </c>
      <c r="D24" s="16"/>
      <c r="E24" s="2">
        <v>5893.5694717447896</v>
      </c>
      <c r="F24" s="2">
        <v>4093.06828891548</v>
      </c>
      <c r="G24" s="16"/>
      <c r="H24" s="2">
        <v>0</v>
      </c>
      <c r="I24" s="2">
        <v>0</v>
      </c>
      <c r="J24" s="16"/>
      <c r="K24" s="2"/>
      <c r="L24" s="2"/>
    </row>
    <row r="25" spans="1:12" x14ac:dyDescent="0.2">
      <c r="A25" t="s">
        <v>20</v>
      </c>
      <c r="B25" s="2">
        <v>1636.15427274326</v>
      </c>
      <c r="C25" s="2">
        <v>1224.41009567226</v>
      </c>
      <c r="D25" s="16"/>
      <c r="E25" s="2">
        <v>1636.15427274326</v>
      </c>
      <c r="F25" s="2">
        <v>1224.41009567226</v>
      </c>
      <c r="G25" s="16"/>
      <c r="H25" s="2">
        <v>0</v>
      </c>
      <c r="I25" s="2">
        <v>0</v>
      </c>
      <c r="J25" s="16"/>
      <c r="K25" s="2"/>
      <c r="L25" s="2"/>
    </row>
    <row r="26" spans="1:12" x14ac:dyDescent="0.2">
      <c r="A26" t="s">
        <v>21</v>
      </c>
      <c r="B26" s="2">
        <v>2919.25991104387</v>
      </c>
      <c r="C26" s="2">
        <v>2184.6175305831298</v>
      </c>
      <c r="D26" s="16"/>
      <c r="E26" s="2">
        <v>2919.25991104387</v>
      </c>
      <c r="F26" s="2">
        <v>2184.6175305831298</v>
      </c>
      <c r="G26" s="16"/>
      <c r="H26" s="2">
        <v>0</v>
      </c>
      <c r="I26" s="2">
        <v>0</v>
      </c>
      <c r="J26" s="16"/>
      <c r="K26" s="2"/>
      <c r="L26" s="2"/>
    </row>
    <row r="27" spans="1:12" x14ac:dyDescent="0.2">
      <c r="A27" t="s">
        <v>22</v>
      </c>
      <c r="B27" s="2">
        <v>3834.2726918067201</v>
      </c>
      <c r="C27" s="2">
        <v>2869.36401512872</v>
      </c>
      <c r="D27" s="16"/>
      <c r="E27" s="2">
        <v>3834.2726918067201</v>
      </c>
      <c r="F27" s="2">
        <v>2869.36401512872</v>
      </c>
      <c r="G27" s="16"/>
      <c r="H27" s="2">
        <v>0</v>
      </c>
      <c r="I27" s="2">
        <v>0</v>
      </c>
      <c r="J27" s="16"/>
      <c r="K27" s="2"/>
      <c r="L27" s="2"/>
    </row>
    <row r="28" spans="1:12" x14ac:dyDescent="0.2">
      <c r="A28" t="s">
        <v>23</v>
      </c>
      <c r="B28" s="2">
        <v>4698.3478815234103</v>
      </c>
      <c r="C28" s="2">
        <v>3515.9915387883102</v>
      </c>
      <c r="D28" s="16"/>
      <c r="E28" s="2">
        <v>4698.3478815234103</v>
      </c>
      <c r="F28" s="2">
        <v>3515.9915387883102</v>
      </c>
      <c r="G28" s="16"/>
      <c r="H28" s="2">
        <v>0</v>
      </c>
      <c r="I28" s="2">
        <v>0</v>
      </c>
      <c r="J28" s="16"/>
      <c r="K28" s="2"/>
      <c r="L28" s="2"/>
    </row>
    <row r="29" spans="1:12" x14ac:dyDescent="0.2">
      <c r="A29" t="s">
        <v>24</v>
      </c>
      <c r="B29" s="2">
        <v>1442.4687293433501</v>
      </c>
      <c r="C29" s="2">
        <v>1071.38302645557</v>
      </c>
      <c r="D29" s="16"/>
      <c r="E29" s="2">
        <v>2455.5357621829298</v>
      </c>
      <c r="F29" s="2">
        <v>1248.7829236042301</v>
      </c>
      <c r="G29" s="16"/>
      <c r="H29" s="2">
        <v>1013.0670328395797</v>
      </c>
      <c r="I29" s="2">
        <v>177.3998971486601</v>
      </c>
      <c r="J29" s="16"/>
      <c r="K29" s="2"/>
      <c r="L29" s="2"/>
    </row>
    <row r="30" spans="1:12" x14ac:dyDescent="0.2">
      <c r="A30" t="s">
        <v>25</v>
      </c>
      <c r="B30" s="2">
        <v>2563.3916561885999</v>
      </c>
      <c r="C30" s="2">
        <v>1903.9402759521299</v>
      </c>
      <c r="D30" s="16"/>
      <c r="E30" s="2">
        <v>4363.6993691487996</v>
      </c>
      <c r="F30" s="2">
        <v>2219.1952322010602</v>
      </c>
      <c r="G30" s="16"/>
      <c r="H30" s="2">
        <v>1800.3077129601998</v>
      </c>
      <c r="I30" s="2">
        <v>315.25495624893028</v>
      </c>
      <c r="J30" s="16"/>
      <c r="K30" s="2"/>
      <c r="L30" s="2"/>
    </row>
    <row r="31" spans="1:12" x14ac:dyDescent="0.2">
      <c r="A31" t="s">
        <v>26</v>
      </c>
      <c r="B31" s="2">
        <v>3384.8615525549999</v>
      </c>
      <c r="C31" s="2">
        <v>2514.0809922169701</v>
      </c>
      <c r="D31" s="16"/>
      <c r="E31" s="2">
        <v>5762.09967208131</v>
      </c>
      <c r="F31" s="2">
        <v>2930.36321662197</v>
      </c>
      <c r="G31" s="16"/>
      <c r="H31" s="2">
        <v>2377.2381195263101</v>
      </c>
      <c r="I31" s="2">
        <v>416.28222440499985</v>
      </c>
      <c r="J31" s="16"/>
      <c r="K31" s="2"/>
      <c r="L31" s="2"/>
    </row>
    <row r="32" spans="1:12" x14ac:dyDescent="0.2">
      <c r="A32" t="s">
        <v>27</v>
      </c>
      <c r="B32" s="2">
        <v>4026.0685425165302</v>
      </c>
      <c r="C32" s="2">
        <v>2990.3327621961898</v>
      </c>
      <c r="D32" s="16"/>
      <c r="E32" s="2">
        <v>6853.6357745859104</v>
      </c>
      <c r="F32" s="2">
        <v>3485.4728860871401</v>
      </c>
      <c r="G32" s="16"/>
      <c r="H32" s="2">
        <v>2827.5672320693802</v>
      </c>
      <c r="I32" s="2">
        <v>495.14012389095024</v>
      </c>
      <c r="J32" s="16"/>
      <c r="K32" s="2"/>
      <c r="L32" s="2"/>
    </row>
    <row r="33" spans="1:12" x14ac:dyDescent="0.2">
      <c r="A33" t="s">
        <v>28</v>
      </c>
      <c r="B33" s="2">
        <v>1467.6992969422799</v>
      </c>
      <c r="C33" s="2">
        <v>1089.9035142883199</v>
      </c>
      <c r="D33" s="16"/>
      <c r="E33" s="2">
        <v>2498.6309977194401</v>
      </c>
      <c r="F33" s="2">
        <v>1270.4655462830001</v>
      </c>
      <c r="G33" s="16"/>
      <c r="H33" s="2">
        <v>1030.9317007771601</v>
      </c>
      <c r="I33" s="2">
        <v>180.56203199468018</v>
      </c>
      <c r="J33" s="16"/>
      <c r="K33" s="2"/>
      <c r="L33" s="2"/>
    </row>
    <row r="34" spans="1:12" x14ac:dyDescent="0.2">
      <c r="A34" t="s">
        <v>29</v>
      </c>
      <c r="B34" s="2">
        <v>2601.7711510754002</v>
      </c>
      <c r="C34" s="2">
        <v>1932.0575589555301</v>
      </c>
      <c r="D34" s="16"/>
      <c r="E34" s="2">
        <v>4429.2901554104001</v>
      </c>
      <c r="F34" s="2">
        <v>2252.1374873182599</v>
      </c>
      <c r="G34" s="16"/>
      <c r="H34" s="2">
        <v>1827.5190043349999</v>
      </c>
      <c r="I34" s="2">
        <v>320.07992836272979</v>
      </c>
      <c r="J34" s="16"/>
      <c r="K34" s="2"/>
      <c r="L34" s="2"/>
    </row>
    <row r="35" spans="1:12" x14ac:dyDescent="0.2">
      <c r="A35" t="s">
        <v>30</v>
      </c>
      <c r="B35" s="2">
        <v>3430.81851198296</v>
      </c>
      <c r="C35" s="2">
        <v>2547.7024897987098</v>
      </c>
      <c r="D35" s="16"/>
      <c r="E35" s="2">
        <v>5840.6715186479196</v>
      </c>
      <c r="F35" s="2">
        <v>2969.7750241517601</v>
      </c>
      <c r="G35" s="16"/>
      <c r="H35" s="2">
        <v>2409.8530066649596</v>
      </c>
      <c r="I35" s="2">
        <v>422.07253435305029</v>
      </c>
      <c r="J35" s="16"/>
      <c r="K35" s="2"/>
      <c r="L35" s="2"/>
    </row>
    <row r="36" spans="1:12" x14ac:dyDescent="0.2">
      <c r="A36" t="s">
        <v>31</v>
      </c>
      <c r="B36" s="2">
        <v>4092.5907294237099</v>
      </c>
      <c r="C36" s="2">
        <v>3039.1300369466098</v>
      </c>
      <c r="D36" s="16"/>
      <c r="E36" s="2">
        <v>6967.2814307544604</v>
      </c>
      <c r="F36" s="2">
        <v>3542.6163435537301</v>
      </c>
      <c r="G36" s="16"/>
      <c r="H36" s="2">
        <v>2874.6907013307505</v>
      </c>
      <c r="I36" s="2">
        <v>503.48630660712024</v>
      </c>
      <c r="J36" s="16"/>
      <c r="K36" s="2"/>
      <c r="L36" s="2"/>
    </row>
    <row r="37" spans="1:12" x14ac:dyDescent="0.2">
      <c r="A37" t="s">
        <v>32</v>
      </c>
      <c r="B37" s="2">
        <v>1668.0645798227399</v>
      </c>
      <c r="C37" s="2">
        <v>1202.62674522409</v>
      </c>
      <c r="D37" s="16"/>
      <c r="E37" s="2">
        <v>2547.1365767222001</v>
      </c>
      <c r="F37" s="2">
        <v>1305.76639885344</v>
      </c>
      <c r="G37" s="16"/>
      <c r="H37" s="2">
        <v>879.07199689946015</v>
      </c>
      <c r="I37" s="2">
        <v>103.13965362935005</v>
      </c>
      <c r="J37" s="16"/>
      <c r="K37" s="2"/>
      <c r="L37" s="2"/>
    </row>
    <row r="38" spans="1:12" x14ac:dyDescent="0.2">
      <c r="A38" t="s">
        <v>33</v>
      </c>
      <c r="B38" s="2">
        <v>2908.9305474314001</v>
      </c>
      <c r="C38" s="2">
        <v>2097.2555371399999</v>
      </c>
      <c r="D38" s="16"/>
      <c r="E38" s="2">
        <v>4441.9403697753996</v>
      </c>
      <c r="F38" s="2">
        <v>2277.1203293807298</v>
      </c>
      <c r="G38" s="16"/>
      <c r="H38" s="2">
        <v>1533.0098223439995</v>
      </c>
      <c r="I38" s="2">
        <v>179.86479224072991</v>
      </c>
      <c r="J38" s="16"/>
      <c r="K38" s="2"/>
      <c r="L38" s="2"/>
    </row>
    <row r="39" spans="1:12" x14ac:dyDescent="0.2">
      <c r="A39" t="s">
        <v>34</v>
      </c>
      <c r="B39" s="2">
        <v>3808.0211627209401</v>
      </c>
      <c r="C39" s="2">
        <v>2745.47409738428</v>
      </c>
      <c r="D39" s="16"/>
      <c r="E39" s="2">
        <v>5814.8527975634397</v>
      </c>
      <c r="F39" s="2">
        <v>2980.93139831087</v>
      </c>
      <c r="G39" s="16"/>
      <c r="H39" s="2">
        <v>2006.8316348424996</v>
      </c>
      <c r="I39" s="2">
        <v>235.45730092659005</v>
      </c>
      <c r="J39" s="16"/>
      <c r="K39" s="2"/>
      <c r="L39" s="2"/>
    </row>
    <row r="40" spans="1:12" x14ac:dyDescent="0.2">
      <c r="A40" t="s">
        <v>35</v>
      </c>
      <c r="B40" s="2">
        <v>4583.4266831635996</v>
      </c>
      <c r="C40" s="2">
        <v>3304.5192498074798</v>
      </c>
      <c r="D40" s="16"/>
      <c r="E40" s="2">
        <v>6998.8979399413702</v>
      </c>
      <c r="F40" s="2">
        <v>3587.9213711973498</v>
      </c>
      <c r="G40" s="16"/>
      <c r="H40" s="2">
        <v>2415.4712567777706</v>
      </c>
      <c r="I40" s="2">
        <v>283.40212138986999</v>
      </c>
      <c r="J40" s="16"/>
      <c r="K40" s="2"/>
      <c r="L40" s="2"/>
    </row>
    <row r="41" spans="1:12" x14ac:dyDescent="0.2">
      <c r="A41" t="s">
        <v>36</v>
      </c>
      <c r="B41" s="2">
        <v>1865.9100412232001</v>
      </c>
      <c r="C41" s="2">
        <v>1286.87243176777</v>
      </c>
      <c r="D41" s="16"/>
      <c r="E41" s="2">
        <v>2567.7132600123</v>
      </c>
      <c r="F41" s="2">
        <v>1330.3448561372099</v>
      </c>
      <c r="G41" s="16"/>
      <c r="H41" s="2">
        <v>701.8032187890999</v>
      </c>
      <c r="I41" s="2">
        <v>43.472424369439977</v>
      </c>
      <c r="J41" s="16"/>
      <c r="K41" s="2"/>
      <c r="L41" s="2"/>
    </row>
    <row r="42" spans="1:12" x14ac:dyDescent="0.2">
      <c r="A42" t="s">
        <v>37</v>
      </c>
      <c r="B42" s="2">
        <v>3221.5192030232702</v>
      </c>
      <c r="C42" s="2">
        <v>2221.8028517941998</v>
      </c>
      <c r="D42" s="16"/>
      <c r="E42" s="2">
        <v>4433.1920576216198</v>
      </c>
      <c r="F42" s="2">
        <v>2296.85858696582</v>
      </c>
      <c r="G42" s="16"/>
      <c r="H42" s="2">
        <v>1211.6728545983497</v>
      </c>
      <c r="I42" s="2">
        <v>75.055735171620199</v>
      </c>
      <c r="J42" s="16"/>
      <c r="K42" s="2"/>
      <c r="L42" s="2"/>
    </row>
    <row r="43" spans="1:12" x14ac:dyDescent="0.2">
      <c r="A43" t="s">
        <v>38</v>
      </c>
      <c r="B43" s="2">
        <v>4200.8658298611999</v>
      </c>
      <c r="C43" s="2">
        <v>2897.2342216775601</v>
      </c>
      <c r="D43" s="16"/>
      <c r="E43" s="2">
        <v>5780.88903353349</v>
      </c>
      <c r="F43" s="2">
        <v>2995.1070119194001</v>
      </c>
      <c r="G43" s="16"/>
      <c r="H43" s="2">
        <v>1580.02320367229</v>
      </c>
      <c r="I43" s="2">
        <v>97.872790241839994</v>
      </c>
      <c r="J43" s="16"/>
      <c r="K43" s="2"/>
      <c r="L43" s="2"/>
    </row>
    <row r="44" spans="1:12" x14ac:dyDescent="0.2">
      <c r="A44" t="s">
        <v>39</v>
      </c>
      <c r="B44" s="2">
        <v>5070.6536610636404</v>
      </c>
      <c r="C44" s="2">
        <v>3497.1055749223001</v>
      </c>
      <c r="D44" s="16"/>
      <c r="E44" s="2">
        <v>6977.8201278705801</v>
      </c>
      <c r="F44" s="2">
        <v>3615.24289286056</v>
      </c>
      <c r="G44" s="16"/>
      <c r="H44" s="2">
        <v>1907.1664668069398</v>
      </c>
      <c r="I44" s="2">
        <v>118.13731793825991</v>
      </c>
      <c r="J44" s="16"/>
      <c r="K44" s="2"/>
      <c r="L44" s="2"/>
    </row>
    <row r="45" spans="1:12" x14ac:dyDescent="0.2">
      <c r="A45" t="s">
        <v>40</v>
      </c>
      <c r="B45" s="2">
        <v>2323.7464320507502</v>
      </c>
      <c r="C45" s="2">
        <v>1613.8357031518301</v>
      </c>
      <c r="D45" s="16"/>
      <c r="E45" s="2">
        <v>3444.9890755584702</v>
      </c>
      <c r="F45" s="2">
        <v>1714.5910868349399</v>
      </c>
      <c r="G45" s="16"/>
      <c r="H45" s="2">
        <v>1121.24264350772</v>
      </c>
      <c r="I45" s="2">
        <v>100.75538368310981</v>
      </c>
      <c r="J45" s="16"/>
      <c r="K45" s="2"/>
      <c r="L45" s="2"/>
    </row>
    <row r="46" spans="1:12" x14ac:dyDescent="0.2">
      <c r="A46" t="s">
        <v>41</v>
      </c>
      <c r="B46" s="2">
        <v>3813.1876881001299</v>
      </c>
      <c r="C46" s="2">
        <v>2648.24868539727</v>
      </c>
      <c r="D46" s="16"/>
      <c r="E46" s="2">
        <v>5653.1081650616798</v>
      </c>
      <c r="F46" s="2">
        <v>2813.58479232834</v>
      </c>
      <c r="G46" s="16"/>
      <c r="H46" s="2">
        <v>1839.9204769615499</v>
      </c>
      <c r="I46" s="2">
        <v>165.33610693106993</v>
      </c>
      <c r="J46" s="16"/>
      <c r="K46" s="2"/>
      <c r="L46" s="2"/>
    </row>
    <row r="47" spans="1:12" x14ac:dyDescent="0.2">
      <c r="A47" t="s">
        <v>42</v>
      </c>
      <c r="B47" s="2">
        <v>4869.4976495923502</v>
      </c>
      <c r="C47" s="2">
        <v>3381.853138077</v>
      </c>
      <c r="D47" s="16"/>
      <c r="E47" s="2">
        <v>7219.1035884662997</v>
      </c>
      <c r="F47" s="2">
        <v>3592.9898168736199</v>
      </c>
      <c r="G47" s="16"/>
      <c r="H47" s="2">
        <v>2349.6059388739495</v>
      </c>
      <c r="I47" s="2">
        <v>211.13667879661989</v>
      </c>
      <c r="J47" s="16"/>
      <c r="K47" s="2"/>
      <c r="L47" s="2"/>
    </row>
    <row r="48" spans="1:12" x14ac:dyDescent="0.2">
      <c r="A48" t="s">
        <v>43</v>
      </c>
      <c r="B48" s="2">
        <v>5893.5694717447896</v>
      </c>
      <c r="C48" s="2">
        <v>4093.06828891548</v>
      </c>
      <c r="D48" s="16"/>
      <c r="E48" s="2">
        <v>8737.3054848706906</v>
      </c>
      <c r="F48" s="2">
        <v>4348.6077252319701</v>
      </c>
      <c r="G48" s="16"/>
      <c r="H48" s="2">
        <v>2843.7360131259011</v>
      </c>
      <c r="I48" s="2">
        <v>255.53943631649008</v>
      </c>
      <c r="J48" s="16"/>
      <c r="K48" s="2"/>
      <c r="L48" s="2"/>
    </row>
    <row r="49" spans="1:12" x14ac:dyDescent="0.2">
      <c r="A49" t="s">
        <v>44</v>
      </c>
      <c r="B49" s="2">
        <v>1636.15427274326</v>
      </c>
      <c r="C49" s="2">
        <v>1224.41009567226</v>
      </c>
      <c r="D49" s="16"/>
      <c r="E49" s="2">
        <v>2701.9535108072901</v>
      </c>
      <c r="F49" s="2">
        <v>1304.1532140519701</v>
      </c>
      <c r="G49" s="16"/>
      <c r="H49" s="2">
        <v>1065.7992380640301</v>
      </c>
      <c r="I49" s="2">
        <v>79.74311837971004</v>
      </c>
      <c r="J49" s="16"/>
      <c r="K49" s="2"/>
      <c r="L49" s="2"/>
    </row>
    <row r="50" spans="1:12" x14ac:dyDescent="0.2">
      <c r="A50" t="s">
        <v>45</v>
      </c>
      <c r="B50" s="2">
        <v>2919.25991104387</v>
      </c>
      <c r="C50" s="2">
        <v>2184.6175305831298</v>
      </c>
      <c r="D50" s="16"/>
      <c r="E50" s="2">
        <v>4820.8807060589997</v>
      </c>
      <c r="F50" s="2">
        <v>2326.8968330581902</v>
      </c>
      <c r="G50" s="16"/>
      <c r="H50" s="2">
        <v>1901.6207950151297</v>
      </c>
      <c r="I50" s="2">
        <v>142.27930247506038</v>
      </c>
      <c r="J50" s="16"/>
      <c r="K50" s="2"/>
      <c r="L50" s="2"/>
    </row>
    <row r="51" spans="1:12" x14ac:dyDescent="0.2">
      <c r="A51" t="s">
        <v>46</v>
      </c>
      <c r="B51" s="2">
        <v>3834.2726918067201</v>
      </c>
      <c r="C51" s="2">
        <v>2869.36401512872</v>
      </c>
      <c r="D51" s="16"/>
      <c r="E51" s="2">
        <v>6331.9374790065303</v>
      </c>
      <c r="F51" s="2">
        <v>3056.23933994156</v>
      </c>
      <c r="G51" s="16"/>
      <c r="H51" s="2">
        <v>2497.6647871998102</v>
      </c>
      <c r="I51" s="2">
        <v>186.87532481284006</v>
      </c>
      <c r="J51" s="16"/>
      <c r="K51" s="2"/>
      <c r="L51" s="2"/>
    </row>
    <row r="52" spans="1:12" x14ac:dyDescent="0.2">
      <c r="A52" t="s">
        <v>47</v>
      </c>
      <c r="B52" s="2">
        <v>4698.3478815234103</v>
      </c>
      <c r="C52" s="2">
        <v>3515.9915387883102</v>
      </c>
      <c r="D52" s="16"/>
      <c r="E52" s="2">
        <v>7758.8756543058698</v>
      </c>
      <c r="F52" s="2">
        <v>3744.9802824213898</v>
      </c>
      <c r="G52" s="16"/>
      <c r="H52" s="2">
        <v>3060.5277727824596</v>
      </c>
      <c r="I52" s="2">
        <v>228.98874363307959</v>
      </c>
      <c r="J52" s="16"/>
      <c r="K52" s="2"/>
      <c r="L52" s="2"/>
    </row>
    <row r="53" spans="1:12" x14ac:dyDescent="0.2">
      <c r="A53" t="s">
        <v>48</v>
      </c>
      <c r="B53" s="2">
        <v>1442.4687293433501</v>
      </c>
      <c r="C53" s="2">
        <v>1071.38302645557</v>
      </c>
      <c r="D53" s="16"/>
      <c r="E53" s="2">
        <v>1096.1560862415599</v>
      </c>
      <c r="F53" s="2">
        <v>865.85454804520703</v>
      </c>
      <c r="G53" s="16"/>
      <c r="H53" s="2">
        <v>-346.31264310179017</v>
      </c>
      <c r="I53" s="2">
        <v>-205.52847841036294</v>
      </c>
      <c r="J53" s="16"/>
      <c r="K53" s="2"/>
      <c r="L53" s="2"/>
    </row>
    <row r="54" spans="1:12" x14ac:dyDescent="0.2">
      <c r="A54" t="s">
        <v>49</v>
      </c>
      <c r="B54" s="2">
        <v>2563.3916561885999</v>
      </c>
      <c r="C54" s="2">
        <v>1903.9402759521299</v>
      </c>
      <c r="D54" s="16"/>
      <c r="E54" s="2">
        <v>1947.96414521313</v>
      </c>
      <c r="F54" s="2">
        <v>1538.6983986421901</v>
      </c>
      <c r="G54" s="16"/>
      <c r="H54" s="2">
        <v>-615.42751097546989</v>
      </c>
      <c r="I54" s="2">
        <v>-365.24187730993981</v>
      </c>
      <c r="J54" s="16"/>
      <c r="K54" s="2"/>
      <c r="L54" s="2"/>
    </row>
    <row r="55" spans="1:12" x14ac:dyDescent="0.2">
      <c r="A55" t="s">
        <v>50</v>
      </c>
      <c r="B55" s="2">
        <v>3384.8615525549999</v>
      </c>
      <c r="C55" s="2">
        <v>2514.0809922169701</v>
      </c>
      <c r="D55" s="16"/>
      <c r="E55" s="2">
        <v>2572.2128434682199</v>
      </c>
      <c r="F55" s="2">
        <v>2031.7929326047099</v>
      </c>
      <c r="G55" s="16"/>
      <c r="H55" s="2">
        <v>-812.64870908677995</v>
      </c>
      <c r="I55" s="2">
        <v>-482.28805961226021</v>
      </c>
      <c r="J55" s="16"/>
      <c r="K55" s="2"/>
      <c r="L55" s="2"/>
    </row>
    <row r="56" spans="1:12" x14ac:dyDescent="0.2">
      <c r="A56" t="s">
        <v>51</v>
      </c>
      <c r="B56" s="2">
        <v>4026.0685425165302</v>
      </c>
      <c r="C56" s="2">
        <v>2990.3327621961898</v>
      </c>
      <c r="D56" s="16"/>
      <c r="E56" s="2">
        <v>3059.4767475577901</v>
      </c>
      <c r="F56" s="2">
        <v>2416.6830707426202</v>
      </c>
      <c r="G56" s="16"/>
      <c r="H56" s="2">
        <v>-966.59179495874014</v>
      </c>
      <c r="I56" s="2">
        <v>-573.64969145356963</v>
      </c>
      <c r="J56" s="16"/>
      <c r="K56" s="2"/>
      <c r="L56" s="2"/>
    </row>
    <row r="57" spans="1:12" x14ac:dyDescent="0.2">
      <c r="A57" t="s">
        <v>52</v>
      </c>
      <c r="B57" s="2">
        <v>1467.6992969422799</v>
      </c>
      <c r="C57" s="2">
        <v>1089.9035142883199</v>
      </c>
      <c r="D57" s="16"/>
      <c r="E57" s="2">
        <v>1115.1970722718299</v>
      </c>
      <c r="F57" s="2">
        <v>880.74205239745197</v>
      </c>
      <c r="G57" s="16"/>
      <c r="H57" s="2">
        <v>-352.50222467045</v>
      </c>
      <c r="I57" s="2">
        <v>-209.16146189086794</v>
      </c>
      <c r="J57" s="16"/>
      <c r="K57" s="2"/>
      <c r="L57" s="2"/>
    </row>
    <row r="58" spans="1:12" x14ac:dyDescent="0.2">
      <c r="A58" t="s">
        <v>53</v>
      </c>
      <c r="B58" s="2">
        <v>2601.7711510754002</v>
      </c>
      <c r="C58" s="2">
        <v>1932.0575589555301</v>
      </c>
      <c r="D58" s="16"/>
      <c r="E58" s="2">
        <v>1976.89511499079</v>
      </c>
      <c r="F58" s="2">
        <v>1561.2797990982101</v>
      </c>
      <c r="G58" s="16"/>
      <c r="H58" s="2">
        <v>-624.87603608461018</v>
      </c>
      <c r="I58" s="2">
        <v>-370.77775985732001</v>
      </c>
      <c r="J58" s="16"/>
      <c r="K58" s="2"/>
      <c r="L58" s="2"/>
    </row>
    <row r="59" spans="1:12" x14ac:dyDescent="0.2">
      <c r="A59" t="s">
        <v>54</v>
      </c>
      <c r="B59" s="2">
        <v>3430.81851198296</v>
      </c>
      <c r="C59" s="2">
        <v>2547.7024897987098</v>
      </c>
      <c r="D59" s="16"/>
      <c r="E59" s="2">
        <v>2606.8274121479499</v>
      </c>
      <c r="F59" s="2">
        <v>2058.7773966658001</v>
      </c>
      <c r="G59" s="16"/>
      <c r="H59" s="2">
        <v>-823.99109983501012</v>
      </c>
      <c r="I59" s="2">
        <v>-488.92509313290975</v>
      </c>
      <c r="J59" s="16"/>
      <c r="K59" s="2"/>
      <c r="L59" s="2"/>
    </row>
    <row r="60" spans="1:12" x14ac:dyDescent="0.2">
      <c r="A60" t="s">
        <v>55</v>
      </c>
      <c r="B60" s="2">
        <v>4092.5907294237099</v>
      </c>
      <c r="C60" s="2">
        <v>3039.1300369466098</v>
      </c>
      <c r="D60" s="16"/>
      <c r="E60" s="2">
        <v>3109.6595937387401</v>
      </c>
      <c r="F60" s="2">
        <v>2455.8959496436801</v>
      </c>
      <c r="G60" s="16"/>
      <c r="H60" s="2">
        <v>-982.93113568496983</v>
      </c>
      <c r="I60" s="2">
        <v>-583.23408730292977</v>
      </c>
      <c r="J60" s="16"/>
      <c r="K60" s="2"/>
      <c r="L60" s="2"/>
    </row>
    <row r="61" spans="1:12" x14ac:dyDescent="0.2">
      <c r="A61" t="s">
        <v>56</v>
      </c>
      <c r="B61" s="2">
        <v>1668.0645798227399</v>
      </c>
      <c r="C61" s="2">
        <v>1202.62674522409</v>
      </c>
      <c r="D61" s="16"/>
      <c r="E61" s="2">
        <v>1223.7864222922101</v>
      </c>
      <c r="F61" s="2">
        <v>951.88409291997698</v>
      </c>
      <c r="G61" s="16"/>
      <c r="H61" s="2">
        <v>-444.27815753052982</v>
      </c>
      <c r="I61" s="2">
        <v>-250.74265230411299</v>
      </c>
      <c r="J61" s="16"/>
      <c r="K61" s="2"/>
      <c r="L61" s="2"/>
    </row>
    <row r="62" spans="1:12" x14ac:dyDescent="0.2">
      <c r="A62" t="s">
        <v>57</v>
      </c>
      <c r="B62" s="2">
        <v>2908.9305474314001</v>
      </c>
      <c r="C62" s="2">
        <v>2097.2555371399999</v>
      </c>
      <c r="D62" s="16"/>
      <c r="E62" s="2">
        <v>2134.1558057158099</v>
      </c>
      <c r="F62" s="2">
        <v>1659.98651910899</v>
      </c>
      <c r="G62" s="16"/>
      <c r="H62" s="2">
        <v>-774.77474171559015</v>
      </c>
      <c r="I62" s="2">
        <v>-437.26901803100986</v>
      </c>
      <c r="J62" s="16"/>
      <c r="K62" s="2"/>
      <c r="L62" s="2"/>
    </row>
    <row r="63" spans="1:12" x14ac:dyDescent="0.2">
      <c r="A63" t="s">
        <v>58</v>
      </c>
      <c r="B63" s="2">
        <v>3808.0211627209401</v>
      </c>
      <c r="C63" s="2">
        <v>2745.47409738428</v>
      </c>
      <c r="D63" s="16"/>
      <c r="E63" s="2">
        <v>2793.7794801892701</v>
      </c>
      <c r="F63" s="2">
        <v>2173.0542175302999</v>
      </c>
      <c r="G63" s="16"/>
      <c r="H63" s="2">
        <v>-1014.24168253167</v>
      </c>
      <c r="I63" s="2">
        <v>-572.41987985398009</v>
      </c>
      <c r="J63" s="16"/>
      <c r="K63" s="2"/>
      <c r="L63" s="2"/>
    </row>
    <row r="64" spans="1:12" x14ac:dyDescent="0.2">
      <c r="A64" t="s">
        <v>59</v>
      </c>
      <c r="B64" s="2">
        <v>4583.4266831635996</v>
      </c>
      <c r="C64" s="2">
        <v>3304.5192498074798</v>
      </c>
      <c r="D64" s="16"/>
      <c r="E64" s="2">
        <v>3362.66078080953</v>
      </c>
      <c r="F64" s="2">
        <v>2615.5407911317402</v>
      </c>
      <c r="G64" s="16"/>
      <c r="H64" s="2">
        <v>-1220.7659023540696</v>
      </c>
      <c r="I64" s="2">
        <v>-688.9784586757396</v>
      </c>
      <c r="J64" s="16"/>
      <c r="K64" s="2"/>
      <c r="L64" s="2"/>
    </row>
    <row r="65" spans="1:12" x14ac:dyDescent="0.2">
      <c r="A65" t="s">
        <v>60</v>
      </c>
      <c r="B65" s="2">
        <v>1865.9100412232001</v>
      </c>
      <c r="C65" s="2">
        <v>1286.87243176777</v>
      </c>
      <c r="D65" s="16"/>
      <c r="E65" s="2">
        <v>1383.31153525473</v>
      </c>
      <c r="F65" s="2">
        <v>1026.0763009060699</v>
      </c>
      <c r="G65" s="16"/>
      <c r="H65" s="2">
        <v>-482.59850596847014</v>
      </c>
      <c r="I65" s="2">
        <v>-260.79613086170002</v>
      </c>
      <c r="J65" s="16"/>
      <c r="K65" s="2"/>
      <c r="L65" s="2"/>
    </row>
    <row r="66" spans="1:12" x14ac:dyDescent="0.2">
      <c r="A66" t="s">
        <v>61</v>
      </c>
      <c r="B66" s="2">
        <v>3221.5192030232702</v>
      </c>
      <c r="C66" s="2">
        <v>2221.8028517941998</v>
      </c>
      <c r="D66" s="16"/>
      <c r="E66" s="2">
        <v>2388.3062827966501</v>
      </c>
      <c r="F66" s="2">
        <v>1771.53476540007</v>
      </c>
      <c r="G66" s="16"/>
      <c r="H66" s="2">
        <v>-833.2129202266201</v>
      </c>
      <c r="I66" s="2">
        <v>-450.2680863941298</v>
      </c>
      <c r="J66" s="16"/>
      <c r="K66" s="2"/>
      <c r="L66" s="2"/>
    </row>
    <row r="67" spans="1:12" x14ac:dyDescent="0.2">
      <c r="A67" t="s">
        <v>62</v>
      </c>
      <c r="B67" s="2">
        <v>4200.8658298611999</v>
      </c>
      <c r="C67" s="2">
        <v>2897.2342216775601</v>
      </c>
      <c r="D67" s="16"/>
      <c r="E67" s="2">
        <v>3114.3549432291902</v>
      </c>
      <c r="F67" s="2">
        <v>2310.0839676498999</v>
      </c>
      <c r="G67" s="16"/>
      <c r="H67" s="2">
        <v>-1086.5108866320097</v>
      </c>
      <c r="I67" s="2">
        <v>-587.15025402766014</v>
      </c>
      <c r="J67" s="16"/>
      <c r="K67" s="2"/>
      <c r="L67" s="2"/>
    </row>
    <row r="68" spans="1:12" x14ac:dyDescent="0.2">
      <c r="A68" t="s">
        <v>63</v>
      </c>
      <c r="B68" s="2">
        <v>5070.6536610636404</v>
      </c>
      <c r="C68" s="2">
        <v>3497.1055749223001</v>
      </c>
      <c r="D68" s="16"/>
      <c r="E68" s="2">
        <v>3759.1810675035399</v>
      </c>
      <c r="F68" s="2">
        <v>2788.3860619074899</v>
      </c>
      <c r="G68" s="16"/>
      <c r="H68" s="2">
        <v>-1311.4725935601004</v>
      </c>
      <c r="I68" s="2">
        <v>-708.71951301481022</v>
      </c>
      <c r="J68" s="16"/>
      <c r="K68" s="2"/>
      <c r="L68" s="2"/>
    </row>
    <row r="69" spans="1:12" x14ac:dyDescent="0.2">
      <c r="A69" t="s">
        <v>64</v>
      </c>
      <c r="B69" s="2">
        <v>2323.7464320507502</v>
      </c>
      <c r="C69" s="2">
        <v>1613.8357031518301</v>
      </c>
      <c r="D69" s="16"/>
      <c r="E69" s="2">
        <v>1795.7399066224</v>
      </c>
      <c r="F69" s="2">
        <v>1322.3982954675901</v>
      </c>
      <c r="G69" s="16"/>
      <c r="H69" s="2">
        <v>-528.00652542835019</v>
      </c>
      <c r="I69" s="2">
        <v>-291.43740768424004</v>
      </c>
      <c r="J69" s="16"/>
      <c r="K69" s="2"/>
      <c r="L69" s="2"/>
    </row>
    <row r="70" spans="1:12" x14ac:dyDescent="0.2">
      <c r="A70" t="s">
        <v>65</v>
      </c>
      <c r="B70" s="2">
        <v>3813.1876881001299</v>
      </c>
      <c r="C70" s="2">
        <v>2648.24868539727</v>
      </c>
      <c r="D70" s="16"/>
      <c r="E70" s="2">
        <v>2946.7472046507201</v>
      </c>
      <c r="F70" s="2">
        <v>2170.00995869909</v>
      </c>
      <c r="G70" s="16"/>
      <c r="H70" s="2">
        <v>-866.44048344940984</v>
      </c>
      <c r="I70" s="2">
        <v>-478.23872669818002</v>
      </c>
      <c r="J70" s="16"/>
      <c r="K70" s="2"/>
      <c r="L70" s="2"/>
    </row>
    <row r="71" spans="1:12" x14ac:dyDescent="0.2">
      <c r="A71" t="s">
        <v>66</v>
      </c>
      <c r="B71" s="2">
        <v>4869.4976495923502</v>
      </c>
      <c r="C71" s="2">
        <v>3381.853138077</v>
      </c>
      <c r="D71" s="16"/>
      <c r="E71" s="2">
        <v>3763.0402069557699</v>
      </c>
      <c r="F71" s="2">
        <v>2771.1351388376102</v>
      </c>
      <c r="G71" s="16"/>
      <c r="H71" s="2">
        <v>-1106.4574426365803</v>
      </c>
      <c r="I71" s="2">
        <v>-610.71799923938988</v>
      </c>
      <c r="J71" s="16"/>
      <c r="K71" s="2"/>
      <c r="L71" s="2"/>
    </row>
    <row r="72" spans="1:12" x14ac:dyDescent="0.2">
      <c r="A72" t="s">
        <v>67</v>
      </c>
      <c r="B72" s="2">
        <v>5893.5694717447896</v>
      </c>
      <c r="C72" s="2">
        <v>4093.06828891548</v>
      </c>
      <c r="D72" s="16"/>
      <c r="E72" s="2">
        <v>4554.4202873820695</v>
      </c>
      <c r="F72" s="2">
        <v>3353.9142292634201</v>
      </c>
      <c r="G72" s="16"/>
      <c r="H72" s="2">
        <v>-1339.14918436272</v>
      </c>
      <c r="I72" s="2">
        <v>-739.15405965205991</v>
      </c>
      <c r="J72" s="16"/>
      <c r="K72" s="2"/>
      <c r="L72" s="2"/>
    </row>
    <row r="73" spans="1:12" x14ac:dyDescent="0.2">
      <c r="A73" t="s">
        <v>68</v>
      </c>
      <c r="B73" s="2">
        <v>1636.15427274326</v>
      </c>
      <c r="C73" s="2">
        <v>1224.41009567226</v>
      </c>
      <c r="D73" s="16"/>
      <c r="E73" s="2">
        <v>1298.1433644608501</v>
      </c>
      <c r="F73" s="2">
        <v>1021.1590389794</v>
      </c>
      <c r="G73" s="16"/>
      <c r="H73" s="2">
        <v>-338.0109082824099</v>
      </c>
      <c r="I73" s="2">
        <v>-203.25105669286006</v>
      </c>
      <c r="J73" s="16"/>
      <c r="K73" s="2"/>
      <c r="L73" s="2"/>
    </row>
    <row r="74" spans="1:12" x14ac:dyDescent="0.2">
      <c r="A74" t="s">
        <v>69</v>
      </c>
      <c r="B74" s="2">
        <v>2919.25991104387</v>
      </c>
      <c r="C74" s="2">
        <v>2184.6175305831298</v>
      </c>
      <c r="D74" s="16"/>
      <c r="E74" s="2">
        <v>2316.1739365226999</v>
      </c>
      <c r="F74" s="2">
        <v>1821.9728389637201</v>
      </c>
      <c r="G74" s="16"/>
      <c r="H74" s="2">
        <v>-603.0859745211701</v>
      </c>
      <c r="I74" s="2">
        <v>-362.64469161940974</v>
      </c>
      <c r="J74" s="16"/>
      <c r="K74" s="2"/>
      <c r="L74" s="2"/>
    </row>
    <row r="75" spans="1:12" x14ac:dyDescent="0.2">
      <c r="A75" t="s">
        <v>70</v>
      </c>
      <c r="B75" s="2">
        <v>3834.2726918067201</v>
      </c>
      <c r="C75" s="2">
        <v>2869.36401512872</v>
      </c>
      <c r="D75" s="16"/>
      <c r="E75" s="2">
        <v>3042.1554588840399</v>
      </c>
      <c r="F75" s="2">
        <v>2393.05197705199</v>
      </c>
      <c r="G75" s="16"/>
      <c r="H75" s="2">
        <v>-792.11723292268016</v>
      </c>
      <c r="I75" s="2">
        <v>-476.31203807673</v>
      </c>
      <c r="J75" s="16"/>
      <c r="K75" s="2"/>
      <c r="L75" s="2"/>
    </row>
    <row r="76" spans="1:12" x14ac:dyDescent="0.2">
      <c r="A76" t="s">
        <v>71</v>
      </c>
      <c r="B76" s="2">
        <v>4698.3478815234103</v>
      </c>
      <c r="C76" s="2">
        <v>3515.9915387883102</v>
      </c>
      <c r="D76" s="16"/>
      <c r="E76" s="2">
        <v>3727.7225185509101</v>
      </c>
      <c r="F76" s="2">
        <v>2932.3398700314401</v>
      </c>
      <c r="G76" s="16"/>
      <c r="H76" s="2">
        <v>-970.62536297250017</v>
      </c>
      <c r="I76" s="2">
        <v>-583.65166875687009</v>
      </c>
      <c r="J76" s="16"/>
      <c r="K76" s="2"/>
      <c r="L76" s="2"/>
    </row>
    <row r="77" spans="1:12" x14ac:dyDescent="0.2">
      <c r="A77" t="s">
        <v>72</v>
      </c>
      <c r="B77" s="2">
        <v>1442.4687293433501</v>
      </c>
      <c r="C77" s="2">
        <v>1071.38302645557</v>
      </c>
      <c r="D77" s="16"/>
      <c r="E77" s="2">
        <v>1249.6761582393599</v>
      </c>
      <c r="F77" s="2">
        <v>933.14166142907698</v>
      </c>
      <c r="G77" s="16"/>
      <c r="H77" s="2">
        <v>-192.79257110399021</v>
      </c>
      <c r="I77" s="2">
        <v>-138.24136502649299</v>
      </c>
      <c r="J77" s="16"/>
      <c r="K77" s="2"/>
      <c r="L77" s="2"/>
    </row>
    <row r="78" spans="1:12" x14ac:dyDescent="0.2">
      <c r="A78" t="s">
        <v>73</v>
      </c>
      <c r="B78" s="2">
        <v>2563.3916561885999</v>
      </c>
      <c r="C78" s="2">
        <v>1903.9402759521299</v>
      </c>
      <c r="D78" s="16"/>
      <c r="E78" s="2">
        <v>2220.7825873819002</v>
      </c>
      <c r="F78" s="2">
        <v>1658.2734171562799</v>
      </c>
      <c r="G78" s="16"/>
      <c r="H78" s="2">
        <v>-342.60906880669972</v>
      </c>
      <c r="I78" s="2">
        <v>-245.66685879584998</v>
      </c>
      <c r="J78" s="16"/>
      <c r="K78" s="2"/>
      <c r="L78" s="2"/>
    </row>
    <row r="79" spans="1:12" x14ac:dyDescent="0.2">
      <c r="A79" t="s">
        <v>74</v>
      </c>
      <c r="B79" s="2">
        <v>3384.8615525549999</v>
      </c>
      <c r="C79" s="2">
        <v>2514.0809922169701</v>
      </c>
      <c r="D79" s="16"/>
      <c r="E79" s="2">
        <v>2932.4592589918102</v>
      </c>
      <c r="F79" s="2">
        <v>2189.6872137370001</v>
      </c>
      <c r="G79" s="16"/>
      <c r="H79" s="2">
        <v>-452.40229356318969</v>
      </c>
      <c r="I79" s="2">
        <v>-324.39377847997002</v>
      </c>
      <c r="J79" s="16"/>
      <c r="K79" s="2"/>
      <c r="L79" s="2"/>
    </row>
    <row r="80" spans="1:12" x14ac:dyDescent="0.2">
      <c r="A80" t="s">
        <v>75</v>
      </c>
      <c r="B80" s="2">
        <v>4026.0685425165302</v>
      </c>
      <c r="C80" s="2">
        <v>2990.3327621961898</v>
      </c>
      <c r="D80" s="16"/>
      <c r="E80" s="2">
        <v>3487.96598960643</v>
      </c>
      <c r="F80" s="2">
        <v>2604.4878563859502</v>
      </c>
      <c r="G80" s="16"/>
      <c r="H80" s="2">
        <v>-538.10255291010026</v>
      </c>
      <c r="I80" s="2">
        <v>-385.84490581023965</v>
      </c>
      <c r="J80" s="16"/>
      <c r="K80" s="2"/>
      <c r="L80" s="2"/>
    </row>
    <row r="81" spans="1:12" x14ac:dyDescent="0.2">
      <c r="A81" t="s">
        <v>76</v>
      </c>
      <c r="B81" s="2">
        <v>1467.6992969422799</v>
      </c>
      <c r="C81" s="2">
        <v>1089.9035142883199</v>
      </c>
      <c r="D81" s="16"/>
      <c r="E81" s="2">
        <v>1271.4956782263801</v>
      </c>
      <c r="F81" s="2">
        <v>949.24111534840802</v>
      </c>
      <c r="G81" s="16"/>
      <c r="H81" s="2">
        <v>-196.20361871589989</v>
      </c>
      <c r="I81" s="2">
        <v>-140.6623989399119</v>
      </c>
      <c r="J81" s="16"/>
      <c r="K81" s="2"/>
      <c r="L81" s="2"/>
    </row>
    <row r="82" spans="1:12" x14ac:dyDescent="0.2">
      <c r="A82" t="s">
        <v>77</v>
      </c>
      <c r="B82" s="2">
        <v>2601.7711510754002</v>
      </c>
      <c r="C82" s="2">
        <v>1932.0575589555301</v>
      </c>
      <c r="D82" s="16"/>
      <c r="E82" s="2">
        <v>2253.9635886032202</v>
      </c>
      <c r="F82" s="2">
        <v>1682.7071829177701</v>
      </c>
      <c r="G82" s="16"/>
      <c r="H82" s="2">
        <v>-347.80756247218005</v>
      </c>
      <c r="I82" s="2">
        <v>-249.35037603776004</v>
      </c>
      <c r="J82" s="16"/>
      <c r="K82" s="2"/>
      <c r="L82" s="2"/>
    </row>
    <row r="83" spans="1:12" x14ac:dyDescent="0.2">
      <c r="A83" t="s">
        <v>78</v>
      </c>
      <c r="B83" s="2">
        <v>3430.81851198296</v>
      </c>
      <c r="C83" s="2">
        <v>2547.7024897987098</v>
      </c>
      <c r="D83" s="16"/>
      <c r="E83" s="2">
        <v>2972.1830076865899</v>
      </c>
      <c r="F83" s="2">
        <v>2218.8972888775302</v>
      </c>
      <c r="G83" s="16"/>
      <c r="H83" s="2">
        <v>-458.63550429637007</v>
      </c>
      <c r="I83" s="2">
        <v>-328.80520092117968</v>
      </c>
      <c r="J83" s="16"/>
      <c r="K83" s="2"/>
      <c r="L83" s="2"/>
    </row>
    <row r="84" spans="1:12" x14ac:dyDescent="0.2">
      <c r="A84" t="s">
        <v>79</v>
      </c>
      <c r="B84" s="2">
        <v>4092.5907294237099</v>
      </c>
      <c r="C84" s="2">
        <v>3039.1300369466098</v>
      </c>
      <c r="D84" s="16"/>
      <c r="E84" s="2">
        <v>3545.4888041799099</v>
      </c>
      <c r="F84" s="2">
        <v>2646.9014441556301</v>
      </c>
      <c r="G84" s="16"/>
      <c r="H84" s="2">
        <v>-547.1019252438</v>
      </c>
      <c r="I84" s="2">
        <v>-392.22859279097975</v>
      </c>
      <c r="J84" s="16"/>
      <c r="K84" s="2"/>
      <c r="L84" s="2"/>
    </row>
    <row r="85" spans="1:12" x14ac:dyDescent="0.2">
      <c r="A85" t="s">
        <v>80</v>
      </c>
      <c r="B85" s="2">
        <v>1668.0645798227399</v>
      </c>
      <c r="C85" s="2">
        <v>1202.62674522409</v>
      </c>
      <c r="D85" s="16"/>
      <c r="E85" s="2">
        <v>1435.95874946148</v>
      </c>
      <c r="F85" s="2">
        <v>1040.8199173338</v>
      </c>
      <c r="G85" s="16"/>
      <c r="H85" s="2">
        <v>-232.1058303612599</v>
      </c>
      <c r="I85" s="2">
        <v>-161.80682789028992</v>
      </c>
      <c r="J85" s="16"/>
      <c r="K85" s="2"/>
      <c r="L85" s="2"/>
    </row>
    <row r="86" spans="1:12" x14ac:dyDescent="0.2">
      <c r="A86" t="s">
        <v>81</v>
      </c>
      <c r="B86" s="2">
        <v>2908.9305474314001</v>
      </c>
      <c r="C86" s="2">
        <v>2097.2555371399999</v>
      </c>
      <c r="D86" s="16"/>
      <c r="E86" s="2">
        <v>2504.1622019237302</v>
      </c>
      <c r="F86" s="2">
        <v>1815.08131551422</v>
      </c>
      <c r="G86" s="16"/>
      <c r="H86" s="2">
        <v>-404.76834550766989</v>
      </c>
      <c r="I86" s="2">
        <v>-282.17422162577986</v>
      </c>
      <c r="J86" s="16"/>
      <c r="K86" s="2"/>
      <c r="L86" s="2"/>
    </row>
    <row r="87" spans="1:12" x14ac:dyDescent="0.2">
      <c r="A87" t="s">
        <v>82</v>
      </c>
      <c r="B87" s="2">
        <v>3808.0211627209401</v>
      </c>
      <c r="C87" s="2">
        <v>2745.47409738428</v>
      </c>
      <c r="D87" s="16"/>
      <c r="E87" s="2">
        <v>3278.1472449494199</v>
      </c>
      <c r="F87" s="2">
        <v>2376.08562625901</v>
      </c>
      <c r="G87" s="16"/>
      <c r="H87" s="2">
        <v>-529.87391777152015</v>
      </c>
      <c r="I87" s="2">
        <v>-369.38847112526992</v>
      </c>
      <c r="J87" s="16"/>
      <c r="K87" s="2"/>
      <c r="L87" s="2"/>
    </row>
    <row r="88" spans="1:12" x14ac:dyDescent="0.2">
      <c r="A88" t="s">
        <v>83</v>
      </c>
      <c r="B88" s="2">
        <v>4583.4266831635996</v>
      </c>
      <c r="C88" s="2">
        <v>3304.5192498074798</v>
      </c>
      <c r="D88" s="16"/>
      <c r="E88" s="2">
        <v>3945.65757694069</v>
      </c>
      <c r="F88" s="2">
        <v>2859.9143217721498</v>
      </c>
      <c r="G88" s="16"/>
      <c r="H88" s="2">
        <v>-637.76910622290961</v>
      </c>
      <c r="I88" s="2">
        <v>-444.60492803532998</v>
      </c>
      <c r="J88" s="16"/>
      <c r="K88" s="2"/>
      <c r="L88" s="2"/>
    </row>
    <row r="89" spans="1:12" x14ac:dyDescent="0.2">
      <c r="A89" t="s">
        <v>84</v>
      </c>
      <c r="B89" s="2">
        <v>1865.9100412232001</v>
      </c>
      <c r="C89" s="2">
        <v>1286.87243176777</v>
      </c>
      <c r="D89" s="16"/>
      <c r="E89" s="2">
        <v>1611.6563363289499</v>
      </c>
      <c r="F89" s="2">
        <v>1124.3316780848099</v>
      </c>
      <c r="G89" s="16"/>
      <c r="H89" s="2">
        <v>-254.25370489425018</v>
      </c>
      <c r="I89" s="2">
        <v>-162.54075368296003</v>
      </c>
      <c r="J89" s="16"/>
      <c r="K89" s="2"/>
      <c r="L89" s="2"/>
    </row>
    <row r="90" spans="1:12" x14ac:dyDescent="0.2">
      <c r="A90" t="s">
        <v>85</v>
      </c>
      <c r="B90" s="2">
        <v>3221.5192030232702</v>
      </c>
      <c r="C90" s="2">
        <v>2221.8028517941998</v>
      </c>
      <c r="D90" s="16"/>
      <c r="E90" s="2">
        <v>2782.5467045314999</v>
      </c>
      <c r="F90" s="2">
        <v>1941.1740177694401</v>
      </c>
      <c r="G90" s="16"/>
      <c r="H90" s="2">
        <v>-438.97249849177024</v>
      </c>
      <c r="I90" s="2">
        <v>-280.62883402475973</v>
      </c>
      <c r="J90" s="16"/>
      <c r="K90" s="2"/>
      <c r="L90" s="2"/>
    </row>
    <row r="91" spans="1:12" x14ac:dyDescent="0.2">
      <c r="A91" t="s">
        <v>86</v>
      </c>
      <c r="B91" s="2">
        <v>4200.8658298611999</v>
      </c>
      <c r="C91" s="2">
        <v>2897.2342216775601</v>
      </c>
      <c r="D91" s="16"/>
      <c r="E91" s="2">
        <v>3628.4450392502799</v>
      </c>
      <c r="F91" s="2">
        <v>2531.29380492572</v>
      </c>
      <c r="G91" s="16"/>
      <c r="H91" s="2">
        <v>-572.42079061091999</v>
      </c>
      <c r="I91" s="2">
        <v>-365.94041675184008</v>
      </c>
      <c r="J91" s="16"/>
      <c r="K91" s="2"/>
      <c r="L91" s="2"/>
    </row>
    <row r="92" spans="1:12" x14ac:dyDescent="0.2">
      <c r="A92" t="s">
        <v>87</v>
      </c>
      <c r="B92" s="2">
        <v>5070.6536610636404</v>
      </c>
      <c r="C92" s="2">
        <v>3497.1055749223001</v>
      </c>
      <c r="D92" s="16"/>
      <c r="E92" s="2">
        <v>4379.7133418208996</v>
      </c>
      <c r="F92" s="2">
        <v>3055.39732022301</v>
      </c>
      <c r="G92" s="16"/>
      <c r="H92" s="2">
        <v>-690.94031924274077</v>
      </c>
      <c r="I92" s="2">
        <v>-441.70825469929014</v>
      </c>
      <c r="J92" s="16"/>
      <c r="K92" s="2"/>
      <c r="L92" s="2"/>
    </row>
    <row r="93" spans="1:12" x14ac:dyDescent="0.2">
      <c r="A93" t="s">
        <v>88</v>
      </c>
      <c r="B93" s="2">
        <v>2323.7464320507502</v>
      </c>
      <c r="C93" s="2">
        <v>1613.8357031518301</v>
      </c>
      <c r="D93" s="16"/>
      <c r="E93" s="2">
        <v>2039.75095363627</v>
      </c>
      <c r="F93" s="2">
        <v>1434.1943612073401</v>
      </c>
      <c r="G93" s="16"/>
      <c r="H93" s="2">
        <v>-283.9954784144802</v>
      </c>
      <c r="I93" s="2">
        <v>-179.64134194449002</v>
      </c>
      <c r="J93" s="16"/>
      <c r="K93" s="2"/>
      <c r="L93" s="2"/>
    </row>
    <row r="94" spans="1:12" x14ac:dyDescent="0.2">
      <c r="A94" t="s">
        <v>89</v>
      </c>
      <c r="B94" s="2">
        <v>3813.1876881001299</v>
      </c>
      <c r="C94" s="2">
        <v>2648.24868539727</v>
      </c>
      <c r="D94" s="16"/>
      <c r="E94" s="2">
        <v>3347.1609104665399</v>
      </c>
      <c r="F94" s="2">
        <v>2353.4634438027301</v>
      </c>
      <c r="G94" s="16"/>
      <c r="H94" s="2">
        <v>-466.02677763358997</v>
      </c>
      <c r="I94" s="2">
        <v>-294.78524159453991</v>
      </c>
      <c r="J94" s="16"/>
      <c r="K94" s="2"/>
      <c r="L94" s="2"/>
    </row>
    <row r="95" spans="1:12" x14ac:dyDescent="0.2">
      <c r="A95" t="s">
        <v>90</v>
      </c>
      <c r="B95" s="2">
        <v>4869.4976495923502</v>
      </c>
      <c r="C95" s="2">
        <v>3381.853138077</v>
      </c>
      <c r="D95" s="16"/>
      <c r="E95" s="2">
        <v>4274.3744917641197</v>
      </c>
      <c r="F95" s="2">
        <v>3005.40798024784</v>
      </c>
      <c r="G95" s="16"/>
      <c r="H95" s="2">
        <v>-595.12315782823043</v>
      </c>
      <c r="I95" s="2">
        <v>-376.44515782916005</v>
      </c>
      <c r="J95" s="16"/>
      <c r="K95" s="2"/>
      <c r="L95" s="2"/>
    </row>
    <row r="96" spans="1:12" x14ac:dyDescent="0.2">
      <c r="A96" t="s">
        <v>91</v>
      </c>
      <c r="B96" s="2">
        <v>5893.5694717447896</v>
      </c>
      <c r="C96" s="2">
        <v>4093.06828891548</v>
      </c>
      <c r="D96" s="16"/>
      <c r="E96" s="2">
        <v>5173.2899013873603</v>
      </c>
      <c r="F96" s="2">
        <v>3637.4554414272302</v>
      </c>
      <c r="G96" s="16"/>
      <c r="H96" s="2">
        <v>-720.27957035742929</v>
      </c>
      <c r="I96" s="2">
        <v>-455.61284748824983</v>
      </c>
      <c r="J96" s="16"/>
      <c r="K96" s="2"/>
      <c r="L96" s="2"/>
    </row>
    <row r="97" spans="1:12" x14ac:dyDescent="0.2">
      <c r="A97" t="s">
        <v>92</v>
      </c>
      <c r="B97" s="2">
        <v>1636.15427274326</v>
      </c>
      <c r="C97" s="2">
        <v>1224.41009567226</v>
      </c>
      <c r="D97" s="16"/>
      <c r="E97" s="2">
        <v>1454.33420585666</v>
      </c>
      <c r="F97" s="2">
        <v>1100.29335679616</v>
      </c>
      <c r="G97" s="16"/>
      <c r="H97" s="2">
        <v>-181.82006688659999</v>
      </c>
      <c r="I97" s="2">
        <v>-124.11673887610004</v>
      </c>
      <c r="J97" s="16"/>
      <c r="K97" s="2"/>
      <c r="L97" s="2"/>
    </row>
    <row r="98" spans="1:12" x14ac:dyDescent="0.2">
      <c r="A98" t="s">
        <v>93</v>
      </c>
      <c r="B98" s="2">
        <v>2919.25991104387</v>
      </c>
      <c r="C98" s="2">
        <v>2184.6175305831298</v>
      </c>
      <c r="D98" s="16"/>
      <c r="E98" s="2">
        <v>2594.8528296777499</v>
      </c>
      <c r="F98" s="2">
        <v>1963.16590702504</v>
      </c>
      <c r="G98" s="16"/>
      <c r="H98" s="2">
        <v>-324.40708136612011</v>
      </c>
      <c r="I98" s="2">
        <v>-221.45162355808975</v>
      </c>
      <c r="J98" s="16"/>
      <c r="K98" s="2"/>
      <c r="L98" s="2"/>
    </row>
    <row r="99" spans="1:12" x14ac:dyDescent="0.2">
      <c r="A99" t="s">
        <v>94</v>
      </c>
      <c r="B99" s="2">
        <v>3834.2726918067201</v>
      </c>
      <c r="C99" s="2">
        <v>2869.36401512872</v>
      </c>
      <c r="D99" s="16"/>
      <c r="E99" s="2">
        <v>3408.1834599417698</v>
      </c>
      <c r="F99" s="2">
        <v>2578.50059815348</v>
      </c>
      <c r="G99" s="16"/>
      <c r="H99" s="2">
        <v>-426.08923186495031</v>
      </c>
      <c r="I99" s="2">
        <v>-290.86341697523994</v>
      </c>
      <c r="J99" s="16"/>
      <c r="K99" s="2"/>
      <c r="L99" s="2"/>
    </row>
    <row r="100" spans="1:12" x14ac:dyDescent="0.2">
      <c r="A100" t="s">
        <v>95</v>
      </c>
      <c r="B100" s="2">
        <v>4698.3478815234103</v>
      </c>
      <c r="C100" s="2">
        <v>3515.9915387883102</v>
      </c>
      <c r="D100" s="16"/>
      <c r="E100" s="2">
        <v>4176.23701440892</v>
      </c>
      <c r="F100" s="2">
        <v>3159.5803941458198</v>
      </c>
      <c r="G100" s="16"/>
      <c r="H100" s="2">
        <v>-522.11086711449025</v>
      </c>
      <c r="I100" s="2">
        <v>-356.4111446424904</v>
      </c>
      <c r="J100" s="16"/>
      <c r="K100" s="2"/>
      <c r="L100" s="2"/>
    </row>
    <row r="101" spans="1:12" x14ac:dyDescent="0.2">
      <c r="A101" t="s">
        <v>96</v>
      </c>
      <c r="B101" s="2">
        <v>1442.4687293433501</v>
      </c>
      <c r="C101" s="2">
        <v>1071.38302645557</v>
      </c>
      <c r="D101" s="16"/>
      <c r="E101" s="2">
        <v>1442.4687293433501</v>
      </c>
      <c r="F101" s="2">
        <v>1071.38302645557</v>
      </c>
      <c r="G101" s="16"/>
      <c r="H101" s="2">
        <v>0</v>
      </c>
      <c r="I101" s="2">
        <v>0</v>
      </c>
      <c r="J101" s="16"/>
      <c r="K101" s="2"/>
      <c r="L101" s="2"/>
    </row>
    <row r="102" spans="1:12" x14ac:dyDescent="0.2">
      <c r="A102" t="s">
        <v>97</v>
      </c>
      <c r="B102" s="2">
        <v>2563.3916561885999</v>
      </c>
      <c r="C102" s="2">
        <v>1903.9402759521299</v>
      </c>
      <c r="D102" s="16"/>
      <c r="E102" s="2">
        <v>1442.4687293433501</v>
      </c>
      <c r="F102" s="2">
        <v>1071.38302645557</v>
      </c>
      <c r="G102" s="16"/>
      <c r="H102" s="2">
        <v>-1120.9229268452498</v>
      </c>
      <c r="I102" s="2">
        <v>-832.55724949655996</v>
      </c>
      <c r="J102" s="16"/>
      <c r="K102" s="2"/>
      <c r="L102" s="2"/>
    </row>
    <row r="103" spans="1:12" x14ac:dyDescent="0.2">
      <c r="A103" t="s">
        <v>98</v>
      </c>
      <c r="B103" s="2">
        <v>3384.8615525549999</v>
      </c>
      <c r="C103" s="2">
        <v>2514.0809922169701</v>
      </c>
      <c r="D103" s="16"/>
      <c r="E103" s="2">
        <v>2563.3916561885999</v>
      </c>
      <c r="F103" s="2">
        <v>1903.9402759521299</v>
      </c>
      <c r="G103" s="16"/>
      <c r="H103" s="2">
        <v>-821.46989636640001</v>
      </c>
      <c r="I103" s="2">
        <v>-610.14071626484019</v>
      </c>
      <c r="J103" s="16"/>
      <c r="K103" s="2"/>
      <c r="L103" s="2"/>
    </row>
    <row r="104" spans="1:12" x14ac:dyDescent="0.2">
      <c r="A104" t="s">
        <v>99</v>
      </c>
      <c r="B104" s="2">
        <v>4026.0685425165302</v>
      </c>
      <c r="C104" s="2">
        <v>2990.3327621961898</v>
      </c>
      <c r="D104" s="16"/>
      <c r="E104" s="2">
        <v>3384.8615525549999</v>
      </c>
      <c r="F104" s="2">
        <v>2514.0809922169701</v>
      </c>
      <c r="G104" s="16"/>
      <c r="H104" s="2">
        <v>-641.20698996153033</v>
      </c>
      <c r="I104" s="2">
        <v>-476.25176997921972</v>
      </c>
      <c r="J104" s="16"/>
      <c r="K104" s="2"/>
      <c r="L104" s="2"/>
    </row>
    <row r="105" spans="1:12" x14ac:dyDescent="0.2">
      <c r="A105" t="s">
        <v>100</v>
      </c>
      <c r="B105" s="2">
        <v>1467.6992969422799</v>
      </c>
      <c r="C105" s="2">
        <v>1089.9035142883199</v>
      </c>
      <c r="D105" s="16"/>
      <c r="E105" s="2">
        <v>1467.6992969422799</v>
      </c>
      <c r="F105" s="2">
        <v>1089.9035142883199</v>
      </c>
      <c r="G105" s="16"/>
      <c r="H105" s="2">
        <v>0</v>
      </c>
      <c r="I105" s="2">
        <v>0</v>
      </c>
      <c r="J105" s="16"/>
      <c r="K105" s="2"/>
      <c r="L105" s="2"/>
    </row>
    <row r="106" spans="1:12" x14ac:dyDescent="0.2">
      <c r="A106" t="s">
        <v>101</v>
      </c>
      <c r="B106" s="2">
        <v>2601.7711510754002</v>
      </c>
      <c r="C106" s="2">
        <v>1932.0575589555301</v>
      </c>
      <c r="D106" s="16"/>
      <c r="E106" s="2">
        <v>1467.6992969422799</v>
      </c>
      <c r="F106" s="2">
        <v>1089.9035142883199</v>
      </c>
      <c r="G106" s="16"/>
      <c r="H106" s="2">
        <v>-1134.0718541331203</v>
      </c>
      <c r="I106" s="2">
        <v>-842.1540446672102</v>
      </c>
      <c r="J106" s="16"/>
      <c r="K106" s="2"/>
      <c r="L106" s="2"/>
    </row>
    <row r="107" spans="1:12" x14ac:dyDescent="0.2">
      <c r="A107" t="s">
        <v>102</v>
      </c>
      <c r="B107" s="2">
        <v>3430.81851198296</v>
      </c>
      <c r="C107" s="2">
        <v>2547.7024897987098</v>
      </c>
      <c r="D107" s="16"/>
      <c r="E107" s="2">
        <v>2601.7711510754002</v>
      </c>
      <c r="F107" s="2">
        <v>1932.0575589555301</v>
      </c>
      <c r="G107" s="16"/>
      <c r="H107" s="2">
        <v>-829.04736090755978</v>
      </c>
      <c r="I107" s="2">
        <v>-615.64493084317974</v>
      </c>
      <c r="J107" s="16"/>
      <c r="K107" s="2"/>
      <c r="L107" s="2"/>
    </row>
    <row r="108" spans="1:12" x14ac:dyDescent="0.2">
      <c r="A108" t="s">
        <v>103</v>
      </c>
      <c r="B108" s="2">
        <v>4092.5907294237099</v>
      </c>
      <c r="C108" s="2">
        <v>3039.1300369466098</v>
      </c>
      <c r="D108" s="16"/>
      <c r="E108" s="2">
        <v>3430.81851198296</v>
      </c>
      <c r="F108" s="2">
        <v>2547.7024897987098</v>
      </c>
      <c r="G108" s="16"/>
      <c r="H108" s="2">
        <v>-661.77221744074996</v>
      </c>
      <c r="I108" s="2">
        <v>-491.42754714789999</v>
      </c>
      <c r="J108" s="16"/>
      <c r="K108" s="2"/>
      <c r="L108" s="2"/>
    </row>
    <row r="109" spans="1:12" x14ac:dyDescent="0.2">
      <c r="A109" t="s">
        <v>104</v>
      </c>
      <c r="B109" s="2">
        <v>1668.0645798227399</v>
      </c>
      <c r="C109" s="2">
        <v>1202.62674522409</v>
      </c>
      <c r="D109" s="16"/>
      <c r="E109" s="2">
        <v>1668.0645798227399</v>
      </c>
      <c r="F109" s="2">
        <v>1202.62674522409</v>
      </c>
      <c r="G109" s="16"/>
      <c r="H109" s="2">
        <v>0</v>
      </c>
      <c r="I109" s="2">
        <v>0</v>
      </c>
      <c r="J109" s="16"/>
      <c r="K109" s="2"/>
      <c r="L109" s="2"/>
    </row>
    <row r="110" spans="1:12" x14ac:dyDescent="0.2">
      <c r="A110" t="s">
        <v>105</v>
      </c>
      <c r="B110" s="2">
        <v>2908.9305474314001</v>
      </c>
      <c r="C110" s="2">
        <v>2097.2555371399999</v>
      </c>
      <c r="D110" s="16"/>
      <c r="E110" s="2">
        <v>1668.0645798227399</v>
      </c>
      <c r="F110" s="2">
        <v>1202.62674522409</v>
      </c>
      <c r="G110" s="16"/>
      <c r="H110" s="2">
        <v>-1240.8659676086602</v>
      </c>
      <c r="I110" s="2">
        <v>-894.62879191590991</v>
      </c>
      <c r="J110" s="16"/>
      <c r="K110" s="2"/>
      <c r="L110" s="2"/>
    </row>
    <row r="111" spans="1:12" x14ac:dyDescent="0.2">
      <c r="A111" t="s">
        <v>106</v>
      </c>
      <c r="B111" s="2">
        <v>3808.0211627209401</v>
      </c>
      <c r="C111" s="2">
        <v>2745.47409738428</v>
      </c>
      <c r="D111" s="16"/>
      <c r="E111" s="2">
        <v>2908.9305474314001</v>
      </c>
      <c r="F111" s="2">
        <v>2097.2555371399999</v>
      </c>
      <c r="G111" s="16"/>
      <c r="H111" s="2">
        <v>-899.09061528953998</v>
      </c>
      <c r="I111" s="2">
        <v>-648.21856024428007</v>
      </c>
      <c r="J111" s="16"/>
      <c r="K111" s="2"/>
      <c r="L111" s="2"/>
    </row>
    <row r="112" spans="1:12" x14ac:dyDescent="0.2">
      <c r="A112" t="s">
        <v>107</v>
      </c>
      <c r="B112" s="2">
        <v>4583.4266831635996</v>
      </c>
      <c r="C112" s="2">
        <v>3304.5192498074798</v>
      </c>
      <c r="D112" s="16"/>
      <c r="E112" s="2">
        <v>3808.0211627209401</v>
      </c>
      <c r="F112" s="2">
        <v>2745.47409738428</v>
      </c>
      <c r="G112" s="16"/>
      <c r="H112" s="2">
        <v>-775.40552044265951</v>
      </c>
      <c r="I112" s="2">
        <v>-559.04515242319985</v>
      </c>
      <c r="J112" s="16"/>
      <c r="K112" s="2"/>
      <c r="L112" s="2"/>
    </row>
    <row r="113" spans="1:12" x14ac:dyDescent="0.2">
      <c r="A113" t="s">
        <v>108</v>
      </c>
      <c r="B113" s="2">
        <v>1865.9100412232001</v>
      </c>
      <c r="C113" s="2">
        <v>1286.87243176777</v>
      </c>
      <c r="D113" s="16"/>
      <c r="E113" s="2">
        <v>1865.9100412232001</v>
      </c>
      <c r="F113" s="2">
        <v>1286.87243176777</v>
      </c>
      <c r="G113" s="16"/>
      <c r="H113" s="2">
        <v>0</v>
      </c>
      <c r="I113" s="2">
        <v>0</v>
      </c>
      <c r="J113" s="16"/>
      <c r="K113" s="2"/>
      <c r="L113" s="2"/>
    </row>
    <row r="114" spans="1:12" x14ac:dyDescent="0.2">
      <c r="A114" t="s">
        <v>109</v>
      </c>
      <c r="B114" s="2">
        <v>3221.5192030232702</v>
      </c>
      <c r="C114" s="2">
        <v>2221.8028517941998</v>
      </c>
      <c r="D114" s="16"/>
      <c r="E114" s="2">
        <v>1865.9100412232001</v>
      </c>
      <c r="F114" s="2">
        <v>1286.87243176777</v>
      </c>
      <c r="G114" s="16"/>
      <c r="H114" s="2">
        <v>-1355.6091618000701</v>
      </c>
      <c r="I114" s="2">
        <v>-934.93042002642983</v>
      </c>
      <c r="J114" s="16"/>
      <c r="K114" s="2"/>
      <c r="L114" s="2"/>
    </row>
    <row r="115" spans="1:12" x14ac:dyDescent="0.2">
      <c r="A115" t="s">
        <v>110</v>
      </c>
      <c r="B115" s="2">
        <v>4200.8658298611999</v>
      </c>
      <c r="C115" s="2">
        <v>2897.2342216775601</v>
      </c>
      <c r="D115" s="16"/>
      <c r="E115" s="2">
        <v>3221.5192030232702</v>
      </c>
      <c r="F115" s="2">
        <v>2221.8028517941998</v>
      </c>
      <c r="G115" s="16"/>
      <c r="H115" s="2">
        <v>-979.34662683792976</v>
      </c>
      <c r="I115" s="2">
        <v>-675.43136988336028</v>
      </c>
      <c r="J115" s="16"/>
      <c r="K115" s="2"/>
      <c r="L115" s="2"/>
    </row>
    <row r="116" spans="1:12" x14ac:dyDescent="0.2">
      <c r="A116" t="s">
        <v>111</v>
      </c>
      <c r="B116" s="2">
        <v>5070.6536610636404</v>
      </c>
      <c r="C116" s="2">
        <v>3497.1055749223001</v>
      </c>
      <c r="D116" s="16"/>
      <c r="E116" s="2">
        <v>4200.8658298611999</v>
      </c>
      <c r="F116" s="2">
        <v>2897.2342216775601</v>
      </c>
      <c r="G116" s="16"/>
      <c r="H116" s="2">
        <v>-869.78783120244043</v>
      </c>
      <c r="I116" s="2">
        <v>-599.87135324474002</v>
      </c>
      <c r="J116" s="16"/>
      <c r="K116" s="2"/>
      <c r="L116" s="2"/>
    </row>
    <row r="117" spans="1:12" x14ac:dyDescent="0.2">
      <c r="A117" t="s">
        <v>112</v>
      </c>
      <c r="B117" s="2">
        <v>2323.7464320507502</v>
      </c>
      <c r="C117" s="2">
        <v>1613.8357031518301</v>
      </c>
      <c r="D117" s="16"/>
      <c r="E117" s="2">
        <v>2323.7464320507502</v>
      </c>
      <c r="F117" s="2">
        <v>1613.8357031518301</v>
      </c>
      <c r="G117" s="16"/>
      <c r="H117" s="2">
        <v>0</v>
      </c>
      <c r="I117" s="2">
        <v>0</v>
      </c>
      <c r="J117" s="16"/>
      <c r="K117" s="2"/>
      <c r="L117" s="2"/>
    </row>
    <row r="118" spans="1:12" x14ac:dyDescent="0.2">
      <c r="A118" t="s">
        <v>113</v>
      </c>
      <c r="B118" s="2">
        <v>3813.1876881001299</v>
      </c>
      <c r="C118" s="2">
        <v>2648.24868539727</v>
      </c>
      <c r="D118" s="16"/>
      <c r="E118" s="2">
        <v>2323.7464320507502</v>
      </c>
      <c r="F118" s="2">
        <v>1613.8357031518301</v>
      </c>
      <c r="G118" s="16"/>
      <c r="H118" s="2">
        <v>-1489.4412560493797</v>
      </c>
      <c r="I118" s="2">
        <v>-1034.4129822454399</v>
      </c>
      <c r="J118" s="16"/>
      <c r="K118" s="2"/>
      <c r="L118" s="2"/>
    </row>
    <row r="119" spans="1:12" x14ac:dyDescent="0.2">
      <c r="A119" t="s">
        <v>114</v>
      </c>
      <c r="B119" s="2">
        <v>4869.4976495923502</v>
      </c>
      <c r="C119" s="2">
        <v>3381.853138077</v>
      </c>
      <c r="D119" s="16"/>
      <c r="E119" s="2">
        <v>3813.1876881001299</v>
      </c>
      <c r="F119" s="2">
        <v>2648.24868539727</v>
      </c>
      <c r="G119" s="16"/>
      <c r="H119" s="2">
        <v>-1056.3099614922203</v>
      </c>
      <c r="I119" s="2">
        <v>-733.60445267973</v>
      </c>
      <c r="J119" s="16"/>
      <c r="K119" s="2"/>
      <c r="L119" s="2"/>
    </row>
    <row r="120" spans="1:12" x14ac:dyDescent="0.2">
      <c r="A120" t="s">
        <v>115</v>
      </c>
      <c r="B120" s="2">
        <v>5893.5694717447896</v>
      </c>
      <c r="C120" s="2">
        <v>4093.06828891548</v>
      </c>
      <c r="D120" s="16"/>
      <c r="E120" s="2">
        <v>4869.4976495923502</v>
      </c>
      <c r="F120" s="2">
        <v>3381.853138077</v>
      </c>
      <c r="G120" s="16"/>
      <c r="H120" s="2">
        <v>-1024.0718221524394</v>
      </c>
      <c r="I120" s="2">
        <v>-711.21515083847999</v>
      </c>
      <c r="J120" s="16"/>
      <c r="K120" s="2"/>
      <c r="L120" s="2"/>
    </row>
    <row r="121" spans="1:12" x14ac:dyDescent="0.2">
      <c r="A121" t="s">
        <v>116</v>
      </c>
      <c r="B121" s="2">
        <v>1636.15427274326</v>
      </c>
      <c r="C121" s="2">
        <v>1224.41009567226</v>
      </c>
      <c r="D121" s="16"/>
      <c r="E121" s="2">
        <v>1636.15427274326</v>
      </c>
      <c r="F121" s="2">
        <v>1224.41009567226</v>
      </c>
      <c r="G121" s="16"/>
      <c r="H121" s="2">
        <v>0</v>
      </c>
      <c r="I121" s="2">
        <v>0</v>
      </c>
      <c r="J121" s="16"/>
      <c r="K121" s="2"/>
      <c r="L121" s="2"/>
    </row>
    <row r="122" spans="1:12" x14ac:dyDescent="0.2">
      <c r="A122" t="s">
        <v>117</v>
      </c>
      <c r="B122" s="2">
        <v>2919.25991104387</v>
      </c>
      <c r="C122" s="2">
        <v>2184.6175305831298</v>
      </c>
      <c r="D122" s="16"/>
      <c r="E122" s="2">
        <v>1636.15427274326</v>
      </c>
      <c r="F122" s="2">
        <v>1224.41009567226</v>
      </c>
      <c r="G122" s="16"/>
      <c r="H122" s="2">
        <v>-1283.1056383006101</v>
      </c>
      <c r="I122" s="2">
        <v>-960.20743491086978</v>
      </c>
      <c r="J122" s="16"/>
      <c r="K122" s="2"/>
      <c r="L122" s="2"/>
    </row>
    <row r="123" spans="1:12" x14ac:dyDescent="0.2">
      <c r="A123" t="s">
        <v>118</v>
      </c>
      <c r="B123" s="2">
        <v>3834.2726918067201</v>
      </c>
      <c r="C123" s="2">
        <v>2869.36401512872</v>
      </c>
      <c r="D123" s="16"/>
      <c r="E123" s="2">
        <v>2919.25991104387</v>
      </c>
      <c r="F123" s="2">
        <v>2184.6175305831298</v>
      </c>
      <c r="G123" s="16"/>
      <c r="H123" s="2">
        <v>-915.01278076285007</v>
      </c>
      <c r="I123" s="2">
        <v>-684.74648454559019</v>
      </c>
      <c r="J123" s="16"/>
      <c r="K123" s="2"/>
      <c r="L123" s="2"/>
    </row>
    <row r="124" spans="1:12" x14ac:dyDescent="0.2">
      <c r="A124" t="s">
        <v>119</v>
      </c>
      <c r="B124" s="2">
        <v>4698.3478815234103</v>
      </c>
      <c r="C124" s="2">
        <v>3515.9915387883102</v>
      </c>
      <c r="D124" s="16"/>
      <c r="E124" s="2">
        <v>3834.2726918067201</v>
      </c>
      <c r="F124" s="2">
        <v>2869.36401512872</v>
      </c>
      <c r="G124" s="16"/>
      <c r="H124" s="2">
        <v>-864.07518971669015</v>
      </c>
      <c r="I124" s="2">
        <v>-646.62752365959022</v>
      </c>
      <c r="J124" s="16"/>
      <c r="K124" s="2"/>
      <c r="L124" s="2"/>
    </row>
    <row r="125" spans="1:12" x14ac:dyDescent="0.2">
      <c r="A125" t="s">
        <v>120</v>
      </c>
      <c r="B125" s="2">
        <v>1442.4687293433501</v>
      </c>
      <c r="C125" s="2">
        <v>1071.38302645557</v>
      </c>
      <c r="D125" s="16"/>
      <c r="E125" s="2">
        <v>1081.8515470075099</v>
      </c>
      <c r="F125" s="2">
        <v>803.53726984167599</v>
      </c>
      <c r="G125" s="16"/>
      <c r="H125" s="2">
        <v>-360.6171823358402</v>
      </c>
      <c r="I125" s="2">
        <v>-267.84575661389397</v>
      </c>
      <c r="J125" s="16"/>
      <c r="K125" s="2"/>
      <c r="L125" s="2"/>
    </row>
    <row r="126" spans="1:12" x14ac:dyDescent="0.2">
      <c r="A126" t="s">
        <v>121</v>
      </c>
      <c r="B126" s="2">
        <v>2563.3916561885999</v>
      </c>
      <c r="C126" s="2">
        <v>1903.9402759521299</v>
      </c>
      <c r="D126" s="16"/>
      <c r="E126" s="2">
        <v>1922.5437421414499</v>
      </c>
      <c r="F126" s="2">
        <v>1427.9552069640999</v>
      </c>
      <c r="G126" s="16"/>
      <c r="H126" s="2">
        <v>-640.84791404714997</v>
      </c>
      <c r="I126" s="2">
        <v>-475.98506898802998</v>
      </c>
      <c r="J126" s="16"/>
      <c r="K126" s="2"/>
      <c r="L126" s="2"/>
    </row>
    <row r="127" spans="1:12" x14ac:dyDescent="0.2">
      <c r="A127" t="s">
        <v>122</v>
      </c>
      <c r="B127" s="2">
        <v>3384.8615525549999</v>
      </c>
      <c r="C127" s="2">
        <v>2514.0809922169701</v>
      </c>
      <c r="D127" s="16"/>
      <c r="E127" s="2">
        <v>2538.64616441625</v>
      </c>
      <c r="F127" s="2">
        <v>1885.5607441627301</v>
      </c>
      <c r="G127" s="16"/>
      <c r="H127" s="2">
        <v>-846.21538813874986</v>
      </c>
      <c r="I127" s="2">
        <v>-628.52024805424003</v>
      </c>
      <c r="J127" s="16"/>
      <c r="K127" s="2"/>
      <c r="L127" s="2"/>
    </row>
    <row r="128" spans="1:12" x14ac:dyDescent="0.2">
      <c r="A128" t="s">
        <v>123</v>
      </c>
      <c r="B128" s="2">
        <v>4026.0685425165302</v>
      </c>
      <c r="C128" s="2">
        <v>2990.3327621961898</v>
      </c>
      <c r="D128" s="16"/>
      <c r="E128" s="2">
        <v>3019.5514068873999</v>
      </c>
      <c r="F128" s="2">
        <v>2242.7495716471399</v>
      </c>
      <c r="G128" s="16"/>
      <c r="H128" s="2">
        <v>-1006.5171356291303</v>
      </c>
      <c r="I128" s="2">
        <v>-747.58319054904996</v>
      </c>
      <c r="J128" s="16"/>
      <c r="K128" s="2"/>
      <c r="L128" s="2"/>
    </row>
    <row r="129" spans="1:12" x14ac:dyDescent="0.2">
      <c r="A129" t="s">
        <v>124</v>
      </c>
      <c r="B129" s="2">
        <v>1467.6992969422799</v>
      </c>
      <c r="C129" s="2">
        <v>1089.9035142883199</v>
      </c>
      <c r="D129" s="16"/>
      <c r="E129" s="2">
        <v>1100.77447270671</v>
      </c>
      <c r="F129" s="2">
        <v>817.42763571624005</v>
      </c>
      <c r="G129" s="16"/>
      <c r="H129" s="2">
        <v>-366.92482423556999</v>
      </c>
      <c r="I129" s="2">
        <v>-272.47587857207986</v>
      </c>
      <c r="J129" s="16"/>
      <c r="K129" s="2"/>
      <c r="L129" s="2"/>
    </row>
    <row r="130" spans="1:12" x14ac:dyDescent="0.2">
      <c r="A130" t="s">
        <v>125</v>
      </c>
      <c r="B130" s="2">
        <v>2601.7711510754002</v>
      </c>
      <c r="C130" s="2">
        <v>1932.0575589555301</v>
      </c>
      <c r="D130" s="16"/>
      <c r="E130" s="2">
        <v>1951.32836330655</v>
      </c>
      <c r="F130" s="2">
        <v>1449.0431692166501</v>
      </c>
      <c r="G130" s="16"/>
      <c r="H130" s="2">
        <v>-650.44278776885017</v>
      </c>
      <c r="I130" s="2">
        <v>-483.01438973888003</v>
      </c>
      <c r="J130" s="16"/>
      <c r="K130" s="2"/>
      <c r="L130" s="2"/>
    </row>
    <row r="131" spans="1:12" x14ac:dyDescent="0.2">
      <c r="A131" t="s">
        <v>126</v>
      </c>
      <c r="B131" s="2">
        <v>3430.81851198296</v>
      </c>
      <c r="C131" s="2">
        <v>2547.7024897987098</v>
      </c>
      <c r="D131" s="16"/>
      <c r="E131" s="2">
        <v>2573.1138839872201</v>
      </c>
      <c r="F131" s="2">
        <v>1910.77686734903</v>
      </c>
      <c r="G131" s="16"/>
      <c r="H131" s="2">
        <v>-857.70462799573988</v>
      </c>
      <c r="I131" s="2">
        <v>-636.92562244967985</v>
      </c>
      <c r="J131" s="16"/>
      <c r="K131" s="2"/>
      <c r="L131" s="2"/>
    </row>
    <row r="132" spans="1:12" x14ac:dyDescent="0.2">
      <c r="A132" t="s">
        <v>127</v>
      </c>
      <c r="B132" s="2">
        <v>4092.5907294237099</v>
      </c>
      <c r="C132" s="2">
        <v>3039.1300369466098</v>
      </c>
      <c r="D132" s="16"/>
      <c r="E132" s="2">
        <v>3069.4430470677798</v>
      </c>
      <c r="F132" s="2">
        <v>2279.3475277099601</v>
      </c>
      <c r="G132" s="16"/>
      <c r="H132" s="2">
        <v>-1023.1476823559301</v>
      </c>
      <c r="I132" s="2">
        <v>-759.78250923664973</v>
      </c>
      <c r="J132" s="16"/>
      <c r="K132" s="2"/>
      <c r="L132" s="2"/>
    </row>
    <row r="133" spans="1:12" x14ac:dyDescent="0.2">
      <c r="A133" t="s">
        <v>128</v>
      </c>
      <c r="B133" s="2">
        <v>1668.0645798227399</v>
      </c>
      <c r="C133" s="2">
        <v>1202.62674522409</v>
      </c>
      <c r="D133" s="16"/>
      <c r="E133" s="2">
        <v>1251.04843486705</v>
      </c>
      <c r="F133" s="2">
        <v>901.97005891806396</v>
      </c>
      <c r="G133" s="16"/>
      <c r="H133" s="2">
        <v>-417.01614495568992</v>
      </c>
      <c r="I133" s="2">
        <v>-300.65668630602602</v>
      </c>
      <c r="J133" s="16"/>
      <c r="K133" s="2"/>
      <c r="L133" s="2"/>
    </row>
    <row r="134" spans="1:12" x14ac:dyDescent="0.2">
      <c r="A134" t="s">
        <v>129</v>
      </c>
      <c r="B134" s="2">
        <v>2908.9305474314001</v>
      </c>
      <c r="C134" s="2">
        <v>2097.2555371399999</v>
      </c>
      <c r="D134" s="16"/>
      <c r="E134" s="2">
        <v>2181.69791057355</v>
      </c>
      <c r="F134" s="2">
        <v>1572.941652855</v>
      </c>
      <c r="G134" s="16"/>
      <c r="H134" s="2">
        <v>-727.23263685785014</v>
      </c>
      <c r="I134" s="2">
        <v>-524.31388428499986</v>
      </c>
      <c r="J134" s="16"/>
      <c r="K134" s="2"/>
      <c r="L134" s="2"/>
    </row>
    <row r="135" spans="1:12" x14ac:dyDescent="0.2">
      <c r="A135" t="s">
        <v>130</v>
      </c>
      <c r="B135" s="2">
        <v>3808.0211627209401</v>
      </c>
      <c r="C135" s="2">
        <v>2745.47409738428</v>
      </c>
      <c r="D135" s="16"/>
      <c r="E135" s="2">
        <v>2856.0158720407098</v>
      </c>
      <c r="F135" s="2">
        <v>2059.10557303821</v>
      </c>
      <c r="G135" s="16"/>
      <c r="H135" s="2">
        <v>-952.00529068023025</v>
      </c>
      <c r="I135" s="2">
        <v>-686.36852434606999</v>
      </c>
      <c r="J135" s="16"/>
      <c r="K135" s="2"/>
      <c r="L135" s="2"/>
    </row>
    <row r="136" spans="1:12" x14ac:dyDescent="0.2">
      <c r="A136" t="s">
        <v>131</v>
      </c>
      <c r="B136" s="2">
        <v>4583.4266831635996</v>
      </c>
      <c r="C136" s="2">
        <v>3304.5192498074798</v>
      </c>
      <c r="D136" s="16"/>
      <c r="E136" s="2">
        <v>3437.5700123727001</v>
      </c>
      <c r="F136" s="2">
        <v>2478.38943735561</v>
      </c>
      <c r="G136" s="16"/>
      <c r="H136" s="2">
        <v>-1145.8566707908994</v>
      </c>
      <c r="I136" s="2">
        <v>-826.12981245186984</v>
      </c>
      <c r="J136" s="16"/>
      <c r="K136" s="2"/>
      <c r="L136" s="2"/>
    </row>
    <row r="137" spans="1:12" x14ac:dyDescent="0.2">
      <c r="A137" t="s">
        <v>132</v>
      </c>
      <c r="B137" s="2">
        <v>1865.9100412232001</v>
      </c>
      <c r="C137" s="2">
        <v>1286.87243176777</v>
      </c>
      <c r="D137" s="16"/>
      <c r="E137" s="2">
        <v>1399.4325309174001</v>
      </c>
      <c r="F137" s="2">
        <v>965.15432382582901</v>
      </c>
      <c r="G137" s="16"/>
      <c r="H137" s="2">
        <v>-466.47751030580002</v>
      </c>
      <c r="I137" s="2">
        <v>-321.71810794194096</v>
      </c>
      <c r="J137" s="16"/>
      <c r="K137" s="2"/>
      <c r="L137" s="2"/>
    </row>
    <row r="138" spans="1:12" x14ac:dyDescent="0.2">
      <c r="A138" t="s">
        <v>133</v>
      </c>
      <c r="B138" s="2">
        <v>3221.5192030232702</v>
      </c>
      <c r="C138" s="2">
        <v>2221.8028517941998</v>
      </c>
      <c r="D138" s="16"/>
      <c r="E138" s="2">
        <v>2416.1394022674499</v>
      </c>
      <c r="F138" s="2">
        <v>1666.35213884565</v>
      </c>
      <c r="G138" s="16"/>
      <c r="H138" s="2">
        <v>-805.37980075582027</v>
      </c>
      <c r="I138" s="2">
        <v>-555.45071294854984</v>
      </c>
      <c r="J138" s="16"/>
      <c r="K138" s="2"/>
      <c r="L138" s="2"/>
    </row>
    <row r="139" spans="1:12" x14ac:dyDescent="0.2">
      <c r="A139" t="s">
        <v>134</v>
      </c>
      <c r="B139" s="2">
        <v>4200.8658298611999</v>
      </c>
      <c r="C139" s="2">
        <v>2897.2342216775601</v>
      </c>
      <c r="D139" s="16"/>
      <c r="E139" s="2">
        <v>3150.6493723959002</v>
      </c>
      <c r="F139" s="2">
        <v>2172.9256662581702</v>
      </c>
      <c r="G139" s="16"/>
      <c r="H139" s="2">
        <v>-1050.2164574652998</v>
      </c>
      <c r="I139" s="2">
        <v>-724.3085554193899</v>
      </c>
      <c r="J139" s="16"/>
      <c r="K139" s="2"/>
      <c r="L139" s="2"/>
    </row>
    <row r="140" spans="1:12" x14ac:dyDescent="0.2">
      <c r="A140" t="s">
        <v>135</v>
      </c>
      <c r="B140" s="2">
        <v>5070.6536610636404</v>
      </c>
      <c r="C140" s="2">
        <v>3497.1055749223001</v>
      </c>
      <c r="D140" s="16"/>
      <c r="E140" s="2">
        <v>3802.99024579773</v>
      </c>
      <c r="F140" s="2">
        <v>2622.8291811917202</v>
      </c>
      <c r="G140" s="16"/>
      <c r="H140" s="2">
        <v>-1267.6634152659103</v>
      </c>
      <c r="I140" s="2">
        <v>-874.27639373057991</v>
      </c>
      <c r="J140" s="16"/>
      <c r="K140" s="2"/>
      <c r="L140" s="2"/>
    </row>
    <row r="141" spans="1:12" x14ac:dyDescent="0.2">
      <c r="A141" t="s">
        <v>136</v>
      </c>
      <c r="B141" s="2">
        <v>2323.7464320507502</v>
      </c>
      <c r="C141" s="2">
        <v>1613.8357031518301</v>
      </c>
      <c r="D141" s="16"/>
      <c r="E141" s="2">
        <v>1742.80982403806</v>
      </c>
      <c r="F141" s="2">
        <v>1210.3767773638699</v>
      </c>
      <c r="G141" s="16"/>
      <c r="H141" s="2">
        <v>-580.93660801269016</v>
      </c>
      <c r="I141" s="2">
        <v>-403.4589257879602</v>
      </c>
      <c r="J141" s="16"/>
      <c r="K141" s="2"/>
      <c r="L141" s="2"/>
    </row>
    <row r="142" spans="1:12" x14ac:dyDescent="0.2">
      <c r="A142" t="s">
        <v>137</v>
      </c>
      <c r="B142" s="2">
        <v>3813.1876881001299</v>
      </c>
      <c r="C142" s="2">
        <v>2648.24868539727</v>
      </c>
      <c r="D142" s="16"/>
      <c r="E142" s="2">
        <v>2859.8907660751001</v>
      </c>
      <c r="F142" s="2">
        <v>1986.1865140479499</v>
      </c>
      <c r="G142" s="16"/>
      <c r="H142" s="2">
        <v>-953.29692202502974</v>
      </c>
      <c r="I142" s="2">
        <v>-662.06217134932012</v>
      </c>
      <c r="J142" s="16"/>
      <c r="K142" s="2"/>
      <c r="L142" s="2"/>
    </row>
    <row r="143" spans="1:12" x14ac:dyDescent="0.2">
      <c r="A143" t="s">
        <v>138</v>
      </c>
      <c r="B143" s="2">
        <v>4869.4976495923502</v>
      </c>
      <c r="C143" s="2">
        <v>3381.853138077</v>
      </c>
      <c r="D143" s="16"/>
      <c r="E143" s="2">
        <v>3652.1232371942601</v>
      </c>
      <c r="F143" s="2">
        <v>2536.38985355775</v>
      </c>
      <c r="G143" s="16"/>
      <c r="H143" s="2">
        <v>-1217.37441239809</v>
      </c>
      <c r="I143" s="2">
        <v>-845.46328451925001</v>
      </c>
      <c r="J143" s="16"/>
      <c r="K143" s="2"/>
      <c r="L143" s="2"/>
    </row>
    <row r="144" spans="1:12" x14ac:dyDescent="0.2">
      <c r="A144" t="s">
        <v>139</v>
      </c>
      <c r="B144" s="2">
        <v>5893.5694717447896</v>
      </c>
      <c r="C144" s="2">
        <v>4093.06828891548</v>
      </c>
      <c r="D144" s="16"/>
      <c r="E144" s="2">
        <v>4420.1771038085899</v>
      </c>
      <c r="F144" s="2">
        <v>3069.8012166866101</v>
      </c>
      <c r="G144" s="16"/>
      <c r="H144" s="2">
        <v>-1473.3923679361997</v>
      </c>
      <c r="I144" s="2">
        <v>-1023.2670722288699</v>
      </c>
      <c r="J144" s="16"/>
      <c r="K144" s="2"/>
      <c r="L144" s="2"/>
    </row>
    <row r="145" spans="1:12" x14ac:dyDescent="0.2">
      <c r="A145" t="s">
        <v>140</v>
      </c>
      <c r="B145" s="2">
        <v>1636.15427274326</v>
      </c>
      <c r="C145" s="2">
        <v>1224.41009567226</v>
      </c>
      <c r="D145" s="16"/>
      <c r="E145" s="2">
        <v>1227.11570455744</v>
      </c>
      <c r="F145" s="2">
        <v>918.30757175419603</v>
      </c>
      <c r="G145" s="16"/>
      <c r="H145" s="2">
        <v>-409.03856818581994</v>
      </c>
      <c r="I145" s="2">
        <v>-306.10252391806398</v>
      </c>
      <c r="J145" s="16"/>
      <c r="K145" s="2"/>
      <c r="L145" s="2"/>
    </row>
    <row r="146" spans="1:12" x14ac:dyDescent="0.2">
      <c r="A146" t="s">
        <v>141</v>
      </c>
      <c r="B146" s="2">
        <v>2919.25991104387</v>
      </c>
      <c r="C146" s="2">
        <v>2184.6175305831298</v>
      </c>
      <c r="D146" s="16"/>
      <c r="E146" s="2">
        <v>2189.4449332828999</v>
      </c>
      <c r="F146" s="2">
        <v>1638.46314793735</v>
      </c>
      <c r="G146" s="16"/>
      <c r="H146" s="2">
        <v>-729.81497776097012</v>
      </c>
      <c r="I146" s="2">
        <v>-546.15438264577983</v>
      </c>
      <c r="J146" s="16"/>
      <c r="K146" s="2"/>
      <c r="L146" s="2"/>
    </row>
    <row r="147" spans="1:12" x14ac:dyDescent="0.2">
      <c r="A147" t="s">
        <v>142</v>
      </c>
      <c r="B147" s="2">
        <v>3834.2726918067201</v>
      </c>
      <c r="C147" s="2">
        <v>2869.36401512872</v>
      </c>
      <c r="D147" s="16"/>
      <c r="E147" s="2">
        <v>2875.7045188550401</v>
      </c>
      <c r="F147" s="2">
        <v>2152.02301134654</v>
      </c>
      <c r="G147" s="16"/>
      <c r="H147" s="2">
        <v>-958.56817295168003</v>
      </c>
      <c r="I147" s="2">
        <v>-717.34100378218</v>
      </c>
      <c r="J147" s="16"/>
      <c r="K147" s="2"/>
      <c r="L147" s="2"/>
    </row>
    <row r="148" spans="1:12" x14ac:dyDescent="0.2">
      <c r="A148" t="s">
        <v>143</v>
      </c>
      <c r="B148" s="2">
        <v>4698.3478815234103</v>
      </c>
      <c r="C148" s="2">
        <v>3515.9915387883102</v>
      </c>
      <c r="D148" s="16"/>
      <c r="E148" s="2">
        <v>3523.76091114256</v>
      </c>
      <c r="F148" s="2">
        <v>2636.9936540912399</v>
      </c>
      <c r="G148" s="16"/>
      <c r="H148" s="2">
        <v>-1174.5869703808503</v>
      </c>
      <c r="I148" s="2">
        <v>-878.99788469707028</v>
      </c>
      <c r="J148" s="16"/>
      <c r="K148" s="2"/>
      <c r="L148" s="2"/>
    </row>
    <row r="149" spans="1:12" x14ac:dyDescent="0.2">
      <c r="A149" t="s">
        <v>144</v>
      </c>
      <c r="B149" s="2">
        <v>1442.4687293433501</v>
      </c>
      <c r="C149" s="2">
        <v>1071.38302645557</v>
      </c>
      <c r="D149" s="16"/>
      <c r="E149" s="2">
        <v>1081.22716030895</v>
      </c>
      <c r="F149" s="2">
        <v>588.06090104521695</v>
      </c>
      <c r="G149" s="16"/>
      <c r="H149" s="2">
        <v>-361.24156903440007</v>
      </c>
      <c r="I149" s="2">
        <v>-483.32212541035301</v>
      </c>
      <c r="J149" s="16"/>
      <c r="K149" s="2">
        <v>366.34389321485298</v>
      </c>
      <c r="L149" s="2">
        <v>20.433218949985985</v>
      </c>
    </row>
    <row r="150" spans="1:12" x14ac:dyDescent="0.2">
      <c r="A150" t="s">
        <v>145</v>
      </c>
      <c r="B150" s="2">
        <v>2563.3916561885999</v>
      </c>
      <c r="C150" s="2">
        <v>1903.9402759521299</v>
      </c>
      <c r="D150" s="16"/>
      <c r="E150" s="2">
        <v>1081.22716030895</v>
      </c>
      <c r="F150" s="2">
        <v>588.06090104521695</v>
      </c>
      <c r="G150" s="16"/>
      <c r="H150" s="2">
        <v>-1482.1644958796498</v>
      </c>
      <c r="I150" s="2">
        <v>-1315.879374906913</v>
      </c>
      <c r="J150" s="16"/>
      <c r="K150" s="2">
        <v>296.50030055818104</v>
      </c>
      <c r="L150" s="2">
        <v>-31.808855908224018</v>
      </c>
    </row>
    <row r="151" spans="1:12" x14ac:dyDescent="0.2">
      <c r="A151" t="s">
        <v>146</v>
      </c>
      <c r="B151" s="2">
        <v>3384.8615525549999</v>
      </c>
      <c r="C151" s="2">
        <v>2514.0809922169701</v>
      </c>
      <c r="D151" s="16"/>
      <c r="E151" s="2">
        <v>1921.43415299004</v>
      </c>
      <c r="F151" s="2">
        <v>1045.0350682862199</v>
      </c>
      <c r="G151" s="16"/>
      <c r="H151" s="2">
        <v>-1463.4273995649598</v>
      </c>
      <c r="I151" s="2">
        <v>-1469.0459239307502</v>
      </c>
      <c r="J151" s="16"/>
      <c r="K151" s="2">
        <v>599.83980226796007</v>
      </c>
      <c r="L151" s="2">
        <v>-1.9740789930201572</v>
      </c>
    </row>
    <row r="152" spans="1:12" x14ac:dyDescent="0.2">
      <c r="A152" t="s">
        <v>147</v>
      </c>
      <c r="B152" s="2">
        <v>4026.0685425165302</v>
      </c>
      <c r="C152" s="2">
        <v>2990.3327621961898</v>
      </c>
      <c r="D152" s="16"/>
      <c r="E152" s="2">
        <v>2537.1809939852401</v>
      </c>
      <c r="F152" s="2">
        <v>1379.9292102608999</v>
      </c>
      <c r="G152" s="16"/>
      <c r="H152" s="2">
        <v>-1488.8875485312901</v>
      </c>
      <c r="I152" s="2">
        <v>-1610.4035519352899</v>
      </c>
      <c r="J152" s="16"/>
      <c r="K152" s="2">
        <v>819.70057690664999</v>
      </c>
      <c r="L152" s="2">
        <v>18.063799757439938</v>
      </c>
    </row>
    <row r="153" spans="1:12" x14ac:dyDescent="0.2">
      <c r="A153" t="s">
        <v>148</v>
      </c>
      <c r="B153" s="2">
        <v>1467.6992969422799</v>
      </c>
      <c r="C153" s="2">
        <v>1089.9035142883199</v>
      </c>
      <c r="D153" s="16"/>
      <c r="E153" s="2">
        <v>1100.0847893637199</v>
      </c>
      <c r="F153" s="2">
        <v>598.16263803474305</v>
      </c>
      <c r="G153" s="16"/>
      <c r="H153" s="2">
        <v>-367.61450757856005</v>
      </c>
      <c r="I153" s="2">
        <v>-491.74087625357686</v>
      </c>
      <c r="J153" s="16"/>
      <c r="K153" s="2">
        <v>372.81058260328894</v>
      </c>
      <c r="L153" s="2">
        <v>20.797395216158066</v>
      </c>
    </row>
    <row r="154" spans="1:12" x14ac:dyDescent="0.2">
      <c r="A154" t="s">
        <v>149</v>
      </c>
      <c r="B154" s="2">
        <v>2601.7711510754002</v>
      </c>
      <c r="C154" s="2">
        <v>1932.0575589555301</v>
      </c>
      <c r="D154" s="16"/>
      <c r="E154" s="2">
        <v>1100.0847893637199</v>
      </c>
      <c r="F154" s="2">
        <v>598.16263803474305</v>
      </c>
      <c r="G154" s="16"/>
      <c r="H154" s="2">
        <v>-1501.6863617116803</v>
      </c>
      <c r="I154" s="2">
        <v>-1333.8949209207872</v>
      </c>
      <c r="J154" s="16"/>
      <c r="K154" s="2">
        <v>302.14352155506492</v>
      </c>
      <c r="L154" s="2">
        <v>-32.05451917017092</v>
      </c>
    </row>
    <row r="155" spans="1:12" x14ac:dyDescent="0.2">
      <c r="A155" t="s">
        <v>150</v>
      </c>
      <c r="B155" s="2">
        <v>3430.81851198296</v>
      </c>
      <c r="C155" s="2">
        <v>2547.7024897987098</v>
      </c>
      <c r="D155" s="16"/>
      <c r="E155" s="2">
        <v>1950.1057707571799</v>
      </c>
      <c r="F155" s="2">
        <v>1060.3550049606399</v>
      </c>
      <c r="G155" s="16"/>
      <c r="H155" s="2">
        <v>-1480.7127412257801</v>
      </c>
      <c r="I155" s="2">
        <v>-1487.3474848380699</v>
      </c>
      <c r="J155" s="16"/>
      <c r="K155" s="2">
        <v>609.21622766105997</v>
      </c>
      <c r="L155" s="2">
        <v>-1.7693847973300763</v>
      </c>
    </row>
    <row r="156" spans="1:12" x14ac:dyDescent="0.2">
      <c r="A156" t="s">
        <v>151</v>
      </c>
      <c r="B156" s="2">
        <v>4092.5907294237099</v>
      </c>
      <c r="C156" s="2">
        <v>3039.1300369466098</v>
      </c>
      <c r="D156" s="16"/>
      <c r="E156" s="2">
        <v>2571.5017156190402</v>
      </c>
      <c r="F156" s="2">
        <v>1398.23426775606</v>
      </c>
      <c r="G156" s="16"/>
      <c r="H156" s="2">
        <v>-1521.0890138046698</v>
      </c>
      <c r="I156" s="2">
        <v>-1640.8957691905498</v>
      </c>
      <c r="J156" s="16"/>
      <c r="K156" s="2">
        <v>830.22607148280008</v>
      </c>
      <c r="L156" s="2">
        <v>17.773906800769964</v>
      </c>
    </row>
    <row r="157" spans="1:12" x14ac:dyDescent="0.2">
      <c r="A157" t="s">
        <v>152</v>
      </c>
      <c r="B157" s="2">
        <v>1668.0645798227399</v>
      </c>
      <c r="C157" s="2">
        <v>1202.62674522409</v>
      </c>
      <c r="D157" s="16"/>
      <c r="E157" s="2">
        <v>1115.41293331678</v>
      </c>
      <c r="F157" s="2">
        <v>611.74012024210799</v>
      </c>
      <c r="G157" s="16"/>
      <c r="H157" s="2">
        <v>-552.65164650595989</v>
      </c>
      <c r="I157" s="2">
        <v>-590.88662498198198</v>
      </c>
      <c r="J157" s="16"/>
      <c r="K157" s="2">
        <v>322.66071926673101</v>
      </c>
      <c r="L157" s="2">
        <v>-8.3008358826659787</v>
      </c>
    </row>
    <row r="158" spans="1:12" x14ac:dyDescent="0.2">
      <c r="A158" t="s">
        <v>153</v>
      </c>
      <c r="B158" s="2">
        <v>2908.9305474314001</v>
      </c>
      <c r="C158" s="2">
        <v>2097.2555371399999</v>
      </c>
      <c r="D158" s="16"/>
      <c r="E158" s="2">
        <v>1115.41293331678</v>
      </c>
      <c r="F158" s="2">
        <v>611.74012024210799</v>
      </c>
      <c r="G158" s="16"/>
      <c r="H158" s="2">
        <v>-1793.5176141146201</v>
      </c>
      <c r="I158" s="2">
        <v>-1485.515416897892</v>
      </c>
      <c r="J158" s="16"/>
      <c r="K158" s="2">
        <v>244.34330376121</v>
      </c>
      <c r="L158" s="2">
        <v>-64.72432657643003</v>
      </c>
    </row>
    <row r="159" spans="1:12" x14ac:dyDescent="0.2">
      <c r="A159" t="s">
        <v>154</v>
      </c>
      <c r="B159" s="2">
        <v>3808.0211627209401</v>
      </c>
      <c r="C159" s="2">
        <v>2745.47409738428</v>
      </c>
      <c r="D159" s="16"/>
      <c r="E159" s="2">
        <v>1945.1637508363399</v>
      </c>
      <c r="F159" s="2">
        <v>1066.8109282979501</v>
      </c>
      <c r="G159" s="16"/>
      <c r="H159" s="2">
        <v>-1862.8574118846002</v>
      </c>
      <c r="I159" s="2">
        <v>-1678.6631690863298</v>
      </c>
      <c r="J159" s="16"/>
      <c r="K159" s="2">
        <v>505.94040133452995</v>
      </c>
      <c r="L159" s="2">
        <v>-55.358394690479827</v>
      </c>
    </row>
    <row r="160" spans="1:12" x14ac:dyDescent="0.2">
      <c r="A160" t="s">
        <v>155</v>
      </c>
      <c r="B160" s="2">
        <v>4583.4266831635996</v>
      </c>
      <c r="C160" s="2">
        <v>3304.5192498074798</v>
      </c>
      <c r="D160" s="16"/>
      <c r="E160" s="2">
        <v>2546.3738674280298</v>
      </c>
      <c r="F160" s="2">
        <v>1396.54024918805</v>
      </c>
      <c r="G160" s="16"/>
      <c r="H160" s="2">
        <v>-2037.0528157355698</v>
      </c>
      <c r="I160" s="2">
        <v>-1907.9790006194298</v>
      </c>
      <c r="J160" s="16"/>
      <c r="K160" s="2">
        <v>687.66166608330991</v>
      </c>
      <c r="L160" s="2">
        <v>-54.208471823129912</v>
      </c>
    </row>
    <row r="161" spans="1:12" x14ac:dyDescent="0.2">
      <c r="A161" t="s">
        <v>156</v>
      </c>
      <c r="B161" s="2">
        <v>1865.9100412232001</v>
      </c>
      <c r="C161" s="2">
        <v>1286.87243176777</v>
      </c>
      <c r="D161" s="16"/>
      <c r="E161" s="2">
        <v>1124.6302089614401</v>
      </c>
      <c r="F161" s="2">
        <v>629.51468388147305</v>
      </c>
      <c r="G161" s="16"/>
      <c r="H161" s="2">
        <v>-741.27983226176002</v>
      </c>
      <c r="I161" s="2">
        <v>-657.35774788629692</v>
      </c>
      <c r="J161" s="16"/>
      <c r="K161" s="2">
        <v>223.78180493113905</v>
      </c>
      <c r="L161" s="2">
        <v>-47.160285767559913</v>
      </c>
    </row>
    <row r="162" spans="1:12" x14ac:dyDescent="0.2">
      <c r="A162" t="s">
        <v>157</v>
      </c>
      <c r="B162" s="2">
        <v>3221.5192030232702</v>
      </c>
      <c r="C162" s="2">
        <v>2221.8028517941998</v>
      </c>
      <c r="D162" s="16"/>
      <c r="E162" s="2">
        <v>1124.6302089614401</v>
      </c>
      <c r="F162" s="2">
        <v>629.51468388147305</v>
      </c>
      <c r="G162" s="16"/>
      <c r="H162" s="2">
        <v>-2096.8889940618301</v>
      </c>
      <c r="I162" s="2">
        <v>-1592.2881679127267</v>
      </c>
      <c r="J162" s="16"/>
      <c r="K162" s="2">
        <v>150.62897507147306</v>
      </c>
      <c r="L162" s="2">
        <v>-96.783069496303938</v>
      </c>
    </row>
    <row r="163" spans="1:12" x14ac:dyDescent="0.2">
      <c r="A163" t="s">
        <v>158</v>
      </c>
      <c r="B163" s="2">
        <v>4200.8658298611999</v>
      </c>
      <c r="C163" s="2">
        <v>2897.2342216775601</v>
      </c>
      <c r="D163" s="16"/>
      <c r="E163" s="2">
        <v>1941.68943541045</v>
      </c>
      <c r="F163" s="2">
        <v>1086.8657105140201</v>
      </c>
      <c r="G163" s="16"/>
      <c r="H163" s="2">
        <v>-2259.1763944507502</v>
      </c>
      <c r="I163" s="2">
        <v>-1810.36851116354</v>
      </c>
      <c r="J163" s="16"/>
      <c r="K163" s="2">
        <v>333.51379752714001</v>
      </c>
      <c r="L163" s="2">
        <v>-117.27237477685003</v>
      </c>
    </row>
    <row r="164" spans="1:12" x14ac:dyDescent="0.2">
      <c r="A164" t="s">
        <v>159</v>
      </c>
      <c r="B164" s="2">
        <v>5070.6536610636404</v>
      </c>
      <c r="C164" s="2">
        <v>3497.1055749223001</v>
      </c>
      <c r="D164" s="16"/>
      <c r="E164" s="2">
        <v>2531.9659102958099</v>
      </c>
      <c r="F164" s="2">
        <v>1417.2745022476799</v>
      </c>
      <c r="G164" s="16"/>
      <c r="H164" s="2">
        <v>-2538.6877507678305</v>
      </c>
      <c r="I164" s="2">
        <v>-2079.8310726746204</v>
      </c>
      <c r="J164" s="16"/>
      <c r="K164" s="2">
        <v>456.88065400612004</v>
      </c>
      <c r="L164" s="2">
        <v>-138.01459370115003</v>
      </c>
    </row>
    <row r="165" spans="1:12" x14ac:dyDescent="0.2">
      <c r="A165" t="s">
        <v>160</v>
      </c>
      <c r="B165" s="2">
        <v>2323.7464320507502</v>
      </c>
      <c r="C165" s="2">
        <v>1613.8357031518301</v>
      </c>
      <c r="D165" s="16"/>
      <c r="E165" s="2">
        <v>1541.4138294729801</v>
      </c>
      <c r="F165" s="2">
        <v>824.94429523012104</v>
      </c>
      <c r="G165" s="16"/>
      <c r="H165" s="2">
        <v>-782.3326025777701</v>
      </c>
      <c r="I165" s="2">
        <v>-788.89140792170906</v>
      </c>
      <c r="J165" s="16"/>
      <c r="K165" s="2">
        <v>357.62907227105006</v>
      </c>
      <c r="L165" s="2">
        <v>-59.364171041203917</v>
      </c>
    </row>
    <row r="166" spans="1:12" x14ac:dyDescent="0.2">
      <c r="A166" t="s">
        <v>161</v>
      </c>
      <c r="B166" s="2">
        <v>3813.1876881001299</v>
      </c>
      <c r="C166" s="2">
        <v>2648.24868539727</v>
      </c>
      <c r="D166" s="16"/>
      <c r="E166" s="2">
        <v>1541.4138294729801</v>
      </c>
      <c r="F166" s="2">
        <v>824.94429523012104</v>
      </c>
      <c r="G166" s="16"/>
      <c r="H166" s="2">
        <v>-2271.7738586271498</v>
      </c>
      <c r="I166" s="2">
        <v>-1823.304390167149</v>
      </c>
      <c r="J166" s="16"/>
      <c r="K166" s="2">
        <v>277.48391348778</v>
      </c>
      <c r="L166" s="2">
        <v>-116.139416961081</v>
      </c>
    </row>
    <row r="167" spans="1:12" x14ac:dyDescent="0.2">
      <c r="A167" t="s">
        <v>162</v>
      </c>
      <c r="B167" s="2">
        <v>4869.4976495923502</v>
      </c>
      <c r="C167" s="2">
        <v>3381.853138077</v>
      </c>
      <c r="D167" s="16"/>
      <c r="E167" s="2">
        <v>2529.4068904181099</v>
      </c>
      <c r="F167" s="2">
        <v>1353.7051145308601</v>
      </c>
      <c r="G167" s="16"/>
      <c r="H167" s="2">
        <v>-2340.0907591742402</v>
      </c>
      <c r="I167" s="2">
        <v>-2028.1480235461399</v>
      </c>
      <c r="J167" s="16"/>
      <c r="K167" s="2">
        <v>530.01811262574984</v>
      </c>
      <c r="L167" s="2">
        <v>-137.67949231151988</v>
      </c>
    </row>
    <row r="168" spans="1:12" x14ac:dyDescent="0.2">
      <c r="A168" t="s">
        <v>163</v>
      </c>
      <c r="B168" s="2">
        <v>5893.5694717447896</v>
      </c>
      <c r="C168" s="2">
        <v>4093.06828891548</v>
      </c>
      <c r="D168" s="16"/>
      <c r="E168" s="2">
        <v>3230.0903903029298</v>
      </c>
      <c r="F168" s="2">
        <v>1728.70165662721</v>
      </c>
      <c r="G168" s="16"/>
      <c r="H168" s="2">
        <v>-2663.4790814418598</v>
      </c>
      <c r="I168" s="2">
        <v>-2364.36663228827</v>
      </c>
      <c r="J168" s="16"/>
      <c r="K168" s="2">
        <v>694.32095764592987</v>
      </c>
      <c r="L168" s="2">
        <v>-163.43591060547988</v>
      </c>
    </row>
    <row r="169" spans="1:12" x14ac:dyDescent="0.2">
      <c r="A169" t="s">
        <v>164</v>
      </c>
      <c r="B169" s="2">
        <v>1636.15427274326</v>
      </c>
      <c r="C169" s="2">
        <v>1224.41009567226</v>
      </c>
      <c r="D169" s="16"/>
      <c r="E169" s="2">
        <v>1196.51587758906</v>
      </c>
      <c r="F169" s="2">
        <v>610.39846758040505</v>
      </c>
      <c r="G169" s="16"/>
      <c r="H169" s="2">
        <v>-439.6383951542</v>
      </c>
      <c r="I169" s="2">
        <v>-614.01162809185496</v>
      </c>
      <c r="J169" s="16"/>
      <c r="K169" s="2">
        <v>328.07758120865299</v>
      </c>
      <c r="L169" s="2">
        <v>-80.771187615467966</v>
      </c>
    </row>
    <row r="170" spans="1:12" x14ac:dyDescent="0.2">
      <c r="A170" t="s">
        <v>165</v>
      </c>
      <c r="B170" s="2">
        <v>2919.25991104387</v>
      </c>
      <c r="C170" s="2">
        <v>2184.6175305831298</v>
      </c>
      <c r="D170" s="16"/>
      <c r="E170" s="2">
        <v>1196.51587758906</v>
      </c>
      <c r="F170" s="2">
        <v>610.39846758040505</v>
      </c>
      <c r="G170" s="16"/>
      <c r="H170" s="2">
        <v>-1722.7440334548101</v>
      </c>
      <c r="I170" s="2">
        <v>-1574.2190630027249</v>
      </c>
      <c r="J170" s="16"/>
      <c r="K170" s="2">
        <v>251.66997673574497</v>
      </c>
      <c r="L170" s="2">
        <v>-137.95438945001797</v>
      </c>
    </row>
    <row r="171" spans="1:12" x14ac:dyDescent="0.2">
      <c r="A171" t="s">
        <v>166</v>
      </c>
      <c r="B171" s="2">
        <v>3834.2726918067201</v>
      </c>
      <c r="C171" s="2">
        <v>2869.36401512872</v>
      </c>
      <c r="D171" s="16"/>
      <c r="E171" s="2">
        <v>2134.84809627197</v>
      </c>
      <c r="F171" s="2">
        <v>1089.0854278566601</v>
      </c>
      <c r="G171" s="16"/>
      <c r="H171" s="2">
        <v>-1699.4245955347501</v>
      </c>
      <c r="I171" s="2">
        <v>-1780.2785872720599</v>
      </c>
      <c r="J171" s="16"/>
      <c r="K171" s="2">
        <v>530.87467107405996</v>
      </c>
      <c r="L171" s="2">
        <v>-184.89228953300994</v>
      </c>
    </row>
    <row r="172" spans="1:12" x14ac:dyDescent="0.2">
      <c r="A172" t="s">
        <v>167</v>
      </c>
      <c r="B172" s="2">
        <v>4698.3478815234103</v>
      </c>
      <c r="C172" s="2">
        <v>3515.9915387883102</v>
      </c>
      <c r="D172" s="16"/>
      <c r="E172" s="2">
        <v>2803.9948501071299</v>
      </c>
      <c r="F172" s="2">
        <v>1430.44834729437</v>
      </c>
      <c r="G172" s="16"/>
      <c r="H172" s="2">
        <v>-1894.3530314162804</v>
      </c>
      <c r="I172" s="2">
        <v>-2085.54319149394</v>
      </c>
      <c r="J172" s="16"/>
      <c r="K172" s="2">
        <v>717.38403624729972</v>
      </c>
      <c r="L172" s="2">
        <v>-227.79315828332005</v>
      </c>
    </row>
    <row r="173" spans="1:12" x14ac:dyDescent="0.2">
      <c r="A173" t="s">
        <v>168</v>
      </c>
      <c r="B173" s="2">
        <v>1442.4687293433501</v>
      </c>
      <c r="C173" s="2">
        <v>1071.38302645557</v>
      </c>
      <c r="D173" s="16"/>
      <c r="E173" s="2">
        <v>714.88326709409705</v>
      </c>
      <c r="F173" s="2">
        <v>567.62768209523097</v>
      </c>
      <c r="G173" s="16"/>
      <c r="H173" s="2">
        <v>-727.58546224925306</v>
      </c>
      <c r="I173" s="2">
        <v>-503.755344360339</v>
      </c>
      <c r="J173" s="16"/>
      <c r="K173" s="2"/>
      <c r="L173" s="2"/>
    </row>
    <row r="174" spans="1:12" x14ac:dyDescent="0.2">
      <c r="A174" t="s">
        <v>169</v>
      </c>
      <c r="B174" s="2">
        <v>2563.3916561885999</v>
      </c>
      <c r="C174" s="2">
        <v>1903.9402759521299</v>
      </c>
      <c r="D174" s="16"/>
      <c r="E174" s="2">
        <v>784.72685975076899</v>
      </c>
      <c r="F174" s="2">
        <v>619.86975695344097</v>
      </c>
      <c r="G174" s="16"/>
      <c r="H174" s="2">
        <v>-1778.6647964378308</v>
      </c>
      <c r="I174" s="2">
        <v>-1284.0705189986888</v>
      </c>
      <c r="J174" s="16"/>
      <c r="K174" s="2"/>
      <c r="L174" s="2"/>
    </row>
    <row r="175" spans="1:12" x14ac:dyDescent="0.2">
      <c r="A175" t="s">
        <v>170</v>
      </c>
      <c r="B175" s="2">
        <v>3384.8615525549999</v>
      </c>
      <c r="C175" s="2">
        <v>2514.0809922169701</v>
      </c>
      <c r="D175" s="16"/>
      <c r="E175" s="2">
        <v>1321.59435072208</v>
      </c>
      <c r="F175" s="2">
        <v>1047.0091472792401</v>
      </c>
      <c r="G175" s="16"/>
      <c r="H175" s="2">
        <v>-2063.2672018329199</v>
      </c>
      <c r="I175" s="2">
        <v>-1467.07184493773</v>
      </c>
      <c r="J175" s="16"/>
      <c r="K175" s="2"/>
      <c r="L175" s="2"/>
    </row>
    <row r="176" spans="1:12" x14ac:dyDescent="0.2">
      <c r="A176" t="s">
        <v>171</v>
      </c>
      <c r="B176" s="2">
        <v>4026.0685425165302</v>
      </c>
      <c r="C176" s="2">
        <v>2990.3327621961898</v>
      </c>
      <c r="D176" s="16"/>
      <c r="E176" s="2">
        <v>1717.4804170785901</v>
      </c>
      <c r="F176" s="2">
        <v>1361.86541050346</v>
      </c>
      <c r="G176" s="16"/>
      <c r="H176" s="2">
        <v>-2308.5881254379401</v>
      </c>
      <c r="I176" s="2">
        <v>-1628.4673516927298</v>
      </c>
      <c r="J176" s="16"/>
      <c r="K176" s="2"/>
      <c r="L176" s="2"/>
    </row>
    <row r="177" spans="1:12" x14ac:dyDescent="0.2">
      <c r="A177" t="s">
        <v>172</v>
      </c>
      <c r="B177" s="2">
        <v>1467.6992969422799</v>
      </c>
      <c r="C177" s="2">
        <v>1089.9035142883199</v>
      </c>
      <c r="D177" s="16"/>
      <c r="E177" s="2">
        <v>727.27420676043096</v>
      </c>
      <c r="F177" s="2">
        <v>577.36524281858499</v>
      </c>
      <c r="G177" s="16"/>
      <c r="H177" s="2">
        <v>-740.42509018184899</v>
      </c>
      <c r="I177" s="2">
        <v>-512.53827146973492</v>
      </c>
      <c r="J177" s="16"/>
      <c r="K177" s="2"/>
      <c r="L177" s="2"/>
    </row>
    <row r="178" spans="1:12" x14ac:dyDescent="0.2">
      <c r="A178" t="s">
        <v>173</v>
      </c>
      <c r="B178" s="2">
        <v>2601.7711510754002</v>
      </c>
      <c r="C178" s="2">
        <v>1932.0575589555301</v>
      </c>
      <c r="D178" s="16"/>
      <c r="E178" s="2">
        <v>797.94126780865497</v>
      </c>
      <c r="F178" s="2">
        <v>630.21715720491397</v>
      </c>
      <c r="G178" s="16"/>
      <c r="H178" s="2">
        <v>-1803.8298832667451</v>
      </c>
      <c r="I178" s="2">
        <v>-1301.8404017506161</v>
      </c>
      <c r="J178" s="16"/>
      <c r="K178" s="2"/>
      <c r="L178" s="2"/>
    </row>
    <row r="179" spans="1:12" x14ac:dyDescent="0.2">
      <c r="A179" t="s">
        <v>174</v>
      </c>
      <c r="B179" s="2">
        <v>3430.81851198296</v>
      </c>
      <c r="C179" s="2">
        <v>2547.7024897987098</v>
      </c>
      <c r="D179" s="16"/>
      <c r="E179" s="2">
        <v>1340.88954309612</v>
      </c>
      <c r="F179" s="2">
        <v>1062.12438975797</v>
      </c>
      <c r="G179" s="16"/>
      <c r="H179" s="2">
        <v>-2089.9289688868403</v>
      </c>
      <c r="I179" s="2">
        <v>-1485.5781000407399</v>
      </c>
      <c r="J179" s="16"/>
      <c r="K179" s="2"/>
      <c r="L179" s="2"/>
    </row>
    <row r="180" spans="1:12" x14ac:dyDescent="0.2">
      <c r="A180" t="s">
        <v>175</v>
      </c>
      <c r="B180" s="2">
        <v>4092.5907294237099</v>
      </c>
      <c r="C180" s="2">
        <v>3039.1300369466098</v>
      </c>
      <c r="D180" s="16"/>
      <c r="E180" s="2">
        <v>1741.2756441362401</v>
      </c>
      <c r="F180" s="2">
        <v>1380.4603609552901</v>
      </c>
      <c r="G180" s="16"/>
      <c r="H180" s="2">
        <v>-2351.3150852874696</v>
      </c>
      <c r="I180" s="2">
        <v>-1658.6696759913198</v>
      </c>
      <c r="J180" s="16"/>
      <c r="K180" s="2"/>
      <c r="L180" s="2"/>
    </row>
    <row r="181" spans="1:12" x14ac:dyDescent="0.2">
      <c r="A181" t="s">
        <v>176</v>
      </c>
      <c r="B181" s="2">
        <v>1668.0645798227399</v>
      </c>
      <c r="C181" s="2">
        <v>1202.62674522409</v>
      </c>
      <c r="D181" s="16"/>
      <c r="E181" s="2">
        <v>792.75221405004902</v>
      </c>
      <c r="F181" s="2">
        <v>620.04095612477397</v>
      </c>
      <c r="G181" s="16"/>
      <c r="H181" s="2">
        <v>-875.3123657726909</v>
      </c>
      <c r="I181" s="2">
        <v>-582.585789099316</v>
      </c>
      <c r="J181" s="16"/>
      <c r="K181" s="2"/>
      <c r="L181" s="2"/>
    </row>
    <row r="182" spans="1:12" x14ac:dyDescent="0.2">
      <c r="A182" t="s">
        <v>177</v>
      </c>
      <c r="B182" s="2">
        <v>2908.9305474314001</v>
      </c>
      <c r="C182" s="2">
        <v>2097.2555371399999</v>
      </c>
      <c r="D182" s="16"/>
      <c r="E182" s="2">
        <v>871.06962955557003</v>
      </c>
      <c r="F182" s="2">
        <v>676.46444681853802</v>
      </c>
      <c r="G182" s="16"/>
      <c r="H182" s="2">
        <v>-2037.8609178758302</v>
      </c>
      <c r="I182" s="2">
        <v>-1420.791090321462</v>
      </c>
      <c r="J182" s="16"/>
      <c r="K182" s="2"/>
      <c r="L182" s="2"/>
    </row>
    <row r="183" spans="1:12" x14ac:dyDescent="0.2">
      <c r="A183" t="s">
        <v>178</v>
      </c>
      <c r="B183" s="2">
        <v>3808.0211627209401</v>
      </c>
      <c r="C183" s="2">
        <v>2745.47409738428</v>
      </c>
      <c r="D183" s="16"/>
      <c r="E183" s="2">
        <v>1439.2233495018099</v>
      </c>
      <c r="F183" s="2">
        <v>1122.1693229884299</v>
      </c>
      <c r="G183" s="16"/>
      <c r="H183" s="2">
        <v>-2368.7978132191301</v>
      </c>
      <c r="I183" s="2">
        <v>-1623.30477439585</v>
      </c>
      <c r="J183" s="16"/>
      <c r="K183" s="2"/>
      <c r="L183" s="2"/>
    </row>
    <row r="184" spans="1:12" x14ac:dyDescent="0.2">
      <c r="A184" t="s">
        <v>179</v>
      </c>
      <c r="B184" s="2">
        <v>4583.4266831635996</v>
      </c>
      <c r="C184" s="2">
        <v>3304.5192498074798</v>
      </c>
      <c r="D184" s="16"/>
      <c r="E184" s="2">
        <v>1858.7122013447199</v>
      </c>
      <c r="F184" s="2">
        <v>1450.7487210111799</v>
      </c>
      <c r="G184" s="16"/>
      <c r="H184" s="2">
        <v>-2724.7144818188799</v>
      </c>
      <c r="I184" s="2">
        <v>-1853.7705287962999</v>
      </c>
      <c r="J184" s="16"/>
      <c r="K184" s="2"/>
      <c r="L184" s="2"/>
    </row>
    <row r="185" spans="1:12" x14ac:dyDescent="0.2">
      <c r="A185" t="s">
        <v>180</v>
      </c>
      <c r="B185" s="2">
        <v>1865.9100412232001</v>
      </c>
      <c r="C185" s="2">
        <v>1286.87243176777</v>
      </c>
      <c r="D185" s="16"/>
      <c r="E185" s="2">
        <v>900.84840403030103</v>
      </c>
      <c r="F185" s="2">
        <v>676.67496964903296</v>
      </c>
      <c r="G185" s="16"/>
      <c r="H185" s="2">
        <v>-965.06163719289907</v>
      </c>
      <c r="I185" s="2">
        <v>-610.19746211873701</v>
      </c>
      <c r="J185" s="16"/>
      <c r="K185" s="2"/>
      <c r="L185" s="2"/>
    </row>
    <row r="186" spans="1:12" x14ac:dyDescent="0.2">
      <c r="A186" t="s">
        <v>181</v>
      </c>
      <c r="B186" s="2">
        <v>3221.5192030232702</v>
      </c>
      <c r="C186" s="2">
        <v>2221.8028517941998</v>
      </c>
      <c r="D186" s="16"/>
      <c r="E186" s="2">
        <v>974.00123388996701</v>
      </c>
      <c r="F186" s="2">
        <v>726.29775337777698</v>
      </c>
      <c r="G186" s="16"/>
      <c r="H186" s="2">
        <v>-2247.5179691333033</v>
      </c>
      <c r="I186" s="2">
        <v>-1495.5050984164227</v>
      </c>
      <c r="J186" s="16"/>
      <c r="K186" s="2"/>
      <c r="L186" s="2"/>
    </row>
    <row r="187" spans="1:12" x14ac:dyDescent="0.2">
      <c r="A187" t="s">
        <v>182</v>
      </c>
      <c r="B187" s="2">
        <v>4200.8658298611999</v>
      </c>
      <c r="C187" s="2">
        <v>2897.2342216775601</v>
      </c>
      <c r="D187" s="16"/>
      <c r="E187" s="2">
        <v>1608.1756378833099</v>
      </c>
      <c r="F187" s="2">
        <v>1204.1380852908701</v>
      </c>
      <c r="G187" s="16"/>
      <c r="H187" s="2">
        <v>-2592.6901919778902</v>
      </c>
      <c r="I187" s="2">
        <v>-1693.09613638669</v>
      </c>
      <c r="J187" s="16"/>
      <c r="K187" s="2"/>
      <c r="L187" s="2"/>
    </row>
    <row r="188" spans="1:12" x14ac:dyDescent="0.2">
      <c r="A188" t="s">
        <v>183</v>
      </c>
      <c r="B188" s="2">
        <v>5070.6536610636404</v>
      </c>
      <c r="C188" s="2">
        <v>3497.1055749223001</v>
      </c>
      <c r="D188" s="16"/>
      <c r="E188" s="2">
        <v>2075.0852562896898</v>
      </c>
      <c r="F188" s="2">
        <v>1555.28909594883</v>
      </c>
      <c r="G188" s="16"/>
      <c r="H188" s="2">
        <v>-2995.5684047739505</v>
      </c>
      <c r="I188" s="2">
        <v>-1941.8164789734701</v>
      </c>
      <c r="J188" s="16"/>
      <c r="K188" s="2"/>
      <c r="L188" s="2"/>
    </row>
    <row r="189" spans="1:12" x14ac:dyDescent="0.2">
      <c r="A189" t="s">
        <v>184</v>
      </c>
      <c r="B189" s="2">
        <v>2323.7464320507502</v>
      </c>
      <c r="C189" s="2">
        <v>1613.8357031518301</v>
      </c>
      <c r="D189" s="16"/>
      <c r="E189" s="2">
        <v>1183.78475720193</v>
      </c>
      <c r="F189" s="2">
        <v>884.30846627132496</v>
      </c>
      <c r="G189" s="16"/>
      <c r="H189" s="2">
        <v>-1139.9616748488202</v>
      </c>
      <c r="I189" s="2">
        <v>-729.52723688050514</v>
      </c>
      <c r="J189" s="16"/>
      <c r="K189" s="2"/>
      <c r="L189" s="2"/>
    </row>
    <row r="190" spans="1:12" x14ac:dyDescent="0.2">
      <c r="A190" t="s">
        <v>185</v>
      </c>
      <c r="B190" s="2">
        <v>3813.1876881001299</v>
      </c>
      <c r="C190" s="2">
        <v>2648.24868539727</v>
      </c>
      <c r="D190" s="16"/>
      <c r="E190" s="2">
        <v>1263.9299159852001</v>
      </c>
      <c r="F190" s="2">
        <v>941.08371219120204</v>
      </c>
      <c r="G190" s="16"/>
      <c r="H190" s="2">
        <v>-2549.25777211493</v>
      </c>
      <c r="I190" s="2">
        <v>-1707.164973206068</v>
      </c>
      <c r="J190" s="16"/>
      <c r="K190" s="2"/>
      <c r="L190" s="2"/>
    </row>
    <row r="191" spans="1:12" x14ac:dyDescent="0.2">
      <c r="A191" t="s">
        <v>186</v>
      </c>
      <c r="B191" s="2">
        <v>4869.4976495923502</v>
      </c>
      <c r="C191" s="2">
        <v>3381.853138077</v>
      </c>
      <c r="D191" s="16"/>
      <c r="E191" s="2">
        <v>1999.3887777923601</v>
      </c>
      <c r="F191" s="2">
        <v>1491.38460684238</v>
      </c>
      <c r="G191" s="16"/>
      <c r="H191" s="2">
        <v>-2870.1088717999901</v>
      </c>
      <c r="I191" s="2">
        <v>-1890.4685312346201</v>
      </c>
      <c r="J191" s="16"/>
      <c r="K191" s="2"/>
      <c r="L191" s="2"/>
    </row>
    <row r="192" spans="1:12" x14ac:dyDescent="0.2">
      <c r="A192" t="s">
        <v>187</v>
      </c>
      <c r="B192" s="2">
        <v>5893.5694717447896</v>
      </c>
      <c r="C192" s="2">
        <v>4093.06828891548</v>
      </c>
      <c r="D192" s="16"/>
      <c r="E192" s="2">
        <v>2535.7694326569999</v>
      </c>
      <c r="F192" s="2">
        <v>1892.1375672326899</v>
      </c>
      <c r="G192" s="16"/>
      <c r="H192" s="2">
        <v>-3357.8000390877896</v>
      </c>
      <c r="I192" s="2">
        <v>-2200.9307216827901</v>
      </c>
      <c r="J192" s="16"/>
      <c r="K192" s="2"/>
      <c r="L192" s="2"/>
    </row>
    <row r="193" spans="1:12" x14ac:dyDescent="0.2">
      <c r="A193" t="s">
        <v>188</v>
      </c>
      <c r="B193" s="2">
        <v>1636.15427274326</v>
      </c>
      <c r="C193" s="2">
        <v>1224.41009567226</v>
      </c>
      <c r="D193" s="16"/>
      <c r="E193" s="2">
        <v>868.438296380407</v>
      </c>
      <c r="F193" s="2">
        <v>691.16965519587302</v>
      </c>
      <c r="G193" s="16"/>
      <c r="H193" s="2">
        <v>-767.71597636285298</v>
      </c>
      <c r="I193" s="2">
        <v>-533.24044047638699</v>
      </c>
      <c r="J193" s="16"/>
      <c r="K193" s="2"/>
      <c r="L193" s="2"/>
    </row>
    <row r="194" spans="1:12" x14ac:dyDescent="0.2">
      <c r="A194" t="s">
        <v>189</v>
      </c>
      <c r="B194" s="2">
        <v>2919.25991104387</v>
      </c>
      <c r="C194" s="2">
        <v>2184.6175305831298</v>
      </c>
      <c r="D194" s="16"/>
      <c r="E194" s="2">
        <v>944.84590085331502</v>
      </c>
      <c r="F194" s="2">
        <v>748.35285703042302</v>
      </c>
      <c r="G194" s="16"/>
      <c r="H194" s="2">
        <v>-1974.414010190555</v>
      </c>
      <c r="I194" s="2">
        <v>-1436.2646735527069</v>
      </c>
      <c r="J194" s="16"/>
      <c r="K194" s="2"/>
      <c r="L194" s="2"/>
    </row>
    <row r="195" spans="1:12" x14ac:dyDescent="0.2">
      <c r="A195" t="s">
        <v>190</v>
      </c>
      <c r="B195" s="2">
        <v>3834.2726918067201</v>
      </c>
      <c r="C195" s="2">
        <v>2869.36401512872</v>
      </c>
      <c r="D195" s="16"/>
      <c r="E195" s="2">
        <v>1603.97342519791</v>
      </c>
      <c r="F195" s="2">
        <v>1273.97771738967</v>
      </c>
      <c r="G195" s="16"/>
      <c r="H195" s="2">
        <v>-2230.2992666088103</v>
      </c>
      <c r="I195" s="2">
        <v>-1595.38629773905</v>
      </c>
      <c r="J195" s="16"/>
      <c r="K195" s="2"/>
      <c r="L195" s="2"/>
    </row>
    <row r="196" spans="1:12" x14ac:dyDescent="0.2">
      <c r="A196" t="s">
        <v>191</v>
      </c>
      <c r="B196" s="2">
        <v>4698.3478815234103</v>
      </c>
      <c r="C196" s="2">
        <v>3515.9915387883102</v>
      </c>
      <c r="D196" s="16"/>
      <c r="E196" s="2">
        <v>2086.6108138598302</v>
      </c>
      <c r="F196" s="2">
        <v>1658.2415055776901</v>
      </c>
      <c r="G196" s="16"/>
      <c r="H196" s="2">
        <v>-2611.7370676635801</v>
      </c>
      <c r="I196" s="2">
        <v>-1857.7500332106201</v>
      </c>
      <c r="J196" s="16"/>
      <c r="K196" s="2"/>
      <c r="L196" s="2"/>
    </row>
    <row r="197" spans="1:12" x14ac:dyDescent="0.2">
      <c r="D197" s="10"/>
      <c r="G197" s="10"/>
      <c r="J197" s="10"/>
    </row>
    <row r="198" spans="1:12" ht="53.25" customHeight="1" x14ac:dyDescent="0.2">
      <c r="B198" s="32" t="s">
        <v>222</v>
      </c>
      <c r="C198" s="32"/>
      <c r="D198" s="32"/>
      <c r="E198" s="32"/>
      <c r="F198" s="32"/>
      <c r="G198" s="19"/>
      <c r="J198" s="19"/>
    </row>
    <row r="199" spans="1:12" x14ac:dyDescent="0.2">
      <c r="D199" s="19"/>
      <c r="G199" s="19"/>
      <c r="J199" s="19"/>
    </row>
    <row r="200" spans="1:12" x14ac:dyDescent="0.2">
      <c r="D200" s="10"/>
      <c r="G200" s="10"/>
      <c r="J200" s="10"/>
    </row>
    <row r="201" spans="1:12" x14ac:dyDescent="0.2">
      <c r="D201" s="10"/>
      <c r="G201" s="10"/>
      <c r="J201" s="10"/>
    </row>
    <row r="202" spans="1:12" x14ac:dyDescent="0.2">
      <c r="D202" s="10"/>
      <c r="G202" s="10"/>
      <c r="J202" s="10"/>
    </row>
  </sheetData>
  <mergeCells count="5">
    <mergeCell ref="E3:F3"/>
    <mergeCell ref="B3:C3"/>
    <mergeCell ref="H3:I3"/>
    <mergeCell ref="K3:L3"/>
    <mergeCell ref="B198:F19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F48E-4C14-41C3-BD92-9B6FF07B5F81}">
  <dimension ref="A1:I369"/>
  <sheetViews>
    <sheetView zoomScale="70" zoomScaleNormal="70" workbookViewId="0">
      <pane xSplit="1" ySplit="4" topLeftCell="B170" activePane="bottomRight" state="frozen"/>
      <selection activeCell="B22" sqref="B22"/>
      <selection pane="topRight" activeCell="B22" sqref="B22"/>
      <selection pane="bottomLeft" activeCell="B22" sqref="B22"/>
      <selection pane="bottomRight" activeCell="A2" sqref="A2"/>
    </sheetView>
  </sheetViews>
  <sheetFormatPr baseColWidth="10" defaultColWidth="8.83203125" defaultRowHeight="15" x14ac:dyDescent="0.2"/>
  <cols>
    <col min="1" max="1" width="22.5" bestFit="1" customWidth="1"/>
    <col min="2" max="3" width="12.1640625" customWidth="1"/>
    <col min="4" max="4" width="3.33203125" customWidth="1"/>
    <col min="5" max="6" width="12.1640625" customWidth="1"/>
    <col min="7" max="7" width="3.33203125" customWidth="1"/>
    <col min="8" max="9" width="12.1640625" customWidth="1"/>
  </cols>
  <sheetData>
    <row r="1" spans="1:9" ht="19" x14ac:dyDescent="0.25">
      <c r="A1" s="11" t="s">
        <v>226</v>
      </c>
    </row>
    <row r="2" spans="1:9" x14ac:dyDescent="0.2">
      <c r="D2" s="10"/>
      <c r="G2" s="10"/>
    </row>
    <row r="3" spans="1:9" x14ac:dyDescent="0.2">
      <c r="B3" s="31" t="s">
        <v>192</v>
      </c>
      <c r="C3" s="31"/>
      <c r="D3" s="22"/>
      <c r="E3" s="31" t="s">
        <v>193</v>
      </c>
      <c r="F3" s="31"/>
      <c r="G3" s="22"/>
      <c r="H3" s="31" t="s">
        <v>210</v>
      </c>
      <c r="I3" s="31"/>
    </row>
    <row r="4" spans="1:9" x14ac:dyDescent="0.2">
      <c r="B4" s="12" t="s">
        <v>206</v>
      </c>
      <c r="C4" s="12" t="s">
        <v>208</v>
      </c>
      <c r="D4" s="17"/>
      <c r="E4" s="12" t="s">
        <v>206</v>
      </c>
      <c r="F4" s="12" t="s">
        <v>208</v>
      </c>
      <c r="G4" s="17"/>
      <c r="H4" s="12" t="s">
        <v>206</v>
      </c>
      <c r="I4" s="12" t="s">
        <v>208</v>
      </c>
    </row>
    <row r="5" spans="1:9" x14ac:dyDescent="0.2">
      <c r="A5" t="s">
        <v>0</v>
      </c>
      <c r="B5" s="2">
        <v>462.45792912265199</v>
      </c>
      <c r="C5" s="2">
        <v>76.947620461744705</v>
      </c>
      <c r="D5" s="16"/>
      <c r="E5" s="2">
        <v>462.45792912265199</v>
      </c>
      <c r="F5" s="2">
        <v>76.947620461744705</v>
      </c>
      <c r="G5" s="16"/>
      <c r="H5" s="3">
        <v>0</v>
      </c>
      <c r="I5" s="3">
        <v>0</v>
      </c>
    </row>
    <row r="6" spans="1:9" x14ac:dyDescent="0.2">
      <c r="A6" t="s">
        <v>1</v>
      </c>
      <c r="B6" s="2">
        <v>821.82772682422205</v>
      </c>
      <c r="C6" s="2">
        <v>136.74257489449801</v>
      </c>
      <c r="D6" s="16"/>
      <c r="E6" s="2">
        <v>821.82772682422205</v>
      </c>
      <c r="F6" s="2">
        <v>136.74257489449801</v>
      </c>
      <c r="G6" s="16"/>
      <c r="H6" s="3">
        <v>0</v>
      </c>
      <c r="I6" s="3">
        <v>0</v>
      </c>
    </row>
    <row r="7" spans="1:9" x14ac:dyDescent="0.2">
      <c r="A7" t="s">
        <v>2</v>
      </c>
      <c r="B7" s="2">
        <v>1085.1923734069901</v>
      </c>
      <c r="C7" s="2">
        <v>180.56338883694301</v>
      </c>
      <c r="D7" s="16"/>
      <c r="E7" s="2">
        <v>1085.1923734069901</v>
      </c>
      <c r="F7" s="2">
        <v>180.56338883694301</v>
      </c>
      <c r="G7" s="16"/>
      <c r="H7" s="3">
        <v>0</v>
      </c>
      <c r="I7" s="3">
        <v>0</v>
      </c>
    </row>
    <row r="8" spans="1:9" x14ac:dyDescent="0.2">
      <c r="A8" t="s">
        <v>3</v>
      </c>
      <c r="B8" s="2">
        <v>1290.7644254622001</v>
      </c>
      <c r="C8" s="2">
        <v>214.76818724767799</v>
      </c>
      <c r="D8" s="16"/>
      <c r="E8" s="2">
        <v>1290.7644254622001</v>
      </c>
      <c r="F8" s="2">
        <v>214.76818724767799</v>
      </c>
      <c r="G8" s="16"/>
      <c r="H8" s="3">
        <v>0</v>
      </c>
      <c r="I8" s="3">
        <v>0</v>
      </c>
    </row>
    <row r="9" spans="1:9" x14ac:dyDescent="0.2">
      <c r="A9" t="s">
        <v>4</v>
      </c>
      <c r="B9" s="2">
        <v>470.39573439923703</v>
      </c>
      <c r="C9" s="2">
        <v>78.2683789335059</v>
      </c>
      <c r="D9" s="16"/>
      <c r="E9" s="2">
        <v>470.39573439923703</v>
      </c>
      <c r="F9" s="2">
        <v>78.2683789335059</v>
      </c>
      <c r="G9" s="16"/>
      <c r="H9" s="3">
        <v>0</v>
      </c>
      <c r="I9" s="3">
        <v>0</v>
      </c>
    </row>
    <row r="10" spans="1:9" x14ac:dyDescent="0.2">
      <c r="A10" t="s">
        <v>5</v>
      </c>
      <c r="B10" s="2">
        <v>833.86430306166005</v>
      </c>
      <c r="C10" s="2">
        <v>138.74532118048799</v>
      </c>
      <c r="D10" s="16"/>
      <c r="E10" s="2">
        <v>833.86430306166005</v>
      </c>
      <c r="F10" s="2">
        <v>138.74532118048799</v>
      </c>
      <c r="G10" s="16"/>
      <c r="H10" s="3">
        <v>0</v>
      </c>
      <c r="I10" s="3">
        <v>0</v>
      </c>
    </row>
    <row r="11" spans="1:9" x14ac:dyDescent="0.2">
      <c r="A11" t="s">
        <v>6</v>
      </c>
      <c r="B11" s="2">
        <v>1099.57291449067</v>
      </c>
      <c r="C11" s="2">
        <v>182.956143610206</v>
      </c>
      <c r="D11" s="16"/>
      <c r="E11" s="2">
        <v>1099.57291449067</v>
      </c>
      <c r="F11" s="2">
        <v>182.956143610206</v>
      </c>
      <c r="G11" s="16"/>
      <c r="H11" s="3">
        <v>0</v>
      </c>
      <c r="I11" s="3">
        <v>0</v>
      </c>
    </row>
    <row r="12" spans="1:9" x14ac:dyDescent="0.2">
      <c r="A12" t="s">
        <v>7</v>
      </c>
      <c r="B12" s="2">
        <v>1311.6700578745899</v>
      </c>
      <c r="C12" s="2">
        <v>218.24664132334601</v>
      </c>
      <c r="D12" s="16"/>
      <c r="E12" s="2">
        <v>1311.6700578745899</v>
      </c>
      <c r="F12" s="2">
        <v>218.24664132334601</v>
      </c>
      <c r="G12" s="16"/>
      <c r="H12" s="3">
        <v>0</v>
      </c>
      <c r="I12" s="3">
        <v>0</v>
      </c>
    </row>
    <row r="13" spans="1:9" x14ac:dyDescent="0.2">
      <c r="A13" t="s">
        <v>8</v>
      </c>
      <c r="B13" s="2">
        <v>529.305987968816</v>
      </c>
      <c r="C13" s="2">
        <v>88.070359930084095</v>
      </c>
      <c r="D13" s="16"/>
      <c r="E13" s="2">
        <v>529.305987968816</v>
      </c>
      <c r="F13" s="2">
        <v>88.070359930084095</v>
      </c>
      <c r="G13" s="16"/>
      <c r="H13" s="3">
        <v>0</v>
      </c>
      <c r="I13" s="3">
        <v>0</v>
      </c>
    </row>
    <row r="14" spans="1:9" x14ac:dyDescent="0.2">
      <c r="A14" t="s">
        <v>9</v>
      </c>
      <c r="B14" s="2">
        <v>908.31528092957797</v>
      </c>
      <c r="C14" s="2">
        <v>151.133097942917</v>
      </c>
      <c r="D14" s="16"/>
      <c r="E14" s="2">
        <v>908.31528092957797</v>
      </c>
      <c r="F14" s="2">
        <v>151.133097942917</v>
      </c>
      <c r="G14" s="16"/>
      <c r="H14" s="3">
        <v>0</v>
      </c>
      <c r="I14" s="3">
        <v>0</v>
      </c>
    </row>
    <row r="15" spans="1:9" x14ac:dyDescent="0.2">
      <c r="A15" t="s">
        <v>10</v>
      </c>
      <c r="B15" s="2">
        <v>1182.9702864277899</v>
      </c>
      <c r="C15" s="2">
        <v>196.83249628838101</v>
      </c>
      <c r="D15" s="16"/>
      <c r="E15" s="2">
        <v>1182.9702864277899</v>
      </c>
      <c r="F15" s="2">
        <v>196.83249628838101</v>
      </c>
      <c r="G15" s="16"/>
      <c r="H15" s="3">
        <v>0</v>
      </c>
      <c r="I15" s="3">
        <v>0</v>
      </c>
    </row>
    <row r="16" spans="1:9" x14ac:dyDescent="0.2">
      <c r="A16" t="s">
        <v>11</v>
      </c>
      <c r="B16" s="2">
        <v>1419.86523890747</v>
      </c>
      <c r="C16" s="2">
        <v>236.24906100658399</v>
      </c>
      <c r="D16" s="16"/>
      <c r="E16" s="2">
        <v>1419.86523890747</v>
      </c>
      <c r="F16" s="2">
        <v>236.24906100658399</v>
      </c>
      <c r="G16" s="16"/>
      <c r="H16" s="3">
        <v>0</v>
      </c>
      <c r="I16" s="3">
        <v>0</v>
      </c>
    </row>
    <row r="17" spans="1:9" x14ac:dyDescent="0.2">
      <c r="A17" t="s">
        <v>12</v>
      </c>
      <c r="B17" s="2">
        <v>634.54851062232501</v>
      </c>
      <c r="C17" s="2">
        <v>105.581491601979</v>
      </c>
      <c r="D17" s="16"/>
      <c r="E17" s="2">
        <v>634.54851062232501</v>
      </c>
      <c r="F17" s="2">
        <v>105.581491601979</v>
      </c>
      <c r="G17" s="16"/>
      <c r="H17" s="3">
        <v>0</v>
      </c>
      <c r="I17" s="3">
        <v>0</v>
      </c>
    </row>
    <row r="18" spans="1:9" x14ac:dyDescent="0.2">
      <c r="A18" t="s">
        <v>13</v>
      </c>
      <c r="B18" s="2">
        <v>1078.6033498642601</v>
      </c>
      <c r="C18" s="2">
        <v>179.46705195773501</v>
      </c>
      <c r="D18" s="16"/>
      <c r="E18" s="2">
        <v>1078.6033498642601</v>
      </c>
      <c r="F18" s="2">
        <v>179.46705195773501</v>
      </c>
      <c r="G18" s="16"/>
      <c r="H18" s="3">
        <v>0</v>
      </c>
      <c r="I18" s="3">
        <v>0</v>
      </c>
    </row>
    <row r="19" spans="1:9" x14ac:dyDescent="0.2">
      <c r="A19" t="s">
        <v>14</v>
      </c>
      <c r="B19" s="2">
        <v>1406.45717308237</v>
      </c>
      <c r="C19" s="2">
        <v>234.01811480528801</v>
      </c>
      <c r="D19" s="16"/>
      <c r="E19" s="2">
        <v>1406.45717308237</v>
      </c>
      <c r="F19" s="2">
        <v>234.01811480528801</v>
      </c>
      <c r="G19" s="16"/>
      <c r="H19" s="3">
        <v>0</v>
      </c>
      <c r="I19" s="3">
        <v>0</v>
      </c>
    </row>
    <row r="20" spans="1:9" x14ac:dyDescent="0.2">
      <c r="A20" t="s">
        <v>15</v>
      </c>
      <c r="B20" s="2">
        <v>1732.1015505663299</v>
      </c>
      <c r="C20" s="2">
        <v>288.20155158120002</v>
      </c>
      <c r="D20" s="16"/>
      <c r="E20" s="2">
        <v>1732.1015505663299</v>
      </c>
      <c r="F20" s="2">
        <v>288.20155158120002</v>
      </c>
      <c r="G20" s="16"/>
      <c r="H20" s="3">
        <v>0</v>
      </c>
      <c r="I20" s="3">
        <v>0</v>
      </c>
    </row>
    <row r="21" spans="1:9" x14ac:dyDescent="0.2">
      <c r="A21" t="s">
        <v>16</v>
      </c>
      <c r="B21" s="2">
        <v>1199.3868015727201</v>
      </c>
      <c r="C21" s="2">
        <v>199.56401346459899</v>
      </c>
      <c r="D21" s="16"/>
      <c r="E21" s="2">
        <v>1199.3868015727201</v>
      </c>
      <c r="F21" s="2">
        <v>199.56401346459899</v>
      </c>
      <c r="G21" s="16"/>
      <c r="H21" s="3">
        <v>0</v>
      </c>
      <c r="I21" s="3">
        <v>0</v>
      </c>
    </row>
    <row r="22" spans="1:9" x14ac:dyDescent="0.2">
      <c r="A22" t="s">
        <v>17</v>
      </c>
      <c r="B22" s="2">
        <v>2154.3847182972399</v>
      </c>
      <c r="C22" s="2">
        <v>358.46455902835697</v>
      </c>
      <c r="D22" s="16"/>
      <c r="E22" s="2">
        <v>2154.3847182972399</v>
      </c>
      <c r="F22" s="2">
        <v>358.46455902835697</v>
      </c>
      <c r="G22" s="16"/>
      <c r="H22" s="3">
        <v>0</v>
      </c>
      <c r="I22" s="3">
        <v>0</v>
      </c>
    </row>
    <row r="23" spans="1:9" x14ac:dyDescent="0.2">
      <c r="A23" t="s">
        <v>18</v>
      </c>
      <c r="B23" s="2">
        <v>2815.4428001655401</v>
      </c>
      <c r="C23" s="2">
        <v>468.45693494733598</v>
      </c>
      <c r="D23" s="16"/>
      <c r="E23" s="2">
        <v>2815.4428001655401</v>
      </c>
      <c r="F23" s="2">
        <v>468.45693494733598</v>
      </c>
      <c r="G23" s="16"/>
      <c r="H23" s="3">
        <v>0</v>
      </c>
      <c r="I23" s="3">
        <v>0</v>
      </c>
    </row>
    <row r="24" spans="1:9" x14ac:dyDescent="0.2">
      <c r="A24" t="s">
        <v>19</v>
      </c>
      <c r="B24" s="2">
        <v>3487.7490686926499</v>
      </c>
      <c r="C24" s="2">
        <v>580.32087829634395</v>
      </c>
      <c r="D24" s="16"/>
      <c r="E24" s="2">
        <v>3487.7490686926499</v>
      </c>
      <c r="F24" s="2">
        <v>580.32087829634395</v>
      </c>
      <c r="G24" s="16"/>
      <c r="H24" s="3">
        <v>0</v>
      </c>
      <c r="I24" s="3">
        <v>0</v>
      </c>
    </row>
    <row r="25" spans="1:9" x14ac:dyDescent="0.2">
      <c r="A25" t="s">
        <v>20</v>
      </c>
      <c r="B25" s="2">
        <v>537.72917541442405</v>
      </c>
      <c r="C25" s="2">
        <v>89.471880349189703</v>
      </c>
      <c r="D25" s="16"/>
      <c r="E25" s="2">
        <v>537.72917541442405</v>
      </c>
      <c r="F25" s="2">
        <v>89.471880349189703</v>
      </c>
      <c r="G25" s="16"/>
      <c r="H25" s="3">
        <v>0</v>
      </c>
      <c r="I25" s="3">
        <v>0</v>
      </c>
    </row>
    <row r="26" spans="1:9" x14ac:dyDescent="0.2">
      <c r="A26" t="s">
        <v>21</v>
      </c>
      <c r="B26" s="2">
        <v>943.48015317776003</v>
      </c>
      <c r="C26" s="2">
        <v>156.984123675078</v>
      </c>
      <c r="D26" s="16"/>
      <c r="E26" s="2">
        <v>943.48015317776003</v>
      </c>
      <c r="F26" s="2">
        <v>156.984123675078</v>
      </c>
      <c r="G26" s="16"/>
      <c r="H26" s="3">
        <v>0</v>
      </c>
      <c r="I26" s="3">
        <v>0</v>
      </c>
    </row>
    <row r="27" spans="1:9" x14ac:dyDescent="0.2">
      <c r="A27" t="s">
        <v>22</v>
      </c>
      <c r="B27" s="2">
        <v>1232.8923244069499</v>
      </c>
      <c r="C27" s="2">
        <v>205.13894275451801</v>
      </c>
      <c r="D27" s="16"/>
      <c r="E27" s="2">
        <v>1232.8923244069499</v>
      </c>
      <c r="F27" s="2">
        <v>205.13894275451801</v>
      </c>
      <c r="G27" s="16"/>
      <c r="H27" s="3">
        <v>0</v>
      </c>
      <c r="I27" s="3">
        <v>0</v>
      </c>
    </row>
    <row r="28" spans="1:9" x14ac:dyDescent="0.2">
      <c r="A28" t="s">
        <v>23</v>
      </c>
      <c r="B28" s="2">
        <v>1507.0019652236599</v>
      </c>
      <c r="C28" s="2">
        <v>250.74759876022901</v>
      </c>
      <c r="D28" s="16"/>
      <c r="E28" s="2">
        <v>1507.0019652236599</v>
      </c>
      <c r="F28" s="2">
        <v>250.74759876022901</v>
      </c>
      <c r="G28" s="16"/>
      <c r="H28" s="3">
        <v>0</v>
      </c>
      <c r="I28" s="3">
        <v>0</v>
      </c>
    </row>
    <row r="29" spans="1:9" x14ac:dyDescent="0.2">
      <c r="A29" t="s">
        <v>24</v>
      </c>
      <c r="B29" s="2">
        <v>462.45792912265199</v>
      </c>
      <c r="C29" s="2">
        <v>76.947620461744705</v>
      </c>
      <c r="D29" s="16"/>
      <c r="E29" s="2">
        <v>374.12846466022597</v>
      </c>
      <c r="F29" s="2">
        <v>62.250624953551501</v>
      </c>
      <c r="G29" s="16"/>
      <c r="H29" s="3">
        <v>-88.329464462426017</v>
      </c>
      <c r="I29" s="3">
        <v>-14.696995508193204</v>
      </c>
    </row>
    <row r="30" spans="1:9" x14ac:dyDescent="0.2">
      <c r="A30" t="s">
        <v>25</v>
      </c>
      <c r="B30" s="2">
        <v>821.82772682422205</v>
      </c>
      <c r="C30" s="2">
        <v>136.74257489449801</v>
      </c>
      <c r="D30" s="16"/>
      <c r="E30" s="2">
        <v>664.85863100079496</v>
      </c>
      <c r="F30" s="2">
        <v>110.624743089649</v>
      </c>
      <c r="G30" s="16"/>
      <c r="H30" s="3">
        <v>-156.9690958234271</v>
      </c>
      <c r="I30" s="3">
        <v>-26.117831804849004</v>
      </c>
    </row>
    <row r="31" spans="1:9" x14ac:dyDescent="0.2">
      <c r="A31" t="s">
        <v>26</v>
      </c>
      <c r="B31" s="2">
        <v>1085.1923734069901</v>
      </c>
      <c r="C31" s="2">
        <v>180.56338883694301</v>
      </c>
      <c r="D31" s="16"/>
      <c r="E31" s="2">
        <v>877.92063008625496</v>
      </c>
      <c r="F31" s="2">
        <v>146.07578156908701</v>
      </c>
      <c r="G31" s="16"/>
      <c r="H31" s="3">
        <v>-207.27174332073514</v>
      </c>
      <c r="I31" s="3">
        <v>-34.487607267855992</v>
      </c>
    </row>
    <row r="32" spans="1:9" x14ac:dyDescent="0.2">
      <c r="A32" t="s">
        <v>27</v>
      </c>
      <c r="B32" s="2">
        <v>1290.7644254622001</v>
      </c>
      <c r="C32" s="2">
        <v>214.76818724767799</v>
      </c>
      <c r="D32" s="16"/>
      <c r="E32" s="2">
        <v>1044.22842019892</v>
      </c>
      <c r="F32" s="2">
        <v>173.74746348337101</v>
      </c>
      <c r="G32" s="16"/>
      <c r="H32" s="3">
        <v>-246.53600526328</v>
      </c>
      <c r="I32" s="3">
        <v>-41.020723764306979</v>
      </c>
    </row>
    <row r="33" spans="1:9" x14ac:dyDescent="0.2">
      <c r="A33" t="s">
        <v>28</v>
      </c>
      <c r="B33" s="2">
        <v>470.39573439923703</v>
      </c>
      <c r="C33" s="2">
        <v>78.2683789335059</v>
      </c>
      <c r="D33" s="16"/>
      <c r="E33" s="2">
        <v>380.55014912898298</v>
      </c>
      <c r="F33" s="2">
        <v>63.319118557206203</v>
      </c>
      <c r="G33" s="16"/>
      <c r="H33" s="3">
        <v>-89.845585270254048</v>
      </c>
      <c r="I33" s="3">
        <v>-14.949260376299698</v>
      </c>
    </row>
    <row r="34" spans="1:9" x14ac:dyDescent="0.2">
      <c r="A34" t="s">
        <v>29</v>
      </c>
      <c r="B34" s="2">
        <v>833.86430306166005</v>
      </c>
      <c r="C34" s="2">
        <v>138.74532118048799</v>
      </c>
      <c r="D34" s="16"/>
      <c r="E34" s="2">
        <v>674.59622117688298</v>
      </c>
      <c r="F34" s="2">
        <v>112.244964835015</v>
      </c>
      <c r="G34" s="16"/>
      <c r="H34" s="3">
        <v>-159.26808188477708</v>
      </c>
      <c r="I34" s="3">
        <v>-26.500356345472994</v>
      </c>
    </row>
    <row r="35" spans="1:9" x14ac:dyDescent="0.2">
      <c r="A35" t="s">
        <v>30</v>
      </c>
      <c r="B35" s="2">
        <v>1099.57291449067</v>
      </c>
      <c r="C35" s="2">
        <v>182.956143610206</v>
      </c>
      <c r="D35" s="16"/>
      <c r="E35" s="2">
        <v>889.55448782295002</v>
      </c>
      <c r="F35" s="2">
        <v>148.01152018065699</v>
      </c>
      <c r="G35" s="16"/>
      <c r="H35" s="3">
        <v>-210.01842666771995</v>
      </c>
      <c r="I35" s="3">
        <v>-34.944623429549011</v>
      </c>
    </row>
    <row r="36" spans="1:9" x14ac:dyDescent="0.2">
      <c r="A36" t="s">
        <v>31</v>
      </c>
      <c r="B36" s="2">
        <v>1311.6700578745899</v>
      </c>
      <c r="C36" s="2">
        <v>218.24664132334601</v>
      </c>
      <c r="D36" s="16"/>
      <c r="E36" s="2">
        <v>1061.1410768205401</v>
      </c>
      <c r="F36" s="2">
        <v>176.561532830587</v>
      </c>
      <c r="G36" s="16"/>
      <c r="H36" s="3">
        <v>-250.52898105404984</v>
      </c>
      <c r="I36" s="3">
        <v>-41.685108492759014</v>
      </c>
    </row>
    <row r="37" spans="1:9" x14ac:dyDescent="0.2">
      <c r="A37" t="s">
        <v>32</v>
      </c>
      <c r="B37" s="2">
        <v>529.305987968816</v>
      </c>
      <c r="C37" s="2">
        <v>88.070359930084095</v>
      </c>
      <c r="D37" s="16"/>
      <c r="E37" s="2">
        <v>412.858670615677</v>
      </c>
      <c r="F37" s="2">
        <v>68.694880745465596</v>
      </c>
      <c r="G37" s="16"/>
      <c r="H37" s="3">
        <v>-116.447317353139</v>
      </c>
      <c r="I37" s="3">
        <v>-19.375479184618499</v>
      </c>
    </row>
    <row r="38" spans="1:9" x14ac:dyDescent="0.2">
      <c r="A38" t="s">
        <v>33</v>
      </c>
      <c r="B38" s="2">
        <v>908.31528092957797</v>
      </c>
      <c r="C38" s="2">
        <v>151.133097942917</v>
      </c>
      <c r="D38" s="16"/>
      <c r="E38" s="2">
        <v>708.48591912507095</v>
      </c>
      <c r="F38" s="2">
        <v>117.88381639547499</v>
      </c>
      <c r="G38" s="16"/>
      <c r="H38" s="3">
        <v>-199.82936180450702</v>
      </c>
      <c r="I38" s="3">
        <v>-33.24928154744201</v>
      </c>
    </row>
    <row r="39" spans="1:9" x14ac:dyDescent="0.2">
      <c r="A39" t="s">
        <v>34</v>
      </c>
      <c r="B39" s="2">
        <v>1182.9702864277899</v>
      </c>
      <c r="C39" s="2">
        <v>196.83249628838101</v>
      </c>
      <c r="D39" s="16"/>
      <c r="E39" s="2">
        <v>922.71682341367296</v>
      </c>
      <c r="F39" s="2">
        <v>153.52934710493699</v>
      </c>
      <c r="G39" s="16"/>
      <c r="H39" s="3">
        <v>-260.25346301411696</v>
      </c>
      <c r="I39" s="3">
        <v>-43.30314918344402</v>
      </c>
    </row>
    <row r="40" spans="1:9" x14ac:dyDescent="0.2">
      <c r="A40" t="s">
        <v>35</v>
      </c>
      <c r="B40" s="2">
        <v>1419.86523890747</v>
      </c>
      <c r="C40" s="2">
        <v>236.24906100658399</v>
      </c>
      <c r="D40" s="16"/>
      <c r="E40" s="2">
        <v>1107.4948863478201</v>
      </c>
      <c r="F40" s="2">
        <v>184.27426758513599</v>
      </c>
      <c r="G40" s="16"/>
      <c r="H40" s="3">
        <v>-312.37035255964997</v>
      </c>
      <c r="I40" s="3">
        <v>-51.974793421447998</v>
      </c>
    </row>
    <row r="41" spans="1:9" x14ac:dyDescent="0.2">
      <c r="A41" t="s">
        <v>36</v>
      </c>
      <c r="B41" s="2">
        <v>634.54851062232501</v>
      </c>
      <c r="C41" s="2">
        <v>105.581491601979</v>
      </c>
      <c r="D41" s="16"/>
      <c r="E41" s="2">
        <v>490.29448254085003</v>
      </c>
      <c r="F41" s="2">
        <v>81.579299177796003</v>
      </c>
      <c r="G41" s="16"/>
      <c r="H41" s="3">
        <v>-144.25402808147498</v>
      </c>
      <c r="I41" s="3">
        <v>-24.002192424182994</v>
      </c>
    </row>
    <row r="42" spans="1:9" x14ac:dyDescent="0.2">
      <c r="A42" t="s">
        <v>37</v>
      </c>
      <c r="B42" s="2">
        <v>1078.6033498642601</v>
      </c>
      <c r="C42" s="2">
        <v>179.46705195773501</v>
      </c>
      <c r="D42" s="16"/>
      <c r="E42" s="2">
        <v>833.40085499512099</v>
      </c>
      <c r="F42" s="2">
        <v>138.66820881267699</v>
      </c>
      <c r="G42" s="16"/>
      <c r="H42" s="3">
        <v>-245.20249486913906</v>
      </c>
      <c r="I42" s="3">
        <v>-40.798843145058015</v>
      </c>
    </row>
    <row r="43" spans="1:9" x14ac:dyDescent="0.2">
      <c r="A43" t="s">
        <v>38</v>
      </c>
      <c r="B43" s="2">
        <v>1406.45717308237</v>
      </c>
      <c r="C43" s="2">
        <v>234.01811480528801</v>
      </c>
      <c r="D43" s="16"/>
      <c r="E43" s="2">
        <v>1086.72257573498</v>
      </c>
      <c r="F43" s="2">
        <v>180.81799670621899</v>
      </c>
      <c r="G43" s="16"/>
      <c r="H43" s="3">
        <v>-319.73459734739004</v>
      </c>
      <c r="I43" s="3">
        <v>-53.200118099069016</v>
      </c>
    </row>
    <row r="44" spans="1:9" x14ac:dyDescent="0.2">
      <c r="A44" t="s">
        <v>39</v>
      </c>
      <c r="B44" s="2">
        <v>1732.1015505663299</v>
      </c>
      <c r="C44" s="2">
        <v>288.20155158120002</v>
      </c>
      <c r="D44" s="16"/>
      <c r="E44" s="2">
        <v>1338.3371314042499</v>
      </c>
      <c r="F44" s="2">
        <v>222.68373218840699</v>
      </c>
      <c r="G44" s="16"/>
      <c r="H44" s="3">
        <v>-393.76441916208</v>
      </c>
      <c r="I44" s="3">
        <v>-65.517819392793029</v>
      </c>
    </row>
    <row r="45" spans="1:9" x14ac:dyDescent="0.2">
      <c r="A45" t="s">
        <v>40</v>
      </c>
      <c r="B45" s="2">
        <v>1199.3868015727201</v>
      </c>
      <c r="C45" s="2">
        <v>199.56401346459899</v>
      </c>
      <c r="D45" s="16"/>
      <c r="E45" s="2">
        <v>909.13519559212</v>
      </c>
      <c r="F45" s="2">
        <v>151.26952220616599</v>
      </c>
      <c r="G45" s="16"/>
      <c r="H45" s="3">
        <v>-290.25160598060006</v>
      </c>
      <c r="I45" s="3">
        <v>-48.294491258432998</v>
      </c>
    </row>
    <row r="46" spans="1:9" x14ac:dyDescent="0.2">
      <c r="A46" t="s">
        <v>41</v>
      </c>
      <c r="B46" s="2">
        <v>2154.3847182972399</v>
      </c>
      <c r="C46" s="2">
        <v>358.46455902835697</v>
      </c>
      <c r="D46" s="16"/>
      <c r="E46" s="2">
        <v>1633.0236164693099</v>
      </c>
      <c r="F46" s="2">
        <v>271.71613574349402</v>
      </c>
      <c r="G46" s="16"/>
      <c r="H46" s="3">
        <v>-521.36110182793004</v>
      </c>
      <c r="I46" s="3">
        <v>-86.748423284862952</v>
      </c>
    </row>
    <row r="47" spans="1:9" x14ac:dyDescent="0.2">
      <c r="A47" t="s">
        <v>42</v>
      </c>
      <c r="B47" s="2">
        <v>2815.4428001655401</v>
      </c>
      <c r="C47" s="2">
        <v>468.45693494733598</v>
      </c>
      <c r="D47" s="16"/>
      <c r="E47" s="2">
        <v>2134.1056425254801</v>
      </c>
      <c r="F47" s="2">
        <v>355.09035669008102</v>
      </c>
      <c r="G47" s="16"/>
      <c r="H47" s="3">
        <v>-681.33715764006001</v>
      </c>
      <c r="I47" s="3">
        <v>-113.36657825725496</v>
      </c>
    </row>
    <row r="48" spans="1:9" x14ac:dyDescent="0.2">
      <c r="A48" t="s">
        <v>43</v>
      </c>
      <c r="B48" s="2">
        <v>3487.7490686926499</v>
      </c>
      <c r="C48" s="2">
        <v>580.32087829634395</v>
      </c>
      <c r="D48" s="16"/>
      <c r="E48" s="2">
        <v>2643.71379406903</v>
      </c>
      <c r="F48" s="2">
        <v>439.88322574862798</v>
      </c>
      <c r="G48" s="16"/>
      <c r="H48" s="3">
        <v>-844.0352746236199</v>
      </c>
      <c r="I48" s="3">
        <v>-140.43765254771597</v>
      </c>
    </row>
    <row r="49" spans="1:9" x14ac:dyDescent="0.2">
      <c r="A49" t="s">
        <v>44</v>
      </c>
      <c r="B49" s="2">
        <v>537.72917541442405</v>
      </c>
      <c r="C49" s="2">
        <v>89.471880349189703</v>
      </c>
      <c r="D49" s="16"/>
      <c r="E49" s="2">
        <v>376.41042279009599</v>
      </c>
      <c r="F49" s="2">
        <v>62.630316244432798</v>
      </c>
      <c r="G49" s="16"/>
      <c r="H49" s="3">
        <v>-161.31875262432806</v>
      </c>
      <c r="I49" s="3">
        <v>-26.841564104756905</v>
      </c>
    </row>
    <row r="50" spans="1:9" x14ac:dyDescent="0.2">
      <c r="A50" t="s">
        <v>45</v>
      </c>
      <c r="B50" s="2">
        <v>943.48015317776003</v>
      </c>
      <c r="C50" s="2">
        <v>156.984123675078</v>
      </c>
      <c r="D50" s="16"/>
      <c r="E50" s="2">
        <v>660.43610722443202</v>
      </c>
      <c r="F50" s="2">
        <v>109.88888657255499</v>
      </c>
      <c r="G50" s="16"/>
      <c r="H50" s="3">
        <v>-283.04404595332801</v>
      </c>
      <c r="I50" s="3">
        <v>-47.095237102523001</v>
      </c>
    </row>
    <row r="51" spans="1:9" x14ac:dyDescent="0.2">
      <c r="A51" t="s">
        <v>46</v>
      </c>
      <c r="B51" s="2">
        <v>1232.8923244069499</v>
      </c>
      <c r="C51" s="2">
        <v>205.13894275451801</v>
      </c>
      <c r="D51" s="16"/>
      <c r="E51" s="2">
        <v>863.02462708486803</v>
      </c>
      <c r="F51" s="2">
        <v>143.597259928162</v>
      </c>
      <c r="G51" s="16"/>
      <c r="H51" s="3">
        <v>-369.86769732208188</v>
      </c>
      <c r="I51" s="3">
        <v>-61.541682826356009</v>
      </c>
    </row>
    <row r="52" spans="1:9" x14ac:dyDescent="0.2">
      <c r="A52" t="s">
        <v>47</v>
      </c>
      <c r="B52" s="2">
        <v>1507.0019652236599</v>
      </c>
      <c r="C52" s="2">
        <v>250.74759876022901</v>
      </c>
      <c r="D52" s="16"/>
      <c r="E52" s="2">
        <v>1054.90137565656</v>
      </c>
      <c r="F52" s="2">
        <v>175.52331913216</v>
      </c>
      <c r="G52" s="16"/>
      <c r="H52" s="3">
        <v>-452.10058956709986</v>
      </c>
      <c r="I52" s="3">
        <v>-75.224279628069013</v>
      </c>
    </row>
    <row r="53" spans="1:9" x14ac:dyDescent="0.2">
      <c r="A53" t="s">
        <v>48</v>
      </c>
      <c r="B53" s="2">
        <v>462.45792912265199</v>
      </c>
      <c r="C53" s="2">
        <v>76.947620461744705</v>
      </c>
      <c r="D53" s="16"/>
      <c r="E53" s="2">
        <v>462.45792912265199</v>
      </c>
      <c r="F53" s="2">
        <v>76.947620461744705</v>
      </c>
      <c r="G53" s="16"/>
      <c r="H53" s="3">
        <v>0</v>
      </c>
      <c r="I53" s="3">
        <v>0</v>
      </c>
    </row>
    <row r="54" spans="1:9" x14ac:dyDescent="0.2">
      <c r="A54" t="s">
        <v>49</v>
      </c>
      <c r="B54" s="2">
        <v>821.82772682422205</v>
      </c>
      <c r="C54" s="2">
        <v>136.74257489449801</v>
      </c>
      <c r="D54" s="16"/>
      <c r="E54" s="2">
        <v>821.82772682422205</v>
      </c>
      <c r="F54" s="2">
        <v>136.74257489449801</v>
      </c>
      <c r="G54" s="16"/>
      <c r="H54" s="3">
        <v>0</v>
      </c>
      <c r="I54" s="3">
        <v>0</v>
      </c>
    </row>
    <row r="55" spans="1:9" x14ac:dyDescent="0.2">
      <c r="A55" t="s">
        <v>50</v>
      </c>
      <c r="B55" s="2">
        <v>1085.1923734069901</v>
      </c>
      <c r="C55" s="2">
        <v>180.56338883694301</v>
      </c>
      <c r="D55" s="16"/>
      <c r="E55" s="2">
        <v>1085.1923734069901</v>
      </c>
      <c r="F55" s="2">
        <v>180.56338883694301</v>
      </c>
      <c r="G55" s="16"/>
      <c r="H55" s="3">
        <v>0</v>
      </c>
      <c r="I55" s="3">
        <v>0</v>
      </c>
    </row>
    <row r="56" spans="1:9" x14ac:dyDescent="0.2">
      <c r="A56" t="s">
        <v>51</v>
      </c>
      <c r="B56" s="2">
        <v>1290.7644254622001</v>
      </c>
      <c r="C56" s="2">
        <v>214.76818724767799</v>
      </c>
      <c r="D56" s="16"/>
      <c r="E56" s="2">
        <v>1290.7644254622001</v>
      </c>
      <c r="F56" s="2">
        <v>214.76818724767799</v>
      </c>
      <c r="G56" s="16"/>
      <c r="H56" s="3">
        <v>0</v>
      </c>
      <c r="I56" s="3">
        <v>0</v>
      </c>
    </row>
    <row r="57" spans="1:9" x14ac:dyDescent="0.2">
      <c r="A57" t="s">
        <v>52</v>
      </c>
      <c r="B57" s="2">
        <v>470.39573439923703</v>
      </c>
      <c r="C57" s="2">
        <v>78.2683789335059</v>
      </c>
      <c r="D57" s="16"/>
      <c r="E57" s="2">
        <v>470.39573439923703</v>
      </c>
      <c r="F57" s="2">
        <v>78.2683789335059</v>
      </c>
      <c r="G57" s="16"/>
      <c r="H57" s="3">
        <v>0</v>
      </c>
      <c r="I57" s="3">
        <v>0</v>
      </c>
    </row>
    <row r="58" spans="1:9" x14ac:dyDescent="0.2">
      <c r="A58" t="s">
        <v>53</v>
      </c>
      <c r="B58" s="2">
        <v>833.86430306166005</v>
      </c>
      <c r="C58" s="2">
        <v>138.74532118048799</v>
      </c>
      <c r="D58" s="16"/>
      <c r="E58" s="2">
        <v>833.86430306166005</v>
      </c>
      <c r="F58" s="2">
        <v>138.74532118048799</v>
      </c>
      <c r="G58" s="16"/>
      <c r="H58" s="3">
        <v>0</v>
      </c>
      <c r="I58" s="3">
        <v>0</v>
      </c>
    </row>
    <row r="59" spans="1:9" x14ac:dyDescent="0.2">
      <c r="A59" t="s">
        <v>54</v>
      </c>
      <c r="B59" s="2">
        <v>1099.57291449067</v>
      </c>
      <c r="C59" s="2">
        <v>182.956143610206</v>
      </c>
      <c r="D59" s="16"/>
      <c r="E59" s="2">
        <v>1099.57291449067</v>
      </c>
      <c r="F59" s="2">
        <v>182.956143610206</v>
      </c>
      <c r="G59" s="16"/>
      <c r="H59" s="3">
        <v>0</v>
      </c>
      <c r="I59" s="3">
        <v>0</v>
      </c>
    </row>
    <row r="60" spans="1:9" x14ac:dyDescent="0.2">
      <c r="A60" t="s">
        <v>55</v>
      </c>
      <c r="B60" s="2">
        <v>1311.6700578745899</v>
      </c>
      <c r="C60" s="2">
        <v>218.24664132334601</v>
      </c>
      <c r="D60" s="16"/>
      <c r="E60" s="2">
        <v>1311.6700578745899</v>
      </c>
      <c r="F60" s="2">
        <v>218.24664132334601</v>
      </c>
      <c r="G60" s="16"/>
      <c r="H60" s="3">
        <v>0</v>
      </c>
      <c r="I60" s="3">
        <v>0</v>
      </c>
    </row>
    <row r="61" spans="1:9" x14ac:dyDescent="0.2">
      <c r="A61" t="s">
        <v>56</v>
      </c>
      <c r="B61" s="2">
        <v>529.305987968816</v>
      </c>
      <c r="C61" s="2">
        <v>88.070359930084095</v>
      </c>
      <c r="D61" s="16"/>
      <c r="E61" s="2">
        <v>529.305987968816</v>
      </c>
      <c r="F61" s="2">
        <v>88.070359930084095</v>
      </c>
      <c r="G61" s="16"/>
      <c r="H61" s="3">
        <v>0</v>
      </c>
      <c r="I61" s="3">
        <v>0</v>
      </c>
    </row>
    <row r="62" spans="1:9" x14ac:dyDescent="0.2">
      <c r="A62" t="s">
        <v>57</v>
      </c>
      <c r="B62" s="2">
        <v>908.31528092957797</v>
      </c>
      <c r="C62" s="2">
        <v>151.133097942917</v>
      </c>
      <c r="D62" s="16"/>
      <c r="E62" s="2">
        <v>908.31528092957797</v>
      </c>
      <c r="F62" s="2">
        <v>151.133097942917</v>
      </c>
      <c r="G62" s="16"/>
      <c r="H62" s="3">
        <v>0</v>
      </c>
      <c r="I62" s="3">
        <v>0</v>
      </c>
    </row>
    <row r="63" spans="1:9" x14ac:dyDescent="0.2">
      <c r="A63" t="s">
        <v>58</v>
      </c>
      <c r="B63" s="2">
        <v>1182.9702864277899</v>
      </c>
      <c r="C63" s="2">
        <v>196.83249628838101</v>
      </c>
      <c r="D63" s="16"/>
      <c r="E63" s="2">
        <v>1182.9702864277899</v>
      </c>
      <c r="F63" s="2">
        <v>196.83249628838101</v>
      </c>
      <c r="G63" s="16"/>
      <c r="H63" s="3">
        <v>0</v>
      </c>
      <c r="I63" s="3">
        <v>0</v>
      </c>
    </row>
    <row r="64" spans="1:9" x14ac:dyDescent="0.2">
      <c r="A64" t="s">
        <v>59</v>
      </c>
      <c r="B64" s="2">
        <v>1419.86523890747</v>
      </c>
      <c r="C64" s="2">
        <v>236.24906100658399</v>
      </c>
      <c r="D64" s="16"/>
      <c r="E64" s="2">
        <v>1419.86523890747</v>
      </c>
      <c r="F64" s="2">
        <v>236.24906100658399</v>
      </c>
      <c r="G64" s="16"/>
      <c r="H64" s="3">
        <v>0</v>
      </c>
      <c r="I64" s="3">
        <v>0</v>
      </c>
    </row>
    <row r="65" spans="1:9" x14ac:dyDescent="0.2">
      <c r="A65" t="s">
        <v>60</v>
      </c>
      <c r="B65" s="2">
        <v>634.54851062232501</v>
      </c>
      <c r="C65" s="2">
        <v>105.581491601979</v>
      </c>
      <c r="D65" s="16"/>
      <c r="E65" s="2">
        <v>634.54851062232501</v>
      </c>
      <c r="F65" s="2">
        <v>105.581491601979</v>
      </c>
      <c r="G65" s="16"/>
      <c r="H65" s="3">
        <v>0</v>
      </c>
      <c r="I65" s="3">
        <v>0</v>
      </c>
    </row>
    <row r="66" spans="1:9" x14ac:dyDescent="0.2">
      <c r="A66" t="s">
        <v>61</v>
      </c>
      <c r="B66" s="2">
        <v>1078.6033498642601</v>
      </c>
      <c r="C66" s="2">
        <v>179.46705195773501</v>
      </c>
      <c r="D66" s="16"/>
      <c r="E66" s="2">
        <v>1078.6033498642601</v>
      </c>
      <c r="F66" s="2">
        <v>179.46705195773501</v>
      </c>
      <c r="G66" s="16"/>
      <c r="H66" s="3">
        <v>0</v>
      </c>
      <c r="I66" s="3">
        <v>0</v>
      </c>
    </row>
    <row r="67" spans="1:9" x14ac:dyDescent="0.2">
      <c r="A67" t="s">
        <v>62</v>
      </c>
      <c r="B67" s="2">
        <v>1406.45717308237</v>
      </c>
      <c r="C67" s="2">
        <v>234.01811480528801</v>
      </c>
      <c r="D67" s="16"/>
      <c r="E67" s="2">
        <v>1406.45717308237</v>
      </c>
      <c r="F67" s="2">
        <v>234.01811480528801</v>
      </c>
      <c r="G67" s="16"/>
      <c r="H67" s="3">
        <v>0</v>
      </c>
      <c r="I67" s="3">
        <v>0</v>
      </c>
    </row>
    <row r="68" spans="1:9" x14ac:dyDescent="0.2">
      <c r="A68" t="s">
        <v>63</v>
      </c>
      <c r="B68" s="2">
        <v>1732.1015505663299</v>
      </c>
      <c r="C68" s="2">
        <v>288.20155158120002</v>
      </c>
      <c r="D68" s="16"/>
      <c r="E68" s="2">
        <v>1732.1015505663299</v>
      </c>
      <c r="F68" s="2">
        <v>288.20155158120002</v>
      </c>
      <c r="G68" s="16"/>
      <c r="H68" s="3">
        <v>0</v>
      </c>
      <c r="I68" s="3">
        <v>0</v>
      </c>
    </row>
    <row r="69" spans="1:9" x14ac:dyDescent="0.2">
      <c r="A69" t="s">
        <v>64</v>
      </c>
      <c r="B69" s="2">
        <v>1199.3868015727201</v>
      </c>
      <c r="C69" s="2">
        <v>199.56401346459899</v>
      </c>
      <c r="D69" s="16"/>
      <c r="E69" s="2">
        <v>1199.3868015727201</v>
      </c>
      <c r="F69" s="2">
        <v>199.56401346459899</v>
      </c>
      <c r="G69" s="16"/>
      <c r="H69" s="3">
        <v>0</v>
      </c>
      <c r="I69" s="3">
        <v>0</v>
      </c>
    </row>
    <row r="70" spans="1:9" x14ac:dyDescent="0.2">
      <c r="A70" t="s">
        <v>65</v>
      </c>
      <c r="B70" s="2">
        <v>2154.3847182972399</v>
      </c>
      <c r="C70" s="2">
        <v>358.46455902835697</v>
      </c>
      <c r="D70" s="16"/>
      <c r="E70" s="2">
        <v>2154.3847182972399</v>
      </c>
      <c r="F70" s="2">
        <v>358.46455902835697</v>
      </c>
      <c r="G70" s="16"/>
      <c r="H70" s="3">
        <v>0</v>
      </c>
      <c r="I70" s="3">
        <v>0</v>
      </c>
    </row>
    <row r="71" spans="1:9" x14ac:dyDescent="0.2">
      <c r="A71" t="s">
        <v>66</v>
      </c>
      <c r="B71" s="2">
        <v>2815.4428001655401</v>
      </c>
      <c r="C71" s="2">
        <v>468.45693494733598</v>
      </c>
      <c r="D71" s="16"/>
      <c r="E71" s="2">
        <v>2815.4428001655401</v>
      </c>
      <c r="F71" s="2">
        <v>468.45693494733598</v>
      </c>
      <c r="G71" s="16"/>
      <c r="H71" s="3">
        <v>0</v>
      </c>
      <c r="I71" s="3">
        <v>0</v>
      </c>
    </row>
    <row r="72" spans="1:9" x14ac:dyDescent="0.2">
      <c r="A72" t="s">
        <v>67</v>
      </c>
      <c r="B72" s="2">
        <v>3487.7490686926499</v>
      </c>
      <c r="C72" s="2">
        <v>580.32087829634395</v>
      </c>
      <c r="D72" s="16"/>
      <c r="E72" s="2">
        <v>3487.7490686926499</v>
      </c>
      <c r="F72" s="2">
        <v>580.32087829634395</v>
      </c>
      <c r="G72" s="16"/>
      <c r="H72" s="3">
        <v>0</v>
      </c>
      <c r="I72" s="3">
        <v>0</v>
      </c>
    </row>
    <row r="73" spans="1:9" x14ac:dyDescent="0.2">
      <c r="A73" t="s">
        <v>68</v>
      </c>
      <c r="B73" s="2">
        <v>537.72917541442405</v>
      </c>
      <c r="C73" s="2">
        <v>89.471880349189703</v>
      </c>
      <c r="D73" s="16"/>
      <c r="E73" s="2">
        <v>537.72917541442405</v>
      </c>
      <c r="F73" s="2">
        <v>89.471880349189703</v>
      </c>
      <c r="G73" s="16"/>
      <c r="H73" s="3">
        <v>0</v>
      </c>
      <c r="I73" s="3">
        <v>0</v>
      </c>
    </row>
    <row r="74" spans="1:9" x14ac:dyDescent="0.2">
      <c r="A74" t="s">
        <v>69</v>
      </c>
      <c r="B74" s="2">
        <v>943.48015317776003</v>
      </c>
      <c r="C74" s="2">
        <v>156.984123675078</v>
      </c>
      <c r="D74" s="16"/>
      <c r="E74" s="2">
        <v>943.48015317776003</v>
      </c>
      <c r="F74" s="2">
        <v>156.984123675078</v>
      </c>
      <c r="G74" s="16"/>
      <c r="H74" s="3">
        <v>0</v>
      </c>
      <c r="I74" s="3">
        <v>0</v>
      </c>
    </row>
    <row r="75" spans="1:9" x14ac:dyDescent="0.2">
      <c r="A75" t="s">
        <v>70</v>
      </c>
      <c r="B75" s="2">
        <v>1232.8923244069499</v>
      </c>
      <c r="C75" s="2">
        <v>205.13894275451801</v>
      </c>
      <c r="D75" s="16"/>
      <c r="E75" s="2">
        <v>1232.8923244069499</v>
      </c>
      <c r="F75" s="2">
        <v>205.13894275451801</v>
      </c>
      <c r="G75" s="16"/>
      <c r="H75" s="3">
        <v>0</v>
      </c>
      <c r="I75" s="3">
        <v>0</v>
      </c>
    </row>
    <row r="76" spans="1:9" x14ac:dyDescent="0.2">
      <c r="A76" t="s">
        <v>71</v>
      </c>
      <c r="B76" s="2">
        <v>1507.0019652236599</v>
      </c>
      <c r="C76" s="2">
        <v>250.74759876022901</v>
      </c>
      <c r="D76" s="16"/>
      <c r="E76" s="2">
        <v>1507.0019652236599</v>
      </c>
      <c r="F76" s="2">
        <v>250.74759876022901</v>
      </c>
      <c r="G76" s="16"/>
      <c r="H76" s="3">
        <v>0</v>
      </c>
      <c r="I76" s="3">
        <v>0</v>
      </c>
    </row>
    <row r="77" spans="1:9" x14ac:dyDescent="0.2">
      <c r="A77" t="s">
        <v>72</v>
      </c>
      <c r="B77" s="2">
        <v>462.45792912265199</v>
      </c>
      <c r="C77" s="2">
        <v>76.947620461744705</v>
      </c>
      <c r="D77" s="16"/>
      <c r="E77" s="2">
        <v>438.89233786171798</v>
      </c>
      <c r="F77" s="2">
        <v>73.026580172213798</v>
      </c>
      <c r="G77" s="16"/>
      <c r="H77" s="3">
        <v>-23.565591260934013</v>
      </c>
      <c r="I77" s="3">
        <v>-3.9210402895309073</v>
      </c>
    </row>
    <row r="78" spans="1:9" x14ac:dyDescent="0.2">
      <c r="A78" t="s">
        <v>73</v>
      </c>
      <c r="B78" s="2">
        <v>821.82772682422205</v>
      </c>
      <c r="C78" s="2">
        <v>136.74257489449801</v>
      </c>
      <c r="D78" s="16"/>
      <c r="E78" s="2">
        <v>779.94963353693902</v>
      </c>
      <c r="F78" s="2">
        <v>129.774547264299</v>
      </c>
      <c r="G78" s="16"/>
      <c r="H78" s="3">
        <v>-41.878093287283036</v>
      </c>
      <c r="I78" s="3">
        <v>-6.9680276301990034</v>
      </c>
    </row>
    <row r="79" spans="1:9" x14ac:dyDescent="0.2">
      <c r="A79" t="s">
        <v>74</v>
      </c>
      <c r="B79" s="2">
        <v>1085.1923734069901</v>
      </c>
      <c r="C79" s="2">
        <v>180.56338883694301</v>
      </c>
      <c r="D79" s="16"/>
      <c r="E79" s="2">
        <v>1029.8939380234599</v>
      </c>
      <c r="F79" s="2">
        <v>171.362372376715</v>
      </c>
      <c r="G79" s="16"/>
      <c r="H79" s="3">
        <v>-55.298435383530204</v>
      </c>
      <c r="I79" s="3">
        <v>-9.2010164602280042</v>
      </c>
    </row>
    <row r="80" spans="1:9" x14ac:dyDescent="0.2">
      <c r="A80" t="s">
        <v>75</v>
      </c>
      <c r="B80" s="2">
        <v>1290.7644254622001</v>
      </c>
      <c r="C80" s="2">
        <v>214.76818724767799</v>
      </c>
      <c r="D80" s="16"/>
      <c r="E80" s="2">
        <v>1224.9906005386999</v>
      </c>
      <c r="F80" s="2">
        <v>203.824187809432</v>
      </c>
      <c r="G80" s="16"/>
      <c r="H80" s="3">
        <v>-65.773824923500115</v>
      </c>
      <c r="I80" s="3">
        <v>-10.943999438245982</v>
      </c>
    </row>
    <row r="81" spans="1:9" x14ac:dyDescent="0.2">
      <c r="A81" t="s">
        <v>76</v>
      </c>
      <c r="B81" s="2">
        <v>470.39573439923703</v>
      </c>
      <c r="C81" s="2">
        <v>78.2683789335059</v>
      </c>
      <c r="D81" s="16"/>
      <c r="E81" s="2">
        <v>446.42045204239201</v>
      </c>
      <c r="F81" s="2">
        <v>74.279170810817604</v>
      </c>
      <c r="G81" s="16"/>
      <c r="H81" s="3">
        <v>-23.975282356845014</v>
      </c>
      <c r="I81" s="3">
        <v>-3.9892081226882965</v>
      </c>
    </row>
    <row r="82" spans="1:9" x14ac:dyDescent="0.2">
      <c r="A82" t="s">
        <v>77</v>
      </c>
      <c r="B82" s="2">
        <v>833.86430306166005</v>
      </c>
      <c r="C82" s="2">
        <v>138.74532118048799</v>
      </c>
      <c r="D82" s="16"/>
      <c r="E82" s="2">
        <v>793.84029807634397</v>
      </c>
      <c r="F82" s="2">
        <v>132.08579227844999</v>
      </c>
      <c r="G82" s="16"/>
      <c r="H82" s="3">
        <v>-40.024004985316083</v>
      </c>
      <c r="I82" s="3">
        <v>-6.6595289020380051</v>
      </c>
    </row>
    <row r="83" spans="1:9" x14ac:dyDescent="0.2">
      <c r="A83" t="s">
        <v>78</v>
      </c>
      <c r="B83" s="2">
        <v>1099.57291449067</v>
      </c>
      <c r="C83" s="2">
        <v>182.956143610206</v>
      </c>
      <c r="D83" s="16"/>
      <c r="E83" s="2">
        <v>1045.4008878163099</v>
      </c>
      <c r="F83" s="2">
        <v>173.942548457691</v>
      </c>
      <c r="G83" s="16"/>
      <c r="H83" s="3">
        <v>-54.17202667436004</v>
      </c>
      <c r="I83" s="3">
        <v>-9.0135951525149949</v>
      </c>
    </row>
    <row r="84" spans="1:9" x14ac:dyDescent="0.2">
      <c r="A84" t="s">
        <v>79</v>
      </c>
      <c r="B84" s="2">
        <v>1311.6700578745899</v>
      </c>
      <c r="C84" s="2">
        <v>218.24664132334601</v>
      </c>
      <c r="D84" s="16"/>
      <c r="E84" s="2">
        <v>1246.52401859067</v>
      </c>
      <c r="F84" s="2">
        <v>207.40709811362001</v>
      </c>
      <c r="G84" s="16"/>
      <c r="H84" s="3">
        <v>-65.14603928391989</v>
      </c>
      <c r="I84" s="3">
        <v>-10.839543209726003</v>
      </c>
    </row>
    <row r="85" spans="1:9" x14ac:dyDescent="0.2">
      <c r="A85" t="s">
        <v>80</v>
      </c>
      <c r="B85" s="2">
        <v>529.305987968816</v>
      </c>
      <c r="C85" s="2">
        <v>88.070359930084095</v>
      </c>
      <c r="D85" s="16"/>
      <c r="E85" s="2">
        <v>500.17626680134401</v>
      </c>
      <c r="F85" s="2">
        <v>83.223513141656198</v>
      </c>
      <c r="G85" s="16"/>
      <c r="H85" s="3">
        <v>-29.129721167471985</v>
      </c>
      <c r="I85" s="3">
        <v>-4.8468467884278965</v>
      </c>
    </row>
    <row r="86" spans="1:9" x14ac:dyDescent="0.2">
      <c r="A86" t="s">
        <v>81</v>
      </c>
      <c r="B86" s="2">
        <v>908.31528092957797</v>
      </c>
      <c r="C86" s="2">
        <v>151.133097942917</v>
      </c>
      <c r="D86" s="16"/>
      <c r="E86" s="2">
        <v>872.27460319314605</v>
      </c>
      <c r="F86" s="2">
        <v>145.13634836418601</v>
      </c>
      <c r="G86" s="16"/>
      <c r="H86" s="3">
        <v>-36.040677736431917</v>
      </c>
      <c r="I86" s="3">
        <v>-5.9967495787309986</v>
      </c>
    </row>
    <row r="87" spans="1:9" x14ac:dyDescent="0.2">
      <c r="A87" t="s">
        <v>82</v>
      </c>
      <c r="B87" s="2">
        <v>1182.9702864277899</v>
      </c>
      <c r="C87" s="2">
        <v>196.83249628838101</v>
      </c>
      <c r="D87" s="16"/>
      <c r="E87" s="2">
        <v>1134.88437329516</v>
      </c>
      <c r="F87" s="2">
        <v>188.83155964035899</v>
      </c>
      <c r="G87" s="16"/>
      <c r="H87" s="3">
        <v>-48.085913132629912</v>
      </c>
      <c r="I87" s="3">
        <v>-8.0009366480220194</v>
      </c>
    </row>
    <row r="88" spans="1:9" x14ac:dyDescent="0.2">
      <c r="A88" t="s">
        <v>83</v>
      </c>
      <c r="B88" s="2">
        <v>1419.86523890747</v>
      </c>
      <c r="C88" s="2">
        <v>236.24906100658399</v>
      </c>
      <c r="D88" s="16"/>
      <c r="E88" s="2">
        <v>1362.5134518161301</v>
      </c>
      <c r="F88" s="2">
        <v>226.706390705139</v>
      </c>
      <c r="G88" s="16"/>
      <c r="H88" s="3">
        <v>-57.351787091339929</v>
      </c>
      <c r="I88" s="3">
        <v>-9.5426703014449856</v>
      </c>
    </row>
    <row r="89" spans="1:9" x14ac:dyDescent="0.2">
      <c r="A89" t="s">
        <v>84</v>
      </c>
      <c r="B89" s="2">
        <v>634.54851062232501</v>
      </c>
      <c r="C89" s="2">
        <v>105.581491601979</v>
      </c>
      <c r="D89" s="16"/>
      <c r="E89" s="2">
        <v>603.93902822851896</v>
      </c>
      <c r="F89" s="2">
        <v>100.4884297569</v>
      </c>
      <c r="G89" s="16"/>
      <c r="H89" s="3">
        <v>-30.609482393806047</v>
      </c>
      <c r="I89" s="3">
        <v>-5.0930618450789922</v>
      </c>
    </row>
    <row r="90" spans="1:9" x14ac:dyDescent="0.2">
      <c r="A90" t="s">
        <v>85</v>
      </c>
      <c r="B90" s="2">
        <v>1078.6033498642601</v>
      </c>
      <c r="C90" s="2">
        <v>179.46705195773501</v>
      </c>
      <c r="D90" s="16"/>
      <c r="E90" s="2">
        <v>1068.7958321948499</v>
      </c>
      <c r="F90" s="2">
        <v>177.83519509082001</v>
      </c>
      <c r="G90" s="16"/>
      <c r="H90" s="3">
        <v>-9.8075176694101174</v>
      </c>
      <c r="I90" s="3">
        <v>-1.6318568669150011</v>
      </c>
    </row>
    <row r="91" spans="1:9" x14ac:dyDescent="0.2">
      <c r="A91" t="s">
        <v>86</v>
      </c>
      <c r="B91" s="2">
        <v>1406.45717308237</v>
      </c>
      <c r="C91" s="2">
        <v>234.01811480528801</v>
      </c>
      <c r="D91" s="16"/>
      <c r="E91" s="2">
        <v>1408.62123073563</v>
      </c>
      <c r="F91" s="2">
        <v>234.37818882818601</v>
      </c>
      <c r="G91" s="16"/>
      <c r="H91" s="3">
        <v>2.164057653259988</v>
      </c>
      <c r="I91" s="3">
        <v>0.36007402289800439</v>
      </c>
    </row>
    <row r="92" spans="1:9" x14ac:dyDescent="0.2">
      <c r="A92" t="s">
        <v>87</v>
      </c>
      <c r="B92" s="2">
        <v>1732.1015505663299</v>
      </c>
      <c r="C92" s="2">
        <v>288.20155158120002</v>
      </c>
      <c r="D92" s="16"/>
      <c r="E92" s="2">
        <v>1735.4079150639</v>
      </c>
      <c r="F92" s="2">
        <v>288.75169217658402</v>
      </c>
      <c r="G92" s="16"/>
      <c r="H92" s="3">
        <v>3.3063644975700299</v>
      </c>
      <c r="I92" s="3">
        <v>0.55014059538399351</v>
      </c>
    </row>
    <row r="93" spans="1:9" x14ac:dyDescent="0.2">
      <c r="A93" t="s">
        <v>88</v>
      </c>
      <c r="B93" s="2">
        <v>1199.3868015727201</v>
      </c>
      <c r="C93" s="2">
        <v>199.56401346459899</v>
      </c>
      <c r="D93" s="16"/>
      <c r="E93" s="2">
        <v>1160.05933251025</v>
      </c>
      <c r="F93" s="2">
        <v>193.02038003856799</v>
      </c>
      <c r="G93" s="16"/>
      <c r="H93" s="3">
        <v>-39.327469062470072</v>
      </c>
      <c r="I93" s="3">
        <v>-6.5436334260309934</v>
      </c>
    </row>
    <row r="94" spans="1:9" x14ac:dyDescent="0.2">
      <c r="A94" t="s">
        <v>89</v>
      </c>
      <c r="B94" s="2">
        <v>2154.3847182972399</v>
      </c>
      <c r="C94" s="2">
        <v>358.46455902835697</v>
      </c>
      <c r="D94" s="16"/>
      <c r="E94" s="2">
        <v>1999.0683314197099</v>
      </c>
      <c r="F94" s="2">
        <v>332.62171876910497</v>
      </c>
      <c r="G94" s="16"/>
      <c r="H94" s="3">
        <v>-155.31638687753002</v>
      </c>
      <c r="I94" s="3">
        <v>-25.842840259252</v>
      </c>
    </row>
    <row r="95" spans="1:9" x14ac:dyDescent="0.2">
      <c r="A95" t="s">
        <v>90</v>
      </c>
      <c r="B95" s="2">
        <v>2815.4428001655401</v>
      </c>
      <c r="C95" s="2">
        <v>468.45693494733598</v>
      </c>
      <c r="D95" s="16"/>
      <c r="E95" s="2">
        <v>2608.8411621904402</v>
      </c>
      <c r="F95" s="2">
        <v>434.080825414858</v>
      </c>
      <c r="G95" s="16"/>
      <c r="H95" s="3">
        <v>-206.60163797509995</v>
      </c>
      <c r="I95" s="3">
        <v>-34.376109532477983</v>
      </c>
    </row>
    <row r="96" spans="1:9" x14ac:dyDescent="0.2">
      <c r="A96" t="s">
        <v>91</v>
      </c>
      <c r="B96" s="2">
        <v>3487.7490686926499</v>
      </c>
      <c r="C96" s="2">
        <v>580.32087829634395</v>
      </c>
      <c r="D96" s="16"/>
      <c r="E96" s="2">
        <v>3228.72049804365</v>
      </c>
      <c r="F96" s="2">
        <v>537.22153695547695</v>
      </c>
      <c r="G96" s="16"/>
      <c r="H96" s="3">
        <v>-259.0285706489999</v>
      </c>
      <c r="I96" s="3">
        <v>-43.099341340866999</v>
      </c>
    </row>
    <row r="97" spans="1:9" x14ac:dyDescent="0.2">
      <c r="A97" t="s">
        <v>92</v>
      </c>
      <c r="B97" s="2">
        <v>537.72917541442405</v>
      </c>
      <c r="C97" s="2">
        <v>89.471880349189703</v>
      </c>
      <c r="D97" s="16"/>
      <c r="E97" s="2">
        <v>516.50735921330602</v>
      </c>
      <c r="F97" s="2">
        <v>85.940816968677495</v>
      </c>
      <c r="G97" s="16"/>
      <c r="H97" s="3">
        <v>-21.221816201118031</v>
      </c>
      <c r="I97" s="3">
        <v>-3.531063380512208</v>
      </c>
    </row>
    <row r="98" spans="1:9" x14ac:dyDescent="0.2">
      <c r="A98" t="s">
        <v>93</v>
      </c>
      <c r="B98" s="2">
        <v>943.48015317776003</v>
      </c>
      <c r="C98" s="2">
        <v>156.984123675078</v>
      </c>
      <c r="D98" s="16"/>
      <c r="E98" s="2">
        <v>853.63327819165897</v>
      </c>
      <c r="F98" s="2">
        <v>142.03464870506301</v>
      </c>
      <c r="G98" s="16"/>
      <c r="H98" s="3">
        <v>-89.846874986101056</v>
      </c>
      <c r="I98" s="3">
        <v>-14.94947497001499</v>
      </c>
    </row>
    <row r="99" spans="1:9" x14ac:dyDescent="0.2">
      <c r="A99" t="s">
        <v>94</v>
      </c>
      <c r="B99" s="2">
        <v>1232.8923244069499</v>
      </c>
      <c r="C99" s="2">
        <v>205.13894275451801</v>
      </c>
      <c r="D99" s="16"/>
      <c r="E99" s="2">
        <v>1115.4849553497199</v>
      </c>
      <c r="F99" s="2">
        <v>185.60372213289901</v>
      </c>
      <c r="G99" s="16"/>
      <c r="H99" s="3">
        <v>-117.40736905722997</v>
      </c>
      <c r="I99" s="3">
        <v>-19.535220621619004</v>
      </c>
    </row>
    <row r="100" spans="1:9" x14ac:dyDescent="0.2">
      <c r="A100" t="s">
        <v>95</v>
      </c>
      <c r="B100" s="2">
        <v>1507.0019652236599</v>
      </c>
      <c r="C100" s="2">
        <v>250.74759876022901</v>
      </c>
      <c r="D100" s="16"/>
      <c r="E100" s="2">
        <v>1686.24537921154</v>
      </c>
      <c r="F100" s="2">
        <v>280.57161803042101</v>
      </c>
      <c r="G100" s="16"/>
      <c r="H100" s="3">
        <v>179.2434139878801</v>
      </c>
      <c r="I100" s="3">
        <v>29.824019270191997</v>
      </c>
    </row>
    <row r="101" spans="1:9" x14ac:dyDescent="0.2">
      <c r="A101" t="s">
        <v>96</v>
      </c>
      <c r="B101" s="2">
        <v>462.45792912265199</v>
      </c>
      <c r="C101" s="2">
        <v>76.947620461744705</v>
      </c>
      <c r="D101" s="16"/>
      <c r="E101" s="2">
        <v>462.45792912265199</v>
      </c>
      <c r="F101" s="2">
        <v>76.947620461744705</v>
      </c>
      <c r="G101" s="16"/>
      <c r="H101" s="3">
        <v>0</v>
      </c>
      <c r="I101" s="3">
        <v>0</v>
      </c>
    </row>
    <row r="102" spans="1:9" x14ac:dyDescent="0.2">
      <c r="A102" t="s">
        <v>97</v>
      </c>
      <c r="B102" s="2">
        <v>821.82772682422205</v>
      </c>
      <c r="C102" s="2">
        <v>136.74257489449801</v>
      </c>
      <c r="D102" s="16"/>
      <c r="E102" s="2">
        <v>462.45792912265199</v>
      </c>
      <c r="F102" s="2">
        <v>76.947620461744705</v>
      </c>
      <c r="G102" s="16"/>
      <c r="H102" s="3">
        <v>-359.36979770157006</v>
      </c>
      <c r="I102" s="3">
        <v>-59.7949544327533</v>
      </c>
    </row>
    <row r="103" spans="1:9" x14ac:dyDescent="0.2">
      <c r="A103" t="s">
        <v>98</v>
      </c>
      <c r="B103" s="2">
        <v>1085.1923734069901</v>
      </c>
      <c r="C103" s="2">
        <v>180.56338883694301</v>
      </c>
      <c r="D103" s="16"/>
      <c r="E103" s="2">
        <v>821.82772682422205</v>
      </c>
      <c r="F103" s="2">
        <v>136.74257489449801</v>
      </c>
      <c r="G103" s="16"/>
      <c r="H103" s="3">
        <v>-263.36464658276805</v>
      </c>
      <c r="I103" s="3">
        <v>-43.820813942445</v>
      </c>
    </row>
    <row r="104" spans="1:9" x14ac:dyDescent="0.2">
      <c r="A104" t="s">
        <v>99</v>
      </c>
      <c r="B104" s="2">
        <v>1290.7644254622001</v>
      </c>
      <c r="C104" s="2">
        <v>214.76818724767799</v>
      </c>
      <c r="D104" s="16"/>
      <c r="E104" s="2">
        <v>1085.1923734069901</v>
      </c>
      <c r="F104" s="2">
        <v>180.56338883694301</v>
      </c>
      <c r="G104" s="16"/>
      <c r="H104" s="3">
        <v>-205.57205205520995</v>
      </c>
      <c r="I104" s="3">
        <v>-34.204798410734981</v>
      </c>
    </row>
    <row r="105" spans="1:9" x14ac:dyDescent="0.2">
      <c r="A105" t="s">
        <v>100</v>
      </c>
      <c r="B105" s="2">
        <v>470.39573439923703</v>
      </c>
      <c r="C105" s="2">
        <v>78.2683789335059</v>
      </c>
      <c r="D105" s="16"/>
      <c r="E105" s="2">
        <v>470.39573439923703</v>
      </c>
      <c r="F105" s="2">
        <v>78.2683789335059</v>
      </c>
      <c r="G105" s="16"/>
      <c r="H105" s="3">
        <v>0</v>
      </c>
      <c r="I105" s="3">
        <v>0</v>
      </c>
    </row>
    <row r="106" spans="1:9" x14ac:dyDescent="0.2">
      <c r="A106" t="s">
        <v>101</v>
      </c>
      <c r="B106" s="2">
        <v>833.86430306166005</v>
      </c>
      <c r="C106" s="2">
        <v>138.74532118048799</v>
      </c>
      <c r="D106" s="16"/>
      <c r="E106" s="2">
        <v>470.39573439923703</v>
      </c>
      <c r="F106" s="2">
        <v>78.2683789335059</v>
      </c>
      <c r="G106" s="16"/>
      <c r="H106" s="3">
        <v>-363.46856866242302</v>
      </c>
      <c r="I106" s="3">
        <v>-60.476942246982091</v>
      </c>
    </row>
    <row r="107" spans="1:9" x14ac:dyDescent="0.2">
      <c r="A107" t="s">
        <v>102</v>
      </c>
      <c r="B107" s="2">
        <v>1099.57291449067</v>
      </c>
      <c r="C107" s="2">
        <v>182.956143610206</v>
      </c>
      <c r="D107" s="16"/>
      <c r="E107" s="2">
        <v>833.86430306166005</v>
      </c>
      <c r="F107" s="2">
        <v>138.74532118048799</v>
      </c>
      <c r="G107" s="16"/>
      <c r="H107" s="3">
        <v>-265.70861142900992</v>
      </c>
      <c r="I107" s="3">
        <v>-44.210822429718007</v>
      </c>
    </row>
    <row r="108" spans="1:9" x14ac:dyDescent="0.2">
      <c r="A108" t="s">
        <v>103</v>
      </c>
      <c r="B108" s="2">
        <v>1311.6700578745899</v>
      </c>
      <c r="C108" s="2">
        <v>218.24664132334601</v>
      </c>
      <c r="D108" s="16"/>
      <c r="E108" s="2">
        <v>1099.57291449067</v>
      </c>
      <c r="F108" s="2">
        <v>182.956143610206</v>
      </c>
      <c r="G108" s="16"/>
      <c r="H108" s="3">
        <v>-212.09714338391996</v>
      </c>
      <c r="I108" s="3">
        <v>-35.290497713140013</v>
      </c>
    </row>
    <row r="109" spans="1:9" x14ac:dyDescent="0.2">
      <c r="A109" t="s">
        <v>104</v>
      </c>
      <c r="B109" s="2">
        <v>529.305987968816</v>
      </c>
      <c r="C109" s="2">
        <v>88.070359930084095</v>
      </c>
      <c r="D109" s="16"/>
      <c r="E109" s="2">
        <v>529.305987968816</v>
      </c>
      <c r="F109" s="2">
        <v>88.070359930084095</v>
      </c>
      <c r="G109" s="16"/>
      <c r="H109" s="3">
        <v>0</v>
      </c>
      <c r="I109" s="3">
        <v>0</v>
      </c>
    </row>
    <row r="110" spans="1:9" x14ac:dyDescent="0.2">
      <c r="A110" t="s">
        <v>105</v>
      </c>
      <c r="B110" s="2">
        <v>908.31528092957797</v>
      </c>
      <c r="C110" s="2">
        <v>151.133097942917</v>
      </c>
      <c r="D110" s="16"/>
      <c r="E110" s="2">
        <v>520.85414991026005</v>
      </c>
      <c r="F110" s="2">
        <v>86.664072382224802</v>
      </c>
      <c r="G110" s="16"/>
      <c r="H110" s="3">
        <v>-387.46113101931792</v>
      </c>
      <c r="I110" s="3">
        <v>-64.469025560692202</v>
      </c>
    </row>
    <row r="111" spans="1:9" x14ac:dyDescent="0.2">
      <c r="A111" t="s">
        <v>106</v>
      </c>
      <c r="B111" s="2">
        <v>1182.9702864277899</v>
      </c>
      <c r="C111" s="2">
        <v>196.83249628838101</v>
      </c>
      <c r="D111" s="16"/>
      <c r="E111" s="2">
        <v>903.66577701333904</v>
      </c>
      <c r="F111" s="2">
        <v>150.35947457060101</v>
      </c>
      <c r="G111" s="16"/>
      <c r="H111" s="3">
        <v>-279.30450941445088</v>
      </c>
      <c r="I111" s="3">
        <v>-46.47302171778</v>
      </c>
    </row>
    <row r="112" spans="1:9" x14ac:dyDescent="0.2">
      <c r="A112" t="s">
        <v>107</v>
      </c>
      <c r="B112" s="2">
        <v>1419.86523890747</v>
      </c>
      <c r="C112" s="2">
        <v>236.24906100658399</v>
      </c>
      <c r="D112" s="16"/>
      <c r="E112" s="2">
        <v>1179.6582015444201</v>
      </c>
      <c r="F112" s="2">
        <v>196.28140388733499</v>
      </c>
      <c r="G112" s="16"/>
      <c r="H112" s="3">
        <v>-240.20703736304995</v>
      </c>
      <c r="I112" s="3">
        <v>-39.967657119248997</v>
      </c>
    </row>
    <row r="113" spans="1:9" x14ac:dyDescent="0.2">
      <c r="A113" t="s">
        <v>108</v>
      </c>
      <c r="B113" s="2">
        <v>634.54851062232501</v>
      </c>
      <c r="C113" s="2">
        <v>105.581491601979</v>
      </c>
      <c r="D113" s="16"/>
      <c r="E113" s="2">
        <v>634.54851062232501</v>
      </c>
      <c r="F113" s="2">
        <v>105.581491601979</v>
      </c>
      <c r="G113" s="16"/>
      <c r="H113" s="3">
        <v>0</v>
      </c>
      <c r="I113" s="3">
        <v>0</v>
      </c>
    </row>
    <row r="114" spans="1:9" x14ac:dyDescent="0.2">
      <c r="A114" t="s">
        <v>109</v>
      </c>
      <c r="B114" s="2">
        <v>1078.6033498642601</v>
      </c>
      <c r="C114" s="2">
        <v>179.46705195773501</v>
      </c>
      <c r="D114" s="16"/>
      <c r="E114" s="2">
        <v>624.72910889991897</v>
      </c>
      <c r="F114" s="2">
        <v>103.947657366873</v>
      </c>
      <c r="G114" s="16"/>
      <c r="H114" s="3">
        <v>-453.87424096434108</v>
      </c>
      <c r="I114" s="3">
        <v>-75.519394590862007</v>
      </c>
    </row>
    <row r="115" spans="1:9" x14ac:dyDescent="0.2">
      <c r="A115" t="s">
        <v>110</v>
      </c>
      <c r="B115" s="2">
        <v>1406.45717308237</v>
      </c>
      <c r="C115" s="2">
        <v>234.01811480528801</v>
      </c>
      <c r="D115" s="16"/>
      <c r="E115" s="2">
        <v>1078.5702221449901</v>
      </c>
      <c r="F115" s="2">
        <v>179.46153989056299</v>
      </c>
      <c r="G115" s="16"/>
      <c r="H115" s="3">
        <v>-327.88695093737988</v>
      </c>
      <c r="I115" s="3">
        <v>-54.556574914725019</v>
      </c>
    </row>
    <row r="116" spans="1:9" x14ac:dyDescent="0.2">
      <c r="A116" t="s">
        <v>111</v>
      </c>
      <c r="B116" s="2">
        <v>1732.1015505663299</v>
      </c>
      <c r="C116" s="2">
        <v>288.20155158120002</v>
      </c>
      <c r="D116" s="16"/>
      <c r="E116" s="2">
        <v>1434.98781498269</v>
      </c>
      <c r="F116" s="2">
        <v>238.765281771677</v>
      </c>
      <c r="G116" s="16"/>
      <c r="H116" s="3">
        <v>-297.11373558363994</v>
      </c>
      <c r="I116" s="3">
        <v>-49.436269809523026</v>
      </c>
    </row>
    <row r="117" spans="1:9" x14ac:dyDescent="0.2">
      <c r="A117" t="s">
        <v>112</v>
      </c>
      <c r="B117" s="2">
        <v>1199.3868015727201</v>
      </c>
      <c r="C117" s="2">
        <v>199.56401346459899</v>
      </c>
      <c r="D117" s="16"/>
      <c r="E117" s="2">
        <v>1199.3868015727201</v>
      </c>
      <c r="F117" s="2">
        <v>199.56401346459899</v>
      </c>
      <c r="G117" s="16"/>
      <c r="H117" s="3">
        <v>0</v>
      </c>
      <c r="I117" s="3">
        <v>0</v>
      </c>
    </row>
    <row r="118" spans="1:9" x14ac:dyDescent="0.2">
      <c r="A118" t="s">
        <v>113</v>
      </c>
      <c r="B118" s="2">
        <v>2154.3847182972399</v>
      </c>
      <c r="C118" s="2">
        <v>358.46455902835697</v>
      </c>
      <c r="D118" s="16"/>
      <c r="E118" s="2">
        <v>1312.87631553802</v>
      </c>
      <c r="F118" s="2">
        <v>218.44734856830701</v>
      </c>
      <c r="G118" s="16"/>
      <c r="H118" s="3">
        <v>-841.50840275921996</v>
      </c>
      <c r="I118" s="3">
        <v>-140.01721046004997</v>
      </c>
    </row>
    <row r="119" spans="1:9" x14ac:dyDescent="0.2">
      <c r="A119" t="s">
        <v>114</v>
      </c>
      <c r="B119" s="2">
        <v>2815.4428001655401</v>
      </c>
      <c r="C119" s="2">
        <v>468.45693494733598</v>
      </c>
      <c r="D119" s="16"/>
      <c r="E119" s="2">
        <v>2204.7062335147002</v>
      </c>
      <c r="F119" s="2">
        <v>366.83747386054199</v>
      </c>
      <c r="G119" s="16"/>
      <c r="H119" s="3">
        <v>-610.7365666508399</v>
      </c>
      <c r="I119" s="3">
        <v>-101.61946108679399</v>
      </c>
    </row>
    <row r="120" spans="1:9" x14ac:dyDescent="0.2">
      <c r="A120" t="s">
        <v>115</v>
      </c>
      <c r="B120" s="2">
        <v>3487.7490686926499</v>
      </c>
      <c r="C120" s="2">
        <v>580.32087829634395</v>
      </c>
      <c r="D120" s="16"/>
      <c r="E120" s="2">
        <v>2881.7147186930201</v>
      </c>
      <c r="F120" s="2">
        <v>479.48381136785298</v>
      </c>
      <c r="G120" s="16"/>
      <c r="H120" s="3">
        <v>-606.03434999962974</v>
      </c>
      <c r="I120" s="3">
        <v>-100.83706692849097</v>
      </c>
    </row>
    <row r="121" spans="1:9" x14ac:dyDescent="0.2">
      <c r="A121" t="s">
        <v>116</v>
      </c>
      <c r="B121" s="2">
        <v>537.72917541442405</v>
      </c>
      <c r="C121" s="2">
        <v>89.471880349189703</v>
      </c>
      <c r="D121" s="16"/>
      <c r="E121" s="2">
        <v>537.72917541442405</v>
      </c>
      <c r="F121" s="2">
        <v>89.471880349189703</v>
      </c>
      <c r="G121" s="16"/>
      <c r="H121" s="3">
        <v>0</v>
      </c>
      <c r="I121" s="3">
        <v>0</v>
      </c>
    </row>
    <row r="122" spans="1:9" x14ac:dyDescent="0.2">
      <c r="A122" t="s">
        <v>117</v>
      </c>
      <c r="B122" s="2">
        <v>943.48015317776003</v>
      </c>
      <c r="C122" s="2">
        <v>156.984123675078</v>
      </c>
      <c r="D122" s="16"/>
      <c r="E122" s="2">
        <v>528.79124535309597</v>
      </c>
      <c r="F122" s="2">
        <v>87.984712745906606</v>
      </c>
      <c r="G122" s="16"/>
      <c r="H122" s="3">
        <v>-414.68890782466406</v>
      </c>
      <c r="I122" s="3">
        <v>-68.99941092917139</v>
      </c>
    </row>
    <row r="123" spans="1:9" x14ac:dyDescent="0.2">
      <c r="A123" t="s">
        <v>118</v>
      </c>
      <c r="B123" s="2">
        <v>1232.8923244069499</v>
      </c>
      <c r="C123" s="2">
        <v>205.13894275451801</v>
      </c>
      <c r="D123" s="16"/>
      <c r="E123" s="2">
        <v>938.67427451514595</v>
      </c>
      <c r="F123" s="2">
        <v>156.184481363793</v>
      </c>
      <c r="G123" s="16"/>
      <c r="H123" s="3">
        <v>-294.21804989180396</v>
      </c>
      <c r="I123" s="3">
        <v>-48.954461390725015</v>
      </c>
    </row>
    <row r="124" spans="1:9" x14ac:dyDescent="0.2">
      <c r="A124" t="s">
        <v>119</v>
      </c>
      <c r="B124" s="2">
        <v>1507.0019652236599</v>
      </c>
      <c r="C124" s="2">
        <v>250.74759876022901</v>
      </c>
      <c r="D124" s="16"/>
      <c r="E124" s="2">
        <v>1229.8485824090501</v>
      </c>
      <c r="F124" s="2">
        <v>204.632499488462</v>
      </c>
      <c r="G124" s="16"/>
      <c r="H124" s="3">
        <v>-277.15338281460981</v>
      </c>
      <c r="I124" s="3">
        <v>-46.115099271767008</v>
      </c>
    </row>
    <row r="125" spans="1:9" x14ac:dyDescent="0.2">
      <c r="A125" t="s">
        <v>120</v>
      </c>
      <c r="B125" s="2">
        <v>462.45792912265199</v>
      </c>
      <c r="C125" s="2">
        <v>76.947620461744705</v>
      </c>
      <c r="D125" s="16"/>
      <c r="E125" s="2">
        <v>346.84344684198902</v>
      </c>
      <c r="F125" s="2">
        <v>57.710715346308497</v>
      </c>
      <c r="G125" s="16"/>
      <c r="H125" s="3">
        <v>-115.61448228066297</v>
      </c>
      <c r="I125" s="3">
        <v>-19.236905115436208</v>
      </c>
    </row>
    <row r="126" spans="1:9" x14ac:dyDescent="0.2">
      <c r="A126" t="s">
        <v>121</v>
      </c>
      <c r="B126" s="2">
        <v>821.82772682422205</v>
      </c>
      <c r="C126" s="2">
        <v>136.74257489449801</v>
      </c>
      <c r="D126" s="16"/>
      <c r="E126" s="2">
        <v>616.37079511816603</v>
      </c>
      <c r="F126" s="2">
        <v>102.556931170873</v>
      </c>
      <c r="G126" s="16"/>
      <c r="H126" s="3">
        <v>-205.45693170605603</v>
      </c>
      <c r="I126" s="3">
        <v>-34.185643723625006</v>
      </c>
    </row>
    <row r="127" spans="1:9" x14ac:dyDescent="0.2">
      <c r="A127" t="s">
        <v>122</v>
      </c>
      <c r="B127" s="2">
        <v>1085.1923734069901</v>
      </c>
      <c r="C127" s="2">
        <v>180.56338883694301</v>
      </c>
      <c r="D127" s="16"/>
      <c r="E127" s="2">
        <v>813.89428005524303</v>
      </c>
      <c r="F127" s="2">
        <v>135.42254162770701</v>
      </c>
      <c r="G127" s="16"/>
      <c r="H127" s="3">
        <v>-271.29809335174707</v>
      </c>
      <c r="I127" s="3">
        <v>-45.140847209236</v>
      </c>
    </row>
    <row r="128" spans="1:9" x14ac:dyDescent="0.2">
      <c r="A128" t="s">
        <v>123</v>
      </c>
      <c r="B128" s="2">
        <v>1290.7644254622001</v>
      </c>
      <c r="C128" s="2">
        <v>214.76818724767799</v>
      </c>
      <c r="D128" s="16"/>
      <c r="E128" s="2">
        <v>968.07331909664799</v>
      </c>
      <c r="F128" s="2">
        <v>161.07614043575799</v>
      </c>
      <c r="G128" s="16"/>
      <c r="H128" s="3">
        <v>-322.69110636555206</v>
      </c>
      <c r="I128" s="3">
        <v>-53.692046811919994</v>
      </c>
    </row>
    <row r="129" spans="1:9" x14ac:dyDescent="0.2">
      <c r="A129" t="s">
        <v>124</v>
      </c>
      <c r="B129" s="2">
        <v>470.39573439923703</v>
      </c>
      <c r="C129" s="2">
        <v>78.2683789335059</v>
      </c>
      <c r="D129" s="16"/>
      <c r="E129" s="2">
        <v>352.79680079942801</v>
      </c>
      <c r="F129" s="2">
        <v>58.7012842001294</v>
      </c>
      <c r="G129" s="16"/>
      <c r="H129" s="3">
        <v>-117.59893359980902</v>
      </c>
      <c r="I129" s="3">
        <v>-19.5670947333765</v>
      </c>
    </row>
    <row r="130" spans="1:9" x14ac:dyDescent="0.2">
      <c r="A130" t="s">
        <v>125</v>
      </c>
      <c r="B130" s="2">
        <v>833.86430306166005</v>
      </c>
      <c r="C130" s="2">
        <v>138.74532118048799</v>
      </c>
      <c r="D130" s="16"/>
      <c r="E130" s="2">
        <v>625.39822729624495</v>
      </c>
      <c r="F130" s="2">
        <v>104.058990885366</v>
      </c>
      <c r="G130" s="16"/>
      <c r="H130" s="3">
        <v>-208.4660757654151</v>
      </c>
      <c r="I130" s="3">
        <v>-34.686330295121991</v>
      </c>
    </row>
    <row r="131" spans="1:9" x14ac:dyDescent="0.2">
      <c r="A131" t="s">
        <v>126</v>
      </c>
      <c r="B131" s="2">
        <v>1099.57291449067</v>
      </c>
      <c r="C131" s="2">
        <v>182.956143610206</v>
      </c>
      <c r="D131" s="16"/>
      <c r="E131" s="2">
        <v>824.679685868001</v>
      </c>
      <c r="F131" s="2">
        <v>137.21710770765401</v>
      </c>
      <c r="G131" s="16"/>
      <c r="H131" s="3">
        <v>-274.89322862266897</v>
      </c>
      <c r="I131" s="3">
        <v>-45.73903590255199</v>
      </c>
    </row>
    <row r="132" spans="1:9" x14ac:dyDescent="0.2">
      <c r="A132" t="s">
        <v>127</v>
      </c>
      <c r="B132" s="2">
        <v>1311.6700578745899</v>
      </c>
      <c r="C132" s="2">
        <v>218.24664132334601</v>
      </c>
      <c r="D132" s="16"/>
      <c r="E132" s="2">
        <v>983.75254340594302</v>
      </c>
      <c r="F132" s="2">
        <v>163.684980992509</v>
      </c>
      <c r="G132" s="16"/>
      <c r="H132" s="3">
        <v>-327.91751446864691</v>
      </c>
      <c r="I132" s="3">
        <v>-54.561660330837014</v>
      </c>
    </row>
    <row r="133" spans="1:9" x14ac:dyDescent="0.2">
      <c r="A133" t="s">
        <v>128</v>
      </c>
      <c r="B133" s="2">
        <v>529.305987968816</v>
      </c>
      <c r="C133" s="2">
        <v>88.070359930084095</v>
      </c>
      <c r="D133" s="16"/>
      <c r="E133" s="2">
        <v>396.979490976612</v>
      </c>
      <c r="F133" s="2">
        <v>66.052769947563107</v>
      </c>
      <c r="G133" s="16"/>
      <c r="H133" s="3">
        <v>-132.326496992204</v>
      </c>
      <c r="I133" s="3">
        <v>-22.017589982520988</v>
      </c>
    </row>
    <row r="134" spans="1:9" x14ac:dyDescent="0.2">
      <c r="A134" t="s">
        <v>129</v>
      </c>
      <c r="B134" s="2">
        <v>908.31528092957797</v>
      </c>
      <c r="C134" s="2">
        <v>151.133097942917</v>
      </c>
      <c r="D134" s="16"/>
      <c r="E134" s="2">
        <v>681.23646069718404</v>
      </c>
      <c r="F134" s="2">
        <v>113.349823457187</v>
      </c>
      <c r="G134" s="16"/>
      <c r="H134" s="3">
        <v>-227.07882023239392</v>
      </c>
      <c r="I134" s="3">
        <v>-37.783274485730004</v>
      </c>
    </row>
    <row r="135" spans="1:9" x14ac:dyDescent="0.2">
      <c r="A135" t="s">
        <v>130</v>
      </c>
      <c r="B135" s="2">
        <v>1182.9702864277899</v>
      </c>
      <c r="C135" s="2">
        <v>196.83249628838101</v>
      </c>
      <c r="D135" s="16"/>
      <c r="E135" s="2">
        <v>887.22771482083999</v>
      </c>
      <c r="F135" s="2">
        <v>147.62437221628599</v>
      </c>
      <c r="G135" s="16"/>
      <c r="H135" s="3">
        <v>-295.74257160694992</v>
      </c>
      <c r="I135" s="3">
        <v>-49.208124072095018</v>
      </c>
    </row>
    <row r="136" spans="1:9" x14ac:dyDescent="0.2">
      <c r="A136" t="s">
        <v>131</v>
      </c>
      <c r="B136" s="2">
        <v>1419.86523890747</v>
      </c>
      <c r="C136" s="2">
        <v>236.24906100658399</v>
      </c>
      <c r="D136" s="16"/>
      <c r="E136" s="2">
        <v>1064.8989291805999</v>
      </c>
      <c r="F136" s="2">
        <v>177.186795754938</v>
      </c>
      <c r="G136" s="16"/>
      <c r="H136" s="3">
        <v>-354.96630972687012</v>
      </c>
      <c r="I136" s="3">
        <v>-59.062265251645982</v>
      </c>
    </row>
    <row r="137" spans="1:9" x14ac:dyDescent="0.2">
      <c r="A137" t="s">
        <v>132</v>
      </c>
      <c r="B137" s="2">
        <v>634.54851062232501</v>
      </c>
      <c r="C137" s="2">
        <v>105.581491601979</v>
      </c>
      <c r="D137" s="16"/>
      <c r="E137" s="2">
        <v>475.91138296674399</v>
      </c>
      <c r="F137" s="2">
        <v>79.186118701484503</v>
      </c>
      <c r="G137" s="16"/>
      <c r="H137" s="3">
        <v>-158.63712765558103</v>
      </c>
      <c r="I137" s="3">
        <v>-26.395372900494493</v>
      </c>
    </row>
    <row r="138" spans="1:9" x14ac:dyDescent="0.2">
      <c r="A138" t="s">
        <v>133</v>
      </c>
      <c r="B138" s="2">
        <v>1078.6033498642601</v>
      </c>
      <c r="C138" s="2">
        <v>179.46705195773501</v>
      </c>
      <c r="D138" s="16"/>
      <c r="E138" s="2">
        <v>808.95251239819697</v>
      </c>
      <c r="F138" s="2">
        <v>134.60028896830201</v>
      </c>
      <c r="G138" s="16"/>
      <c r="H138" s="3">
        <v>-269.65083746606308</v>
      </c>
      <c r="I138" s="3">
        <v>-44.866762989432999</v>
      </c>
    </row>
    <row r="139" spans="1:9" x14ac:dyDescent="0.2">
      <c r="A139" t="s">
        <v>134</v>
      </c>
      <c r="B139" s="2">
        <v>1406.45717308237</v>
      </c>
      <c r="C139" s="2">
        <v>234.01811480528801</v>
      </c>
      <c r="D139" s="16"/>
      <c r="E139" s="2">
        <v>1054.84287981178</v>
      </c>
      <c r="F139" s="2">
        <v>175.51358610396599</v>
      </c>
      <c r="G139" s="16"/>
      <c r="H139" s="3">
        <v>-351.61429327059</v>
      </c>
      <c r="I139" s="3">
        <v>-58.504528701322016</v>
      </c>
    </row>
    <row r="140" spans="1:9" x14ac:dyDescent="0.2">
      <c r="A140" t="s">
        <v>135</v>
      </c>
      <c r="B140" s="2">
        <v>1732.1015505663299</v>
      </c>
      <c r="C140" s="2">
        <v>288.20155158120002</v>
      </c>
      <c r="D140" s="16"/>
      <c r="E140" s="2">
        <v>1299.0761629247399</v>
      </c>
      <c r="F140" s="2">
        <v>216.1511636859</v>
      </c>
      <c r="G140" s="16"/>
      <c r="H140" s="3">
        <v>-433.02538764158999</v>
      </c>
      <c r="I140" s="3">
        <v>-72.05038789530002</v>
      </c>
    </row>
    <row r="141" spans="1:9" x14ac:dyDescent="0.2">
      <c r="A141" t="s">
        <v>136</v>
      </c>
      <c r="B141" s="2">
        <v>1199.3868015727201</v>
      </c>
      <c r="C141" s="2">
        <v>199.56401346459899</v>
      </c>
      <c r="D141" s="16"/>
      <c r="E141" s="2">
        <v>899.54010117953806</v>
      </c>
      <c r="F141" s="2">
        <v>149.673010098449</v>
      </c>
      <c r="G141" s="16"/>
      <c r="H141" s="3">
        <v>-299.846700393182</v>
      </c>
      <c r="I141" s="3">
        <v>-49.891003366149988</v>
      </c>
    </row>
    <row r="142" spans="1:9" x14ac:dyDescent="0.2">
      <c r="A142" t="s">
        <v>137</v>
      </c>
      <c r="B142" s="2">
        <v>2154.3847182972399</v>
      </c>
      <c r="C142" s="2">
        <v>358.46455902835697</v>
      </c>
      <c r="D142" s="16"/>
      <c r="E142" s="2">
        <v>1615.7885387229301</v>
      </c>
      <c r="F142" s="2">
        <v>268.84841927126803</v>
      </c>
      <c r="G142" s="16"/>
      <c r="H142" s="3">
        <v>-538.59617957430987</v>
      </c>
      <c r="I142" s="3">
        <v>-89.616139757088945</v>
      </c>
    </row>
    <row r="143" spans="1:9" x14ac:dyDescent="0.2">
      <c r="A143" t="s">
        <v>138</v>
      </c>
      <c r="B143" s="2">
        <v>2815.4428001655401</v>
      </c>
      <c r="C143" s="2">
        <v>468.45693494733598</v>
      </c>
      <c r="D143" s="16"/>
      <c r="E143" s="2">
        <v>2111.5821001241602</v>
      </c>
      <c r="F143" s="2">
        <v>351.34270121050201</v>
      </c>
      <c r="G143" s="16"/>
      <c r="H143" s="3">
        <v>-703.86070004137991</v>
      </c>
      <c r="I143" s="3">
        <v>-117.11423373683397</v>
      </c>
    </row>
    <row r="144" spans="1:9" x14ac:dyDescent="0.2">
      <c r="A144" t="s">
        <v>139</v>
      </c>
      <c r="B144" s="2">
        <v>3487.7490686926499</v>
      </c>
      <c r="C144" s="2">
        <v>580.32087829634395</v>
      </c>
      <c r="D144" s="16"/>
      <c r="E144" s="2">
        <v>2615.81180151949</v>
      </c>
      <c r="F144" s="2">
        <v>435.24065872225799</v>
      </c>
      <c r="G144" s="16"/>
      <c r="H144" s="3">
        <v>-871.93726717315985</v>
      </c>
      <c r="I144" s="3">
        <v>-145.08021957408596</v>
      </c>
    </row>
    <row r="145" spans="1:9" x14ac:dyDescent="0.2">
      <c r="A145" t="s">
        <v>140</v>
      </c>
      <c r="B145" s="2">
        <v>537.72917541442405</v>
      </c>
      <c r="C145" s="2">
        <v>89.471880349189703</v>
      </c>
      <c r="D145" s="16"/>
      <c r="E145" s="2">
        <v>403.29688156081801</v>
      </c>
      <c r="F145" s="2">
        <v>67.103910261892295</v>
      </c>
      <c r="G145" s="16"/>
      <c r="H145" s="3">
        <v>-134.43229385360604</v>
      </c>
      <c r="I145" s="3">
        <v>-22.367970087297408</v>
      </c>
    </row>
    <row r="146" spans="1:9" x14ac:dyDescent="0.2">
      <c r="A146" t="s">
        <v>141</v>
      </c>
      <c r="B146" s="2">
        <v>943.48015317776003</v>
      </c>
      <c r="C146" s="2">
        <v>156.984123675078</v>
      </c>
      <c r="D146" s="16"/>
      <c r="E146" s="2">
        <v>707.61011488331997</v>
      </c>
      <c r="F146" s="2">
        <v>117.738092756309</v>
      </c>
      <c r="G146" s="16"/>
      <c r="H146" s="3">
        <v>-235.87003829444006</v>
      </c>
      <c r="I146" s="3">
        <v>-39.246030918768994</v>
      </c>
    </row>
    <row r="147" spans="1:9" x14ac:dyDescent="0.2">
      <c r="A147" t="s">
        <v>142</v>
      </c>
      <c r="B147" s="2">
        <v>1232.8923244069499</v>
      </c>
      <c r="C147" s="2">
        <v>205.13894275451801</v>
      </c>
      <c r="D147" s="16"/>
      <c r="E147" s="2">
        <v>924.66924330521499</v>
      </c>
      <c r="F147" s="2">
        <v>153.854207065888</v>
      </c>
      <c r="G147" s="16"/>
      <c r="H147" s="3">
        <v>-308.22308110173492</v>
      </c>
      <c r="I147" s="3">
        <v>-51.284735688630008</v>
      </c>
    </row>
    <row r="148" spans="1:9" x14ac:dyDescent="0.2">
      <c r="A148" t="s">
        <v>143</v>
      </c>
      <c r="B148" s="2">
        <v>1507.0019652236599</v>
      </c>
      <c r="C148" s="2">
        <v>250.74759876022901</v>
      </c>
      <c r="D148" s="16"/>
      <c r="E148" s="2">
        <v>1130.25147391774</v>
      </c>
      <c r="F148" s="2">
        <v>188.06069907017201</v>
      </c>
      <c r="G148" s="16"/>
      <c r="H148" s="3">
        <v>-376.75049130591992</v>
      </c>
      <c r="I148" s="3">
        <v>-62.686899690057004</v>
      </c>
    </row>
    <row r="149" spans="1:9" x14ac:dyDescent="0.2">
      <c r="A149" t="s">
        <v>144</v>
      </c>
      <c r="B149" s="2">
        <v>462.45792912265199</v>
      </c>
      <c r="C149" s="2">
        <v>76.947620461744705</v>
      </c>
      <c r="D149" s="16"/>
      <c r="E149" s="2">
        <v>265.39940868769202</v>
      </c>
      <c r="F149" s="2">
        <v>44.159374689963897</v>
      </c>
      <c r="G149" s="16"/>
      <c r="H149" s="3">
        <v>-197.05852043495997</v>
      </c>
      <c r="I149" s="3">
        <v>-32.788245771780808</v>
      </c>
    </row>
    <row r="150" spans="1:9" x14ac:dyDescent="0.2">
      <c r="A150" t="s">
        <v>145</v>
      </c>
      <c r="B150" s="2">
        <v>821.82772682422205</v>
      </c>
      <c r="C150" s="2">
        <v>136.74257489449801</v>
      </c>
      <c r="D150" s="16"/>
      <c r="E150" s="2">
        <v>265.39940868769202</v>
      </c>
      <c r="F150" s="2">
        <v>44.159374689963897</v>
      </c>
      <c r="G150" s="16"/>
      <c r="H150" s="3">
        <v>-556.42831813653004</v>
      </c>
      <c r="I150" s="3">
        <v>-92.583200204534108</v>
      </c>
    </row>
    <row r="151" spans="1:9" x14ac:dyDescent="0.2">
      <c r="A151" t="s">
        <v>146</v>
      </c>
      <c r="B151" s="2">
        <v>1085.1923734069901</v>
      </c>
      <c r="C151" s="2">
        <v>180.56338883694301</v>
      </c>
      <c r="D151" s="16"/>
      <c r="E151" s="2">
        <v>471.63769719785898</v>
      </c>
      <c r="F151" s="2">
        <v>78.475027097669098</v>
      </c>
      <c r="G151" s="16"/>
      <c r="H151" s="3">
        <v>-613.55467620913112</v>
      </c>
      <c r="I151" s="3">
        <v>-102.08836173927391</v>
      </c>
    </row>
    <row r="152" spans="1:9" x14ac:dyDescent="0.2">
      <c r="A152" t="s">
        <v>147</v>
      </c>
      <c r="B152" s="2">
        <v>1290.7644254622001</v>
      </c>
      <c r="C152" s="2">
        <v>214.76818724767799</v>
      </c>
      <c r="D152" s="16"/>
      <c r="E152" s="2">
        <v>622.77970833152801</v>
      </c>
      <c r="F152" s="2">
        <v>103.62329978617601</v>
      </c>
      <c r="G152" s="16"/>
      <c r="H152" s="3">
        <v>-667.98471713067204</v>
      </c>
      <c r="I152" s="3">
        <v>-111.14488746150198</v>
      </c>
    </row>
    <row r="153" spans="1:9" x14ac:dyDescent="0.2">
      <c r="A153" t="s">
        <v>148</v>
      </c>
      <c r="B153" s="2">
        <v>470.39573439923703</v>
      </c>
      <c r="C153" s="2">
        <v>78.2683789335059</v>
      </c>
      <c r="D153" s="16"/>
      <c r="E153" s="2">
        <v>269.94650510795799</v>
      </c>
      <c r="F153" s="2">
        <v>44.915958646072902</v>
      </c>
      <c r="G153" s="16"/>
      <c r="H153" s="3">
        <v>-200.44922929127904</v>
      </c>
      <c r="I153" s="3">
        <v>-33.352420287432999</v>
      </c>
    </row>
    <row r="154" spans="1:9" x14ac:dyDescent="0.2">
      <c r="A154" t="s">
        <v>149</v>
      </c>
      <c r="B154" s="2">
        <v>833.86430306166005</v>
      </c>
      <c r="C154" s="2">
        <v>138.74532118048799</v>
      </c>
      <c r="D154" s="16"/>
      <c r="E154" s="2">
        <v>270.84776880232602</v>
      </c>
      <c r="F154" s="2">
        <v>45.065918442030501</v>
      </c>
      <c r="G154" s="16"/>
      <c r="H154" s="3">
        <v>-563.01653425933409</v>
      </c>
      <c r="I154" s="3">
        <v>-93.679402738457497</v>
      </c>
    </row>
    <row r="155" spans="1:9" x14ac:dyDescent="0.2">
      <c r="A155" t="s">
        <v>150</v>
      </c>
      <c r="B155" s="2">
        <v>1099.57291449067</v>
      </c>
      <c r="C155" s="2">
        <v>182.956143610206</v>
      </c>
      <c r="D155" s="16"/>
      <c r="E155" s="2">
        <v>479.44607781909798</v>
      </c>
      <c r="F155" s="2">
        <v>79.774250812145993</v>
      </c>
      <c r="G155" s="16"/>
      <c r="H155" s="3">
        <v>-620.12683667157194</v>
      </c>
      <c r="I155" s="3">
        <v>-103.18189279806001</v>
      </c>
    </row>
    <row r="156" spans="1:9" x14ac:dyDescent="0.2">
      <c r="A156" t="s">
        <v>151</v>
      </c>
      <c r="B156" s="2">
        <v>1311.6700578745899</v>
      </c>
      <c r="C156" s="2">
        <v>218.24664132334601</v>
      </c>
      <c r="D156" s="16"/>
      <c r="E156" s="2">
        <v>631.936508750754</v>
      </c>
      <c r="F156" s="2">
        <v>105.14688487128601</v>
      </c>
      <c r="G156" s="16"/>
      <c r="H156" s="3">
        <v>-679.73354912383593</v>
      </c>
      <c r="I156" s="3">
        <v>-113.09975645206001</v>
      </c>
    </row>
    <row r="157" spans="1:9" x14ac:dyDescent="0.2">
      <c r="A157" t="s">
        <v>152</v>
      </c>
      <c r="B157" s="2">
        <v>529.305987968816</v>
      </c>
      <c r="C157" s="2">
        <v>88.070359930084095</v>
      </c>
      <c r="D157" s="16"/>
      <c r="E157" s="2">
        <v>291.79530128546099</v>
      </c>
      <c r="F157" s="2">
        <v>48.5513442021212</v>
      </c>
      <c r="G157" s="16"/>
      <c r="H157" s="3">
        <v>-237.510686683355</v>
      </c>
      <c r="I157" s="3">
        <v>-39.519015727962895</v>
      </c>
    </row>
    <row r="158" spans="1:9" x14ac:dyDescent="0.2">
      <c r="A158" t="s">
        <v>153</v>
      </c>
      <c r="B158" s="2">
        <v>908.31528092957797</v>
      </c>
      <c r="C158" s="2">
        <v>151.133097942917</v>
      </c>
      <c r="D158" s="16"/>
      <c r="E158" s="2">
        <v>292.03649826662303</v>
      </c>
      <c r="F158" s="2">
        <v>48.591476574374497</v>
      </c>
      <c r="G158" s="16"/>
      <c r="H158" s="3">
        <v>-616.27878266295488</v>
      </c>
      <c r="I158" s="3">
        <v>-102.54162136854251</v>
      </c>
    </row>
    <row r="159" spans="1:9" x14ac:dyDescent="0.2">
      <c r="A159" t="s">
        <v>154</v>
      </c>
      <c r="B159" s="2">
        <v>1182.9702864277899</v>
      </c>
      <c r="C159" s="2">
        <v>196.83249628838101</v>
      </c>
      <c r="D159" s="16"/>
      <c r="E159" s="2">
        <v>506.13724328960501</v>
      </c>
      <c r="F159" s="2">
        <v>84.215350295946806</v>
      </c>
      <c r="G159" s="16"/>
      <c r="H159" s="3">
        <v>-676.83304313818485</v>
      </c>
      <c r="I159" s="3">
        <v>-112.6171459924342</v>
      </c>
    </row>
    <row r="160" spans="1:9" x14ac:dyDescent="0.2">
      <c r="A160" t="s">
        <v>155</v>
      </c>
      <c r="B160" s="2">
        <v>1419.86523890747</v>
      </c>
      <c r="C160" s="2">
        <v>236.24906100658399</v>
      </c>
      <c r="D160" s="16"/>
      <c r="E160" s="2">
        <v>660.90384837859597</v>
      </c>
      <c r="F160" s="2">
        <v>109.966713260213</v>
      </c>
      <c r="G160" s="16"/>
      <c r="H160" s="3">
        <v>-758.96139052887406</v>
      </c>
      <c r="I160" s="3">
        <v>-126.28234774637099</v>
      </c>
    </row>
    <row r="161" spans="1:9" x14ac:dyDescent="0.2">
      <c r="A161" t="s">
        <v>156</v>
      </c>
      <c r="B161" s="2">
        <v>634.54851062232501</v>
      </c>
      <c r="C161" s="2">
        <v>105.581491601979</v>
      </c>
      <c r="D161" s="16"/>
      <c r="E161" s="2">
        <v>348.06066629711199</v>
      </c>
      <c r="F161" s="2">
        <v>57.913246505908603</v>
      </c>
      <c r="G161" s="16"/>
      <c r="H161" s="3">
        <v>-286.48784432521302</v>
      </c>
      <c r="I161" s="3">
        <v>-47.668245096070393</v>
      </c>
    </row>
    <row r="162" spans="1:9" x14ac:dyDescent="0.2">
      <c r="A162" t="s">
        <v>157</v>
      </c>
      <c r="B162" s="2">
        <v>1078.6033498642601</v>
      </c>
      <c r="C162" s="2">
        <v>179.46705195773501</v>
      </c>
      <c r="D162" s="16"/>
      <c r="E162" s="2">
        <v>358.38196337243602</v>
      </c>
      <c r="F162" s="2">
        <v>59.630590290091497</v>
      </c>
      <c r="G162" s="16"/>
      <c r="H162" s="3">
        <v>-720.22138649182398</v>
      </c>
      <c r="I162" s="3">
        <v>-119.8364616676435</v>
      </c>
    </row>
    <row r="163" spans="1:9" x14ac:dyDescent="0.2">
      <c r="A163" t="s">
        <v>158</v>
      </c>
      <c r="B163" s="2">
        <v>1406.45717308237</v>
      </c>
      <c r="C163" s="2">
        <v>234.01811480528801</v>
      </c>
      <c r="D163" s="16"/>
      <c r="E163" s="2">
        <v>626.09735877030801</v>
      </c>
      <c r="F163" s="2">
        <v>104.175318230907</v>
      </c>
      <c r="G163" s="16"/>
      <c r="H163" s="3">
        <v>-780.35981431206199</v>
      </c>
      <c r="I163" s="3">
        <v>-129.842796574381</v>
      </c>
    </row>
    <row r="164" spans="1:9" x14ac:dyDescent="0.2">
      <c r="A164" t="s">
        <v>159</v>
      </c>
      <c r="B164" s="2">
        <v>1732.1015505663299</v>
      </c>
      <c r="C164" s="2">
        <v>288.20155158120002</v>
      </c>
      <c r="D164" s="16"/>
      <c r="E164" s="2">
        <v>833.33480982905598</v>
      </c>
      <c r="F164" s="2">
        <v>138.65721966522901</v>
      </c>
      <c r="G164" s="16"/>
      <c r="H164" s="3">
        <v>-898.76674073727395</v>
      </c>
      <c r="I164" s="3">
        <v>-149.54433191597101</v>
      </c>
    </row>
    <row r="165" spans="1:9" x14ac:dyDescent="0.2">
      <c r="A165" t="s">
        <v>160</v>
      </c>
      <c r="B165" s="2">
        <v>1199.3868015727201</v>
      </c>
      <c r="C165" s="2">
        <v>199.56401346459899</v>
      </c>
      <c r="D165" s="16"/>
      <c r="E165" s="2">
        <v>655.91884187055905</v>
      </c>
      <c r="F165" s="2">
        <v>109.137266158922</v>
      </c>
      <c r="G165" s="16"/>
      <c r="H165" s="3">
        <v>-543.46795970216101</v>
      </c>
      <c r="I165" s="3">
        <v>-90.426747305676983</v>
      </c>
    </row>
    <row r="166" spans="1:9" x14ac:dyDescent="0.2">
      <c r="A166" t="s">
        <v>161</v>
      </c>
      <c r="B166" s="2">
        <v>2154.3847182972399</v>
      </c>
      <c r="C166" s="2">
        <v>358.46455902835697</v>
      </c>
      <c r="D166" s="16"/>
      <c r="E166" s="2">
        <v>683.95832339609694</v>
      </c>
      <c r="F166" s="2">
        <v>113.802709751736</v>
      </c>
      <c r="G166" s="16"/>
      <c r="H166" s="3">
        <v>-1470.4263949011429</v>
      </c>
      <c r="I166" s="3">
        <v>-244.66184927662096</v>
      </c>
    </row>
    <row r="167" spans="1:9" x14ac:dyDescent="0.2">
      <c r="A167" t="s">
        <v>162</v>
      </c>
      <c r="B167" s="2">
        <v>2815.4428001655401</v>
      </c>
      <c r="C167" s="2">
        <v>468.45693494733598</v>
      </c>
      <c r="D167" s="16"/>
      <c r="E167" s="2">
        <v>1146.6944911616699</v>
      </c>
      <c r="F167" s="2">
        <v>190.79662588741201</v>
      </c>
      <c r="G167" s="16"/>
      <c r="H167" s="3">
        <v>-1668.7483090038702</v>
      </c>
      <c r="I167" s="3">
        <v>-277.66030905992397</v>
      </c>
    </row>
    <row r="168" spans="1:9" x14ac:dyDescent="0.2">
      <c r="A168" t="s">
        <v>163</v>
      </c>
      <c r="B168" s="2">
        <v>3487.7490686926499</v>
      </c>
      <c r="C168" s="2">
        <v>580.32087829634395</v>
      </c>
      <c r="D168" s="16"/>
      <c r="E168" s="2">
        <v>1497.13021595039</v>
      </c>
      <c r="F168" s="2">
        <v>249.10505450152399</v>
      </c>
      <c r="G168" s="16"/>
      <c r="H168" s="3">
        <v>-1990.6188527422598</v>
      </c>
      <c r="I168" s="3">
        <v>-331.21582379481993</v>
      </c>
    </row>
    <row r="169" spans="1:9" x14ac:dyDescent="0.2">
      <c r="A169" t="s">
        <v>164</v>
      </c>
      <c r="B169" s="2">
        <v>537.72917541442405</v>
      </c>
      <c r="C169" s="2">
        <v>89.471880349189703</v>
      </c>
      <c r="D169" s="16"/>
      <c r="E169" s="2">
        <v>266.63408138568798</v>
      </c>
      <c r="F169" s="2">
        <v>44.364809866175897</v>
      </c>
      <c r="G169" s="16"/>
      <c r="H169" s="3">
        <v>-271.09509402873607</v>
      </c>
      <c r="I169" s="3">
        <v>-45.107070483013807</v>
      </c>
    </row>
    <row r="170" spans="1:9" x14ac:dyDescent="0.2">
      <c r="A170" t="s">
        <v>165</v>
      </c>
      <c r="B170" s="2">
        <v>943.48015317776003</v>
      </c>
      <c r="C170" s="2">
        <v>156.984123675078</v>
      </c>
      <c r="D170" s="16"/>
      <c r="E170" s="2">
        <v>240.423840467849</v>
      </c>
      <c r="F170" s="2">
        <v>40.003730634205503</v>
      </c>
      <c r="G170" s="16"/>
      <c r="H170" s="3">
        <v>-703.05631270991103</v>
      </c>
      <c r="I170" s="3">
        <v>-116.98039304087249</v>
      </c>
    </row>
    <row r="171" spans="1:9" x14ac:dyDescent="0.2">
      <c r="A171" t="s">
        <v>166</v>
      </c>
      <c r="B171" s="2">
        <v>1232.8923244069499</v>
      </c>
      <c r="C171" s="2">
        <v>205.13894275451801</v>
      </c>
      <c r="D171" s="16"/>
      <c r="E171" s="2">
        <v>426.78405894675302</v>
      </c>
      <c r="F171" s="2">
        <v>71.011903394671606</v>
      </c>
      <c r="G171" s="16"/>
      <c r="H171" s="3">
        <v>-806.10826546019689</v>
      </c>
      <c r="I171" s="3">
        <v>-134.12703935984641</v>
      </c>
    </row>
    <row r="172" spans="1:9" x14ac:dyDescent="0.2">
      <c r="A172" t="s">
        <v>167</v>
      </c>
      <c r="B172" s="2">
        <v>1507.0019652236599</v>
      </c>
      <c r="C172" s="2">
        <v>250.74759876022901</v>
      </c>
      <c r="D172" s="16"/>
      <c r="E172" s="2">
        <v>753.70712958525405</v>
      </c>
      <c r="F172" s="2">
        <v>125.408099838754</v>
      </c>
      <c r="G172" s="16"/>
      <c r="H172" s="3">
        <v>-753.29483563840586</v>
      </c>
      <c r="I172" s="3">
        <v>-125.33949892147501</v>
      </c>
    </row>
    <row r="173" spans="1:9" x14ac:dyDescent="0.2">
      <c r="A173" t="s">
        <v>168</v>
      </c>
      <c r="B173" s="2">
        <v>462.45792912265199</v>
      </c>
      <c r="C173" s="2">
        <v>76.947620461744705</v>
      </c>
      <c r="D173" s="16"/>
      <c r="E173" s="2">
        <v>329.16925339628898</v>
      </c>
      <c r="F173" s="2">
        <v>54.769935129160402</v>
      </c>
      <c r="G173" s="16"/>
      <c r="H173" s="3">
        <v>-133.28867572636301</v>
      </c>
      <c r="I173" s="3">
        <v>-22.177685332584304</v>
      </c>
    </row>
    <row r="174" spans="1:9" x14ac:dyDescent="0.2">
      <c r="A174" t="s">
        <v>169</v>
      </c>
      <c r="B174" s="2">
        <v>821.82772682422205</v>
      </c>
      <c r="C174" s="2">
        <v>136.74257489449801</v>
      </c>
      <c r="D174" s="16"/>
      <c r="E174" s="2">
        <v>349.77081817593103</v>
      </c>
      <c r="F174" s="2">
        <v>58.197795887412198</v>
      </c>
      <c r="G174" s="16"/>
      <c r="H174" s="3">
        <v>-472.05690864829103</v>
      </c>
      <c r="I174" s="3">
        <v>-78.544779007085808</v>
      </c>
    </row>
    <row r="175" spans="1:9" x14ac:dyDescent="0.2">
      <c r="A175" t="s">
        <v>170</v>
      </c>
      <c r="B175" s="2">
        <v>1085.1923734069901</v>
      </c>
      <c r="C175" s="2">
        <v>180.56338883694301</v>
      </c>
      <c r="D175" s="16"/>
      <c r="E175" s="2">
        <v>600.06011001098705</v>
      </c>
      <c r="F175" s="2">
        <v>99.843022882006196</v>
      </c>
      <c r="G175" s="16"/>
      <c r="H175" s="3">
        <v>-485.13226339600305</v>
      </c>
      <c r="I175" s="3">
        <v>-80.72036595493681</v>
      </c>
    </row>
    <row r="176" spans="1:9" x14ac:dyDescent="0.2">
      <c r="A176" t="s">
        <v>171</v>
      </c>
      <c r="B176" s="2">
        <v>1290.7644254622001</v>
      </c>
      <c r="C176" s="2">
        <v>214.76818724767799</v>
      </c>
      <c r="D176" s="16"/>
      <c r="E176" s="2">
        <v>784.20526675005101</v>
      </c>
      <c r="F176" s="2">
        <v>130.482635132806</v>
      </c>
      <c r="G176" s="16"/>
      <c r="H176" s="3">
        <v>-506.55915871214904</v>
      </c>
      <c r="I176" s="3">
        <v>-84.28555211487199</v>
      </c>
    </row>
    <row r="177" spans="1:9" x14ac:dyDescent="0.2">
      <c r="A177" t="s">
        <v>172</v>
      </c>
      <c r="B177" s="2">
        <v>470.39573439923703</v>
      </c>
      <c r="C177" s="2">
        <v>78.2683789335059</v>
      </c>
      <c r="D177" s="16"/>
      <c r="E177" s="2">
        <v>334.815339031794</v>
      </c>
      <c r="F177" s="2">
        <v>55.709378108113199</v>
      </c>
      <c r="G177" s="16"/>
      <c r="H177" s="3">
        <v>-135.58039536744303</v>
      </c>
      <c r="I177" s="3">
        <v>-22.559000825392701</v>
      </c>
    </row>
    <row r="178" spans="1:9" x14ac:dyDescent="0.2">
      <c r="A178" t="s">
        <v>173</v>
      </c>
      <c r="B178" s="2">
        <v>833.86430306166005</v>
      </c>
      <c r="C178" s="2">
        <v>138.74532118048799</v>
      </c>
      <c r="D178" s="16"/>
      <c r="E178" s="2">
        <v>357.51389186039103</v>
      </c>
      <c r="F178" s="2">
        <v>59.486153287207401</v>
      </c>
      <c r="G178" s="16"/>
      <c r="H178" s="3">
        <v>-476.35041120126903</v>
      </c>
      <c r="I178" s="3">
        <v>-79.259167893280591</v>
      </c>
    </row>
    <row r="179" spans="1:9" x14ac:dyDescent="0.2">
      <c r="A179" t="s">
        <v>174</v>
      </c>
      <c r="B179" s="2">
        <v>1099.57291449067</v>
      </c>
      <c r="C179" s="2">
        <v>182.956143610206</v>
      </c>
      <c r="D179" s="16"/>
      <c r="E179" s="2">
        <v>610.16181232676297</v>
      </c>
      <c r="F179" s="2">
        <v>101.523828652353</v>
      </c>
      <c r="G179" s="16"/>
      <c r="H179" s="3">
        <v>-489.411102163907</v>
      </c>
      <c r="I179" s="3">
        <v>-81.432314957852995</v>
      </c>
    </row>
    <row r="180" spans="1:9" x14ac:dyDescent="0.2">
      <c r="A180" t="s">
        <v>175</v>
      </c>
      <c r="B180" s="2">
        <v>1311.6700578745899</v>
      </c>
      <c r="C180" s="2">
        <v>218.24664132334601</v>
      </c>
      <c r="D180" s="16"/>
      <c r="E180" s="2">
        <v>796.08934889493605</v>
      </c>
      <c r="F180" s="2">
        <v>132.460008175486</v>
      </c>
      <c r="G180" s="16"/>
      <c r="H180" s="3">
        <v>-515.58070897965388</v>
      </c>
      <c r="I180" s="3">
        <v>-85.786633147860016</v>
      </c>
    </row>
    <row r="181" spans="1:9" x14ac:dyDescent="0.2">
      <c r="A181" t="s">
        <v>176</v>
      </c>
      <c r="B181" s="2">
        <v>529.305987968816</v>
      </c>
      <c r="C181" s="2">
        <v>88.070359930084095</v>
      </c>
      <c r="D181" s="16"/>
      <c r="E181" s="2">
        <v>375.13220010100798</v>
      </c>
      <c r="F181" s="2">
        <v>62.417634856242202</v>
      </c>
      <c r="G181" s="16"/>
      <c r="H181" s="3">
        <v>-154.17378786780802</v>
      </c>
      <c r="I181" s="3">
        <v>-25.652725073841893</v>
      </c>
    </row>
    <row r="182" spans="1:9" x14ac:dyDescent="0.2">
      <c r="A182" t="s">
        <v>177</v>
      </c>
      <c r="B182" s="2">
        <v>908.31528092957797</v>
      </c>
      <c r="C182" s="2">
        <v>151.133097942917</v>
      </c>
      <c r="D182" s="16"/>
      <c r="E182" s="2">
        <v>402.216478431719</v>
      </c>
      <c r="F182" s="2">
        <v>66.924143747603594</v>
      </c>
      <c r="G182" s="16"/>
      <c r="H182" s="3">
        <v>-506.09880249785897</v>
      </c>
      <c r="I182" s="3">
        <v>-84.20895419531341</v>
      </c>
    </row>
    <row r="183" spans="1:9" x14ac:dyDescent="0.2">
      <c r="A183" t="s">
        <v>178</v>
      </c>
      <c r="B183" s="2">
        <v>1182.9702864277899</v>
      </c>
      <c r="C183" s="2">
        <v>196.83249628838101</v>
      </c>
      <c r="D183" s="16"/>
      <c r="E183" s="2">
        <v>669.51461700039897</v>
      </c>
      <c r="F183" s="2">
        <v>111.399445005242</v>
      </c>
      <c r="G183" s="16"/>
      <c r="H183" s="3">
        <v>-513.45566942739094</v>
      </c>
      <c r="I183" s="3">
        <v>-85.433051283139008</v>
      </c>
    </row>
    <row r="184" spans="1:9" x14ac:dyDescent="0.2">
      <c r="A184" t="s">
        <v>179</v>
      </c>
      <c r="B184" s="2">
        <v>1419.86523890747</v>
      </c>
      <c r="C184" s="2">
        <v>236.24906100658399</v>
      </c>
      <c r="D184" s="16"/>
      <c r="E184" s="2">
        <v>865.66388332305598</v>
      </c>
      <c r="F184" s="2">
        <v>144.03640146845899</v>
      </c>
      <c r="G184" s="16"/>
      <c r="H184" s="3">
        <v>-554.20135558441405</v>
      </c>
      <c r="I184" s="3">
        <v>-92.212659538124996</v>
      </c>
    </row>
    <row r="185" spans="1:9" x14ac:dyDescent="0.2">
      <c r="A185" t="s">
        <v>180</v>
      </c>
      <c r="B185" s="2">
        <v>634.54851062232501</v>
      </c>
      <c r="C185" s="2">
        <v>105.581491601979</v>
      </c>
      <c r="D185" s="16"/>
      <c r="E185" s="2">
        <v>452.954271171389</v>
      </c>
      <c r="F185" s="2">
        <v>75.3663223176749</v>
      </c>
      <c r="G185" s="16"/>
      <c r="H185" s="3">
        <v>-181.59423945093602</v>
      </c>
      <c r="I185" s="3">
        <v>-30.215169284304096</v>
      </c>
    </row>
    <row r="186" spans="1:9" x14ac:dyDescent="0.2">
      <c r="A186" t="s">
        <v>181</v>
      </c>
      <c r="B186" s="2">
        <v>1078.6033498642601</v>
      </c>
      <c r="C186" s="2">
        <v>179.46705195773501</v>
      </c>
      <c r="D186" s="16"/>
      <c r="E186" s="2">
        <v>502.51945555199802</v>
      </c>
      <c r="F186" s="2">
        <v>83.613392495649805</v>
      </c>
      <c r="G186" s="16"/>
      <c r="H186" s="3">
        <v>-576.08389431226203</v>
      </c>
      <c r="I186" s="3">
        <v>-95.853659462085204</v>
      </c>
    </row>
    <row r="187" spans="1:9" x14ac:dyDescent="0.2">
      <c r="A187" t="s">
        <v>182</v>
      </c>
      <c r="B187" s="2">
        <v>1406.45717308237</v>
      </c>
      <c r="C187" s="2">
        <v>234.01811480528801</v>
      </c>
      <c r="D187" s="16"/>
      <c r="E187" s="2">
        <v>840.40699300823496</v>
      </c>
      <c r="F187" s="2">
        <v>139.83394868821199</v>
      </c>
      <c r="G187" s="16"/>
      <c r="H187" s="3">
        <v>-566.05018007413503</v>
      </c>
      <c r="I187" s="3">
        <v>-94.184166117076018</v>
      </c>
    </row>
    <row r="188" spans="1:9" x14ac:dyDescent="0.2">
      <c r="A188" t="s">
        <v>183</v>
      </c>
      <c r="B188" s="2">
        <v>1732.1015505663299</v>
      </c>
      <c r="C188" s="2">
        <v>288.20155158120002</v>
      </c>
      <c r="D188" s="16"/>
      <c r="E188" s="2">
        <v>1105.77481226142</v>
      </c>
      <c r="F188" s="2">
        <v>183.98806726369699</v>
      </c>
      <c r="G188" s="16"/>
      <c r="H188" s="3">
        <v>-626.3267383049099</v>
      </c>
      <c r="I188" s="3">
        <v>-104.21348431750303</v>
      </c>
    </row>
    <row r="189" spans="1:9" x14ac:dyDescent="0.2">
      <c r="A189" t="s">
        <v>184</v>
      </c>
      <c r="B189" s="2">
        <v>1199.3868015727201</v>
      </c>
      <c r="C189" s="2">
        <v>199.56401346459899</v>
      </c>
      <c r="D189" s="16"/>
      <c r="E189" s="2">
        <v>870.04449938268795</v>
      </c>
      <c r="F189" s="2">
        <v>144.765285028926</v>
      </c>
      <c r="G189" s="16"/>
      <c r="H189" s="3">
        <v>-329.34230219003211</v>
      </c>
      <c r="I189" s="3">
        <v>-54.798728435672984</v>
      </c>
    </row>
    <row r="190" spans="1:9" x14ac:dyDescent="0.2">
      <c r="A190" t="s">
        <v>185</v>
      </c>
      <c r="B190" s="2">
        <v>2154.3847182972399</v>
      </c>
      <c r="C190" s="2">
        <v>358.46455902835697</v>
      </c>
      <c r="D190" s="16"/>
      <c r="E190" s="2">
        <v>934.48493489041198</v>
      </c>
      <c r="F190" s="2">
        <v>155.48742397731601</v>
      </c>
      <c r="G190" s="16"/>
      <c r="H190" s="3">
        <v>-1219.899783406828</v>
      </c>
      <c r="I190" s="3">
        <v>-202.97713505104096</v>
      </c>
    </row>
    <row r="191" spans="1:9" x14ac:dyDescent="0.2">
      <c r="A191" t="s">
        <v>186</v>
      </c>
      <c r="B191" s="2">
        <v>2815.4428001655401</v>
      </c>
      <c r="C191" s="2">
        <v>468.45693494733598</v>
      </c>
      <c r="D191" s="16"/>
      <c r="E191" s="2">
        <v>1546.7074827963099</v>
      </c>
      <c r="F191" s="2">
        <v>257.35413506119397</v>
      </c>
      <c r="G191" s="16"/>
      <c r="H191" s="3">
        <v>-1268.7353173692302</v>
      </c>
      <c r="I191" s="3">
        <v>-211.10279988614201</v>
      </c>
    </row>
    <row r="192" spans="1:9" x14ac:dyDescent="0.2">
      <c r="A192" t="s">
        <v>187</v>
      </c>
      <c r="B192" s="2">
        <v>3487.7490686926499</v>
      </c>
      <c r="C192" s="2">
        <v>580.32087829634395</v>
      </c>
      <c r="D192" s="16"/>
      <c r="E192" s="2">
        <v>2014.7730894456399</v>
      </c>
      <c r="F192" s="2">
        <v>335.23480783931501</v>
      </c>
      <c r="G192" s="16"/>
      <c r="H192" s="3">
        <v>-1472.9759792470099</v>
      </c>
      <c r="I192" s="3">
        <v>-245.08607045702894</v>
      </c>
    </row>
    <row r="193" spans="1:9" x14ac:dyDescent="0.2">
      <c r="A193" t="s">
        <v>188</v>
      </c>
      <c r="B193" s="2">
        <v>537.72917541442405</v>
      </c>
      <c r="C193" s="2">
        <v>89.471880349189703</v>
      </c>
      <c r="D193" s="16"/>
      <c r="E193" s="2">
        <v>387.38051940998002</v>
      </c>
      <c r="F193" s="2">
        <v>64.455612726508207</v>
      </c>
      <c r="G193" s="16"/>
      <c r="H193" s="3">
        <v>-150.34865600444402</v>
      </c>
      <c r="I193" s="3">
        <v>-25.016267622681497</v>
      </c>
    </row>
    <row r="194" spans="1:9" x14ac:dyDescent="0.2">
      <c r="A194" t="s">
        <v>189</v>
      </c>
      <c r="B194" s="2">
        <v>943.48015317776003</v>
      </c>
      <c r="C194" s="2">
        <v>156.984123675078</v>
      </c>
      <c r="D194" s="16"/>
      <c r="E194" s="2">
        <v>358.82615235423498</v>
      </c>
      <c r="F194" s="2">
        <v>59.704498170208602</v>
      </c>
      <c r="G194" s="16"/>
      <c r="H194" s="3">
        <v>-584.65400082352505</v>
      </c>
      <c r="I194" s="3">
        <v>-97.279625504869387</v>
      </c>
    </row>
    <row r="195" spans="1:9" x14ac:dyDescent="0.2">
      <c r="A195" t="s">
        <v>190</v>
      </c>
      <c r="B195" s="2">
        <v>1232.8923244069499</v>
      </c>
      <c r="C195" s="2">
        <v>205.13894275451801</v>
      </c>
      <c r="D195" s="16"/>
      <c r="E195" s="2">
        <v>636.96379468851296</v>
      </c>
      <c r="F195" s="2">
        <v>105.983366777922</v>
      </c>
      <c r="G195" s="16"/>
      <c r="H195" s="3">
        <v>-595.92852971843695</v>
      </c>
      <c r="I195" s="3">
        <v>-99.155575976596012</v>
      </c>
    </row>
    <row r="196" spans="1:9" x14ac:dyDescent="0.2">
      <c r="A196" t="s">
        <v>191</v>
      </c>
      <c r="B196" s="2">
        <v>1507.0019652236599</v>
      </c>
      <c r="C196" s="2">
        <v>250.74759876022901</v>
      </c>
      <c r="D196" s="16"/>
      <c r="E196" s="2">
        <v>1076.6138217467201</v>
      </c>
      <c r="F196" s="2">
        <v>179.136017619591</v>
      </c>
      <c r="G196" s="16"/>
      <c r="H196" s="3">
        <v>-430.38814347693983</v>
      </c>
      <c r="I196" s="3">
        <v>-71.611581140638009</v>
      </c>
    </row>
    <row r="197" spans="1:9" x14ac:dyDescent="0.2">
      <c r="B197" s="3"/>
      <c r="C197" s="3"/>
      <c r="D197" s="10"/>
      <c r="E197" s="2"/>
      <c r="F197" s="2"/>
      <c r="G197" s="10"/>
      <c r="H197" s="3"/>
      <c r="I197" s="3"/>
    </row>
    <row r="198" spans="1:9" ht="58" customHeight="1" x14ac:dyDescent="0.2">
      <c r="B198" s="32" t="s">
        <v>222</v>
      </c>
      <c r="C198" s="32"/>
      <c r="D198" s="32"/>
      <c r="E198" s="32"/>
      <c r="F198" s="32"/>
      <c r="G198" s="19"/>
      <c r="H198" s="3"/>
      <c r="I198" s="3"/>
    </row>
    <row r="199" spans="1:9" x14ac:dyDescent="0.2">
      <c r="B199" s="3"/>
      <c r="C199" s="3"/>
      <c r="D199" s="19"/>
      <c r="E199" s="2"/>
      <c r="F199" s="2"/>
      <c r="G199" s="19"/>
      <c r="H199" s="3"/>
      <c r="I199" s="3"/>
    </row>
    <row r="200" spans="1:9" x14ac:dyDescent="0.2">
      <c r="B200" s="3"/>
      <c r="C200" s="3"/>
      <c r="D200" s="10"/>
      <c r="E200" s="2"/>
      <c r="F200" s="2"/>
      <c r="G200" s="10"/>
      <c r="H200" s="3"/>
      <c r="I200" s="3"/>
    </row>
    <row r="201" spans="1:9" x14ac:dyDescent="0.2">
      <c r="B201" s="3"/>
      <c r="C201" s="3"/>
      <c r="D201" s="10"/>
      <c r="E201" s="2"/>
      <c r="F201" s="2"/>
      <c r="G201" s="10"/>
      <c r="H201" s="3"/>
      <c r="I201" s="3"/>
    </row>
    <row r="202" spans="1:9" x14ac:dyDescent="0.2">
      <c r="B202" s="3"/>
      <c r="C202" s="3"/>
      <c r="D202" s="10"/>
      <c r="E202" s="2"/>
      <c r="F202" s="2"/>
      <c r="G202" s="10"/>
      <c r="H202" s="3"/>
      <c r="I202" s="3"/>
    </row>
    <row r="203" spans="1:9" x14ac:dyDescent="0.2">
      <c r="B203" s="3"/>
      <c r="C203" s="3"/>
      <c r="E203" s="2"/>
      <c r="F203" s="2"/>
      <c r="H203" s="3"/>
      <c r="I203" s="3"/>
    </row>
    <row r="204" spans="1:9" x14ac:dyDescent="0.2">
      <c r="E204" s="1"/>
      <c r="F204" s="1"/>
    </row>
    <row r="205" spans="1:9" x14ac:dyDescent="0.2">
      <c r="E205" s="1"/>
      <c r="F205" s="1"/>
    </row>
    <row r="206" spans="1:9" x14ac:dyDescent="0.2">
      <c r="E206" s="1"/>
      <c r="F206" s="1"/>
    </row>
    <row r="207" spans="1:9" x14ac:dyDescent="0.2">
      <c r="E207" s="1"/>
      <c r="F207" s="1"/>
    </row>
    <row r="208" spans="1:9" x14ac:dyDescent="0.2">
      <c r="E208" s="1"/>
      <c r="F208" s="1"/>
    </row>
    <row r="209" spans="5:6" x14ac:dyDescent="0.2">
      <c r="E209" s="1"/>
      <c r="F209" s="1"/>
    </row>
    <row r="210" spans="5:6" x14ac:dyDescent="0.2">
      <c r="E210" s="1"/>
      <c r="F210" s="1"/>
    </row>
    <row r="211" spans="5:6" x14ac:dyDescent="0.2">
      <c r="E211" s="1"/>
      <c r="F211" s="1"/>
    </row>
    <row r="212" spans="5:6" x14ac:dyDescent="0.2">
      <c r="E212" s="1"/>
      <c r="F212" s="1"/>
    </row>
    <row r="213" spans="5:6" x14ac:dyDescent="0.2">
      <c r="E213" s="1"/>
      <c r="F213" s="1"/>
    </row>
    <row r="214" spans="5:6" x14ac:dyDescent="0.2">
      <c r="E214" s="1"/>
      <c r="F214" s="1"/>
    </row>
    <row r="215" spans="5:6" x14ac:dyDescent="0.2">
      <c r="E215" s="1"/>
      <c r="F215" s="1"/>
    </row>
    <row r="216" spans="5:6" x14ac:dyDescent="0.2">
      <c r="E216" s="1"/>
      <c r="F216" s="1"/>
    </row>
    <row r="217" spans="5:6" x14ac:dyDescent="0.2">
      <c r="E217" s="1"/>
      <c r="F217" s="1"/>
    </row>
    <row r="218" spans="5:6" x14ac:dyDescent="0.2">
      <c r="E218" s="1"/>
      <c r="F218" s="1"/>
    </row>
    <row r="219" spans="5:6" x14ac:dyDescent="0.2">
      <c r="E219" s="1"/>
      <c r="F219" s="1"/>
    </row>
    <row r="220" spans="5:6" x14ac:dyDescent="0.2">
      <c r="E220" s="1"/>
      <c r="F220" s="1"/>
    </row>
    <row r="221" spans="5:6" x14ac:dyDescent="0.2">
      <c r="E221" s="1"/>
      <c r="F221" s="1"/>
    </row>
    <row r="222" spans="5:6" x14ac:dyDescent="0.2">
      <c r="E222" s="1"/>
      <c r="F222" s="1"/>
    </row>
    <row r="223" spans="5:6" x14ac:dyDescent="0.2">
      <c r="E223" s="1"/>
      <c r="F223" s="1"/>
    </row>
    <row r="224" spans="5:6" x14ac:dyDescent="0.2">
      <c r="E224" s="1"/>
      <c r="F224" s="1"/>
    </row>
    <row r="225" spans="5:6" x14ac:dyDescent="0.2">
      <c r="E225" s="1"/>
      <c r="F225" s="1"/>
    </row>
    <row r="226" spans="5:6" x14ac:dyDescent="0.2">
      <c r="E226" s="1"/>
      <c r="F226" s="1"/>
    </row>
    <row r="227" spans="5:6" x14ac:dyDescent="0.2">
      <c r="E227" s="1"/>
      <c r="F227" s="1"/>
    </row>
    <row r="228" spans="5:6" x14ac:dyDescent="0.2">
      <c r="E228" s="1"/>
      <c r="F228" s="1"/>
    </row>
    <row r="229" spans="5:6" x14ac:dyDescent="0.2">
      <c r="E229" s="1"/>
      <c r="F229" s="1"/>
    </row>
    <row r="230" spans="5:6" x14ac:dyDescent="0.2">
      <c r="E230" s="1"/>
      <c r="F230" s="1"/>
    </row>
    <row r="231" spans="5:6" x14ac:dyDescent="0.2">
      <c r="E231" s="1"/>
      <c r="F231" s="1"/>
    </row>
    <row r="232" spans="5:6" x14ac:dyDescent="0.2">
      <c r="E232" s="1"/>
      <c r="F232" s="1"/>
    </row>
    <row r="233" spans="5:6" x14ac:dyDescent="0.2">
      <c r="E233" s="1"/>
      <c r="F233" s="1"/>
    </row>
    <row r="234" spans="5:6" x14ac:dyDescent="0.2">
      <c r="E234" s="1"/>
      <c r="F234" s="1"/>
    </row>
    <row r="235" spans="5:6" x14ac:dyDescent="0.2">
      <c r="E235" s="1"/>
      <c r="F235" s="1"/>
    </row>
    <row r="236" spans="5:6" x14ac:dyDescent="0.2">
      <c r="E236" s="1"/>
      <c r="F236" s="1"/>
    </row>
    <row r="237" spans="5:6" x14ac:dyDescent="0.2">
      <c r="E237" s="1"/>
      <c r="F237" s="1"/>
    </row>
    <row r="238" spans="5:6" x14ac:dyDescent="0.2">
      <c r="E238" s="1"/>
      <c r="F238" s="1"/>
    </row>
    <row r="239" spans="5:6" x14ac:dyDescent="0.2">
      <c r="E239" s="1"/>
      <c r="F239" s="1"/>
    </row>
    <row r="240" spans="5:6" x14ac:dyDescent="0.2">
      <c r="E240" s="1"/>
      <c r="F240" s="1"/>
    </row>
    <row r="241" spans="5:6" x14ac:dyDescent="0.2">
      <c r="E241" s="1"/>
      <c r="F241" s="1"/>
    </row>
    <row r="242" spans="5:6" x14ac:dyDescent="0.2">
      <c r="E242" s="1"/>
      <c r="F242" s="1"/>
    </row>
    <row r="243" spans="5:6" x14ac:dyDescent="0.2">
      <c r="E243" s="1"/>
      <c r="F243" s="1"/>
    </row>
    <row r="244" spans="5:6" x14ac:dyDescent="0.2">
      <c r="E244" s="1"/>
      <c r="F244" s="1"/>
    </row>
    <row r="245" spans="5:6" x14ac:dyDescent="0.2">
      <c r="E245" s="1"/>
      <c r="F245" s="1"/>
    </row>
    <row r="246" spans="5:6" x14ac:dyDescent="0.2">
      <c r="E246" s="1"/>
      <c r="F246" s="1"/>
    </row>
    <row r="247" spans="5:6" x14ac:dyDescent="0.2">
      <c r="E247" s="1"/>
      <c r="F247" s="1"/>
    </row>
    <row r="248" spans="5:6" x14ac:dyDescent="0.2">
      <c r="E248" s="1"/>
      <c r="F248" s="1"/>
    </row>
    <row r="249" spans="5:6" x14ac:dyDescent="0.2">
      <c r="E249" s="1"/>
      <c r="F249" s="1"/>
    </row>
    <row r="250" spans="5:6" x14ac:dyDescent="0.2">
      <c r="E250" s="1"/>
      <c r="F250" s="1"/>
    </row>
    <row r="251" spans="5:6" x14ac:dyDescent="0.2">
      <c r="E251" s="1"/>
      <c r="F251" s="1"/>
    </row>
    <row r="252" spans="5:6" x14ac:dyDescent="0.2">
      <c r="E252" s="1"/>
      <c r="F252" s="1"/>
    </row>
    <row r="253" spans="5:6" x14ac:dyDescent="0.2">
      <c r="E253" s="1"/>
      <c r="F253" s="1"/>
    </row>
    <row r="254" spans="5:6" x14ac:dyDescent="0.2">
      <c r="E254" s="1"/>
      <c r="F254" s="1"/>
    </row>
    <row r="255" spans="5:6" x14ac:dyDescent="0.2">
      <c r="E255" s="1"/>
      <c r="F255" s="1"/>
    </row>
    <row r="256" spans="5:6" x14ac:dyDescent="0.2">
      <c r="E256" s="1"/>
      <c r="F256" s="1"/>
    </row>
    <row r="257" spans="5:6" x14ac:dyDescent="0.2">
      <c r="E257" s="1"/>
      <c r="F257" s="1"/>
    </row>
    <row r="258" spans="5:6" x14ac:dyDescent="0.2">
      <c r="E258" s="1"/>
      <c r="F258" s="1"/>
    </row>
    <row r="259" spans="5:6" x14ac:dyDescent="0.2">
      <c r="E259" s="1"/>
      <c r="F259" s="1"/>
    </row>
    <row r="260" spans="5:6" x14ac:dyDescent="0.2">
      <c r="E260" s="1"/>
      <c r="F260" s="1"/>
    </row>
    <row r="261" spans="5:6" x14ac:dyDescent="0.2">
      <c r="E261" s="1"/>
      <c r="F261" s="1"/>
    </row>
    <row r="262" spans="5:6" x14ac:dyDescent="0.2">
      <c r="E262" s="1"/>
      <c r="F262" s="1"/>
    </row>
    <row r="263" spans="5:6" x14ac:dyDescent="0.2">
      <c r="E263" s="1"/>
      <c r="F263" s="1"/>
    </row>
    <row r="264" spans="5:6" x14ac:dyDescent="0.2">
      <c r="E264" s="1"/>
      <c r="F264" s="1"/>
    </row>
    <row r="265" spans="5:6" x14ac:dyDescent="0.2">
      <c r="E265" s="1"/>
      <c r="F265" s="1"/>
    </row>
    <row r="266" spans="5:6" x14ac:dyDescent="0.2">
      <c r="E266" s="1"/>
      <c r="F266" s="1"/>
    </row>
    <row r="267" spans="5:6" x14ac:dyDescent="0.2">
      <c r="E267" s="1"/>
      <c r="F267" s="1"/>
    </row>
    <row r="268" spans="5:6" x14ac:dyDescent="0.2">
      <c r="E268" s="1"/>
      <c r="F268" s="1"/>
    </row>
    <row r="269" spans="5:6" x14ac:dyDescent="0.2">
      <c r="E269" s="1"/>
      <c r="F269" s="1"/>
    </row>
    <row r="270" spans="5:6" x14ac:dyDescent="0.2">
      <c r="E270" s="1"/>
      <c r="F270" s="1"/>
    </row>
    <row r="271" spans="5:6" x14ac:dyDescent="0.2">
      <c r="E271" s="1"/>
      <c r="F271" s="1"/>
    </row>
    <row r="272" spans="5:6" x14ac:dyDescent="0.2">
      <c r="E272" s="1"/>
      <c r="F272" s="1"/>
    </row>
    <row r="273" spans="5:6" x14ac:dyDescent="0.2">
      <c r="E273" s="1"/>
      <c r="F273" s="1"/>
    </row>
    <row r="274" spans="5:6" x14ac:dyDescent="0.2">
      <c r="E274" s="1"/>
      <c r="F274" s="1"/>
    </row>
    <row r="275" spans="5:6" x14ac:dyDescent="0.2">
      <c r="E275" s="1"/>
      <c r="F275" s="1"/>
    </row>
    <row r="276" spans="5:6" x14ac:dyDescent="0.2">
      <c r="E276" s="1"/>
      <c r="F276" s="1"/>
    </row>
    <row r="277" spans="5:6" x14ac:dyDescent="0.2">
      <c r="E277" s="1"/>
      <c r="F277" s="1"/>
    </row>
    <row r="278" spans="5:6" x14ac:dyDescent="0.2">
      <c r="E278" s="1"/>
      <c r="F278" s="1"/>
    </row>
    <row r="279" spans="5:6" x14ac:dyDescent="0.2">
      <c r="E279" s="1"/>
      <c r="F279" s="1"/>
    </row>
    <row r="280" spans="5:6" x14ac:dyDescent="0.2">
      <c r="E280" s="1"/>
      <c r="F280" s="1"/>
    </row>
    <row r="281" spans="5:6" x14ac:dyDescent="0.2">
      <c r="E281" s="1"/>
      <c r="F281" s="1"/>
    </row>
    <row r="282" spans="5:6" x14ac:dyDescent="0.2">
      <c r="E282" s="1"/>
      <c r="F282" s="1"/>
    </row>
    <row r="283" spans="5:6" x14ac:dyDescent="0.2">
      <c r="E283" s="1"/>
      <c r="F283" s="1"/>
    </row>
    <row r="284" spans="5:6" x14ac:dyDescent="0.2">
      <c r="E284" s="1"/>
      <c r="F284" s="1"/>
    </row>
    <row r="285" spans="5:6" x14ac:dyDescent="0.2">
      <c r="E285" s="1"/>
      <c r="F285" s="1"/>
    </row>
    <row r="286" spans="5:6" x14ac:dyDescent="0.2">
      <c r="E286" s="1"/>
      <c r="F286" s="1"/>
    </row>
    <row r="287" spans="5:6" x14ac:dyDescent="0.2">
      <c r="E287" s="1"/>
      <c r="F287" s="1"/>
    </row>
    <row r="288" spans="5:6" x14ac:dyDescent="0.2">
      <c r="E288" s="1"/>
      <c r="F288" s="1"/>
    </row>
    <row r="289" spans="5:6" x14ac:dyDescent="0.2">
      <c r="E289" s="1"/>
      <c r="F289" s="1"/>
    </row>
    <row r="290" spans="5:6" x14ac:dyDescent="0.2">
      <c r="E290" s="1"/>
      <c r="F290" s="1"/>
    </row>
    <row r="291" spans="5:6" x14ac:dyDescent="0.2">
      <c r="E291" s="1"/>
      <c r="F291" s="1"/>
    </row>
    <row r="292" spans="5:6" x14ac:dyDescent="0.2">
      <c r="E292" s="1"/>
      <c r="F292" s="1"/>
    </row>
    <row r="293" spans="5:6" x14ac:dyDescent="0.2">
      <c r="E293" s="1"/>
      <c r="F293" s="1"/>
    </row>
    <row r="294" spans="5:6" x14ac:dyDescent="0.2">
      <c r="E294" s="1"/>
      <c r="F294" s="1"/>
    </row>
    <row r="295" spans="5:6" x14ac:dyDescent="0.2">
      <c r="E295" s="1"/>
      <c r="F295" s="1"/>
    </row>
    <row r="296" spans="5:6" x14ac:dyDescent="0.2">
      <c r="E296" s="1"/>
      <c r="F296" s="1"/>
    </row>
    <row r="297" spans="5:6" x14ac:dyDescent="0.2">
      <c r="E297" s="1"/>
      <c r="F297" s="1"/>
    </row>
    <row r="298" spans="5:6" x14ac:dyDescent="0.2">
      <c r="E298" s="1"/>
      <c r="F298" s="1"/>
    </row>
    <row r="299" spans="5:6" x14ac:dyDescent="0.2">
      <c r="E299" s="1"/>
      <c r="F299" s="1"/>
    </row>
    <row r="300" spans="5:6" x14ac:dyDescent="0.2">
      <c r="E300" s="1"/>
      <c r="F300" s="1"/>
    </row>
    <row r="301" spans="5:6" x14ac:dyDescent="0.2">
      <c r="E301" s="1"/>
      <c r="F301" s="1"/>
    </row>
    <row r="302" spans="5:6" x14ac:dyDescent="0.2">
      <c r="E302" s="1"/>
      <c r="F302" s="1"/>
    </row>
    <row r="303" spans="5:6" x14ac:dyDescent="0.2">
      <c r="E303" s="1"/>
      <c r="F303" s="1"/>
    </row>
    <row r="304" spans="5:6" x14ac:dyDescent="0.2">
      <c r="E304" s="1"/>
      <c r="F304" s="1"/>
    </row>
    <row r="305" spans="5:6" x14ac:dyDescent="0.2">
      <c r="E305" s="1"/>
      <c r="F305" s="1"/>
    </row>
    <row r="306" spans="5:6" x14ac:dyDescent="0.2">
      <c r="E306" s="1"/>
      <c r="F306" s="1"/>
    </row>
    <row r="307" spans="5:6" x14ac:dyDescent="0.2">
      <c r="E307" s="1"/>
      <c r="F307" s="1"/>
    </row>
    <row r="308" spans="5:6" x14ac:dyDescent="0.2">
      <c r="E308" s="1"/>
      <c r="F308" s="1"/>
    </row>
    <row r="309" spans="5:6" x14ac:dyDescent="0.2">
      <c r="E309" s="1"/>
      <c r="F309" s="1"/>
    </row>
    <row r="310" spans="5:6" x14ac:dyDescent="0.2">
      <c r="E310" s="1"/>
      <c r="F310" s="1"/>
    </row>
    <row r="311" spans="5:6" x14ac:dyDescent="0.2">
      <c r="E311" s="1"/>
      <c r="F311" s="1"/>
    </row>
    <row r="312" spans="5:6" x14ac:dyDescent="0.2">
      <c r="E312" s="1"/>
      <c r="F312" s="1"/>
    </row>
    <row r="313" spans="5:6" x14ac:dyDescent="0.2">
      <c r="E313" s="1"/>
      <c r="F313" s="1"/>
    </row>
    <row r="314" spans="5:6" x14ac:dyDescent="0.2">
      <c r="E314" s="1"/>
      <c r="F314" s="1"/>
    </row>
    <row r="315" spans="5:6" x14ac:dyDescent="0.2">
      <c r="E315" s="1"/>
      <c r="F315" s="1"/>
    </row>
    <row r="316" spans="5:6" x14ac:dyDescent="0.2">
      <c r="E316" s="1"/>
      <c r="F316" s="1"/>
    </row>
    <row r="317" spans="5:6" x14ac:dyDescent="0.2">
      <c r="E317" s="1"/>
      <c r="F317" s="1"/>
    </row>
    <row r="318" spans="5:6" x14ac:dyDescent="0.2">
      <c r="E318" s="1"/>
      <c r="F318" s="1"/>
    </row>
    <row r="319" spans="5:6" x14ac:dyDescent="0.2">
      <c r="E319" s="1"/>
      <c r="F319" s="1"/>
    </row>
    <row r="320" spans="5:6" x14ac:dyDescent="0.2">
      <c r="E320" s="1"/>
      <c r="F320" s="1"/>
    </row>
    <row r="321" spans="5:6" x14ac:dyDescent="0.2">
      <c r="E321" s="1"/>
      <c r="F321" s="1"/>
    </row>
    <row r="322" spans="5:6" x14ac:dyDescent="0.2">
      <c r="E322" s="1"/>
      <c r="F322" s="1"/>
    </row>
    <row r="323" spans="5:6" x14ac:dyDescent="0.2">
      <c r="E323" s="1"/>
      <c r="F323" s="1"/>
    </row>
    <row r="324" spans="5:6" x14ac:dyDescent="0.2">
      <c r="E324" s="1"/>
      <c r="F324" s="1"/>
    </row>
    <row r="325" spans="5:6" x14ac:dyDescent="0.2">
      <c r="E325" s="1"/>
      <c r="F325" s="1"/>
    </row>
    <row r="326" spans="5:6" x14ac:dyDescent="0.2">
      <c r="E326" s="1"/>
      <c r="F326" s="1"/>
    </row>
    <row r="327" spans="5:6" x14ac:dyDescent="0.2">
      <c r="E327" s="1"/>
      <c r="F327" s="1"/>
    </row>
    <row r="328" spans="5:6" x14ac:dyDescent="0.2">
      <c r="E328" s="1"/>
      <c r="F328" s="1"/>
    </row>
    <row r="329" spans="5:6" x14ac:dyDescent="0.2">
      <c r="E329" s="1"/>
      <c r="F329" s="1"/>
    </row>
    <row r="330" spans="5:6" x14ac:dyDescent="0.2">
      <c r="E330" s="1"/>
      <c r="F330" s="1"/>
    </row>
    <row r="331" spans="5:6" x14ac:dyDescent="0.2">
      <c r="E331" s="1"/>
      <c r="F331" s="1"/>
    </row>
    <row r="332" spans="5:6" x14ac:dyDescent="0.2">
      <c r="E332" s="1"/>
      <c r="F332" s="1"/>
    </row>
    <row r="333" spans="5:6" x14ac:dyDescent="0.2">
      <c r="E333" s="1"/>
      <c r="F333" s="1"/>
    </row>
    <row r="334" spans="5:6" x14ac:dyDescent="0.2">
      <c r="E334" s="1"/>
      <c r="F334" s="1"/>
    </row>
    <row r="335" spans="5:6" x14ac:dyDescent="0.2">
      <c r="E335" s="1"/>
      <c r="F335" s="1"/>
    </row>
    <row r="336" spans="5:6" x14ac:dyDescent="0.2">
      <c r="E336" s="1"/>
      <c r="F336" s="1"/>
    </row>
    <row r="337" spans="5:6" x14ac:dyDescent="0.2">
      <c r="E337" s="1"/>
      <c r="F337" s="1"/>
    </row>
    <row r="338" spans="5:6" x14ac:dyDescent="0.2">
      <c r="E338" s="1"/>
      <c r="F338" s="1"/>
    </row>
    <row r="339" spans="5:6" x14ac:dyDescent="0.2">
      <c r="E339" s="1"/>
      <c r="F339" s="1"/>
    </row>
    <row r="340" spans="5:6" x14ac:dyDescent="0.2">
      <c r="E340" s="1"/>
      <c r="F340" s="1"/>
    </row>
    <row r="341" spans="5:6" x14ac:dyDescent="0.2">
      <c r="E341" s="1"/>
      <c r="F341" s="1"/>
    </row>
    <row r="342" spans="5:6" x14ac:dyDescent="0.2">
      <c r="E342" s="1"/>
      <c r="F342" s="1"/>
    </row>
    <row r="343" spans="5:6" x14ac:dyDescent="0.2">
      <c r="E343" s="1"/>
      <c r="F343" s="1"/>
    </row>
    <row r="344" spans="5:6" x14ac:dyDescent="0.2">
      <c r="E344" s="1"/>
      <c r="F344" s="1"/>
    </row>
    <row r="345" spans="5:6" x14ac:dyDescent="0.2">
      <c r="E345" s="1"/>
      <c r="F345" s="1"/>
    </row>
    <row r="346" spans="5:6" x14ac:dyDescent="0.2">
      <c r="E346" s="1"/>
      <c r="F346" s="1"/>
    </row>
    <row r="347" spans="5:6" x14ac:dyDescent="0.2">
      <c r="E347" s="1"/>
      <c r="F347" s="1"/>
    </row>
    <row r="348" spans="5:6" x14ac:dyDescent="0.2">
      <c r="E348" s="1"/>
      <c r="F348" s="1"/>
    </row>
    <row r="349" spans="5:6" x14ac:dyDescent="0.2">
      <c r="E349" s="1"/>
      <c r="F349" s="1"/>
    </row>
    <row r="350" spans="5:6" x14ac:dyDescent="0.2">
      <c r="E350" s="1"/>
      <c r="F350" s="1"/>
    </row>
    <row r="351" spans="5:6" x14ac:dyDescent="0.2">
      <c r="E351" s="1"/>
      <c r="F351" s="1"/>
    </row>
    <row r="352" spans="5:6" x14ac:dyDescent="0.2">
      <c r="E352" s="1"/>
      <c r="F352" s="1"/>
    </row>
    <row r="353" spans="5:6" x14ac:dyDescent="0.2">
      <c r="E353" s="1"/>
      <c r="F353" s="1"/>
    </row>
    <row r="354" spans="5:6" x14ac:dyDescent="0.2">
      <c r="E354" s="1"/>
      <c r="F354" s="1"/>
    </row>
    <row r="355" spans="5:6" x14ac:dyDescent="0.2">
      <c r="E355" s="1"/>
      <c r="F355" s="1"/>
    </row>
    <row r="356" spans="5:6" x14ac:dyDescent="0.2">
      <c r="E356" s="1"/>
      <c r="F356" s="1"/>
    </row>
    <row r="357" spans="5:6" x14ac:dyDescent="0.2">
      <c r="E357" s="1"/>
      <c r="F357" s="1"/>
    </row>
    <row r="358" spans="5:6" x14ac:dyDescent="0.2">
      <c r="E358" s="1"/>
      <c r="F358" s="1"/>
    </row>
    <row r="359" spans="5:6" x14ac:dyDescent="0.2">
      <c r="E359" s="1"/>
      <c r="F359" s="1"/>
    </row>
    <row r="360" spans="5:6" x14ac:dyDescent="0.2">
      <c r="E360" s="1"/>
      <c r="F360" s="1"/>
    </row>
    <row r="361" spans="5:6" x14ac:dyDescent="0.2">
      <c r="E361" s="1"/>
      <c r="F361" s="1"/>
    </row>
    <row r="362" spans="5:6" x14ac:dyDescent="0.2">
      <c r="E362" s="1"/>
      <c r="F362" s="1"/>
    </row>
    <row r="363" spans="5:6" x14ac:dyDescent="0.2">
      <c r="E363" s="1"/>
      <c r="F363" s="1"/>
    </row>
    <row r="364" spans="5:6" x14ac:dyDescent="0.2">
      <c r="E364" s="1"/>
      <c r="F364" s="1"/>
    </row>
    <row r="365" spans="5:6" x14ac:dyDescent="0.2">
      <c r="E365" s="1"/>
      <c r="F365" s="1"/>
    </row>
    <row r="366" spans="5:6" x14ac:dyDescent="0.2">
      <c r="E366" s="1"/>
      <c r="F366" s="1"/>
    </row>
    <row r="367" spans="5:6" x14ac:dyDescent="0.2">
      <c r="E367" s="1"/>
      <c r="F367" s="1"/>
    </row>
    <row r="368" spans="5:6" x14ac:dyDescent="0.2">
      <c r="E368" s="1"/>
      <c r="F368" s="1"/>
    </row>
    <row r="369" spans="5:6" x14ac:dyDescent="0.2">
      <c r="E369" s="1"/>
      <c r="F369" s="1"/>
    </row>
  </sheetData>
  <mergeCells count="4">
    <mergeCell ref="B3:C3"/>
    <mergeCell ref="E3:F3"/>
    <mergeCell ref="H3:I3"/>
    <mergeCell ref="B198:F1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4BB2-23FB-49C5-962A-CBB1B649DB34}">
  <dimension ref="A1:N205"/>
  <sheetViews>
    <sheetView zoomScale="70" zoomScaleNormal="70" workbookViewId="0">
      <pane xSplit="1" ySplit="4" topLeftCell="B203" activePane="bottomRight" state="frozen"/>
      <selection activeCell="B17" sqref="B17"/>
      <selection pane="topRight" activeCell="B17" sqref="B17"/>
      <selection pane="bottomLeft" activeCell="B17" sqref="B17"/>
      <selection pane="bottomRight" activeCell="B205" sqref="B205"/>
    </sheetView>
  </sheetViews>
  <sheetFormatPr baseColWidth="10" defaultColWidth="8.83203125" defaultRowHeight="15" x14ac:dyDescent="0.2"/>
  <cols>
    <col min="1" max="1" width="22.5" bestFit="1" customWidth="1"/>
    <col min="2" max="3" width="13.33203125" customWidth="1"/>
    <col min="4" max="4" width="3.33203125" customWidth="1"/>
    <col min="5" max="6" width="13.33203125" customWidth="1"/>
    <col min="7" max="7" width="3.33203125" customWidth="1"/>
    <col min="8" max="9" width="13.33203125" customWidth="1"/>
    <col min="10" max="10" width="3.33203125" customWidth="1"/>
    <col min="11" max="11" width="14" customWidth="1"/>
    <col min="12" max="12" width="13.33203125" customWidth="1"/>
  </cols>
  <sheetData>
    <row r="1" spans="1:12" ht="19" x14ac:dyDescent="0.25">
      <c r="A1" s="11" t="s">
        <v>227</v>
      </c>
    </row>
    <row r="2" spans="1:12" x14ac:dyDescent="0.2">
      <c r="D2" s="10"/>
      <c r="G2" s="10"/>
      <c r="J2" s="10"/>
    </row>
    <row r="3" spans="1:12" x14ac:dyDescent="0.2">
      <c r="B3" s="31" t="s">
        <v>192</v>
      </c>
      <c r="C3" s="31"/>
      <c r="D3" s="22"/>
      <c r="E3" s="31" t="s">
        <v>193</v>
      </c>
      <c r="F3" s="31"/>
      <c r="G3" s="22"/>
      <c r="H3" s="31" t="s">
        <v>210</v>
      </c>
      <c r="I3" s="31"/>
      <c r="J3" s="22"/>
      <c r="K3" s="31" t="s">
        <v>211</v>
      </c>
      <c r="L3" s="31"/>
    </row>
    <row r="4" spans="1:12" x14ac:dyDescent="0.2">
      <c r="B4" s="12" t="s">
        <v>206</v>
      </c>
      <c r="C4" s="12" t="s">
        <v>208</v>
      </c>
      <c r="D4" s="17"/>
      <c r="E4" s="12" t="s">
        <v>206</v>
      </c>
      <c r="F4" s="12" t="s">
        <v>208</v>
      </c>
      <c r="G4" s="17"/>
      <c r="H4" s="12" t="s">
        <v>206</v>
      </c>
      <c r="I4" s="12" t="s">
        <v>208</v>
      </c>
      <c r="J4" s="17"/>
      <c r="K4" s="12" t="s">
        <v>206</v>
      </c>
      <c r="L4" s="12" t="s">
        <v>208</v>
      </c>
    </row>
    <row r="5" spans="1:12" x14ac:dyDescent="0.2">
      <c r="A5" t="s">
        <v>0</v>
      </c>
      <c r="B5" s="2">
        <f>F_mat!B5+F_ass!B5</f>
        <v>1904.9266584660022</v>
      </c>
      <c r="C5" s="2">
        <f>F_mat!C5+F_ass!C5</f>
        <v>1148.3306469173147</v>
      </c>
      <c r="D5" s="16"/>
      <c r="E5" s="2">
        <f>F_mat!E5+F_ass!E5</f>
        <v>1904.9266584660022</v>
      </c>
      <c r="F5" s="2">
        <f>F_mat!F5+F_ass!F5</f>
        <v>1148.3306469173147</v>
      </c>
      <c r="G5" s="16"/>
      <c r="H5" s="3">
        <f>E5-B5</f>
        <v>0</v>
      </c>
      <c r="I5" s="3">
        <f>F5-C5</f>
        <v>0</v>
      </c>
      <c r="J5" s="16"/>
    </row>
    <row r="6" spans="1:12" x14ac:dyDescent="0.2">
      <c r="A6" t="s">
        <v>1</v>
      </c>
      <c r="B6" s="2">
        <f>F_mat!B6+F_ass!B6</f>
        <v>3385.2193830128217</v>
      </c>
      <c r="C6" s="2">
        <f>F_mat!C6+F_ass!C6</f>
        <v>2040.6828508466278</v>
      </c>
      <c r="D6" s="16"/>
      <c r="E6" s="2">
        <f>F_mat!E6+F_ass!E6</f>
        <v>3385.2193830128217</v>
      </c>
      <c r="F6" s="2">
        <f>F_mat!F6+F_ass!F6</f>
        <v>2040.6828508466278</v>
      </c>
      <c r="G6" s="16"/>
      <c r="H6" s="3">
        <f>E6-B6</f>
        <v>0</v>
      </c>
      <c r="I6" s="3">
        <f>F6-C6</f>
        <v>0</v>
      </c>
      <c r="J6" s="16"/>
    </row>
    <row r="7" spans="1:12" x14ac:dyDescent="0.2">
      <c r="A7" t="s">
        <v>2</v>
      </c>
      <c r="B7" s="2">
        <v>4470.05392596199</v>
      </c>
      <c r="C7" s="2">
        <v>2694.6443810539131</v>
      </c>
      <c r="D7" s="16"/>
      <c r="E7" s="2">
        <v>4470.05392596199</v>
      </c>
      <c r="F7" s="2">
        <v>2694.6443810539131</v>
      </c>
      <c r="G7" s="16"/>
      <c r="H7" s="3">
        <v>0</v>
      </c>
      <c r="I7" s="3">
        <v>0</v>
      </c>
      <c r="J7" s="16"/>
    </row>
    <row r="8" spans="1:12" x14ac:dyDescent="0.2">
      <c r="A8" t="s">
        <v>3</v>
      </c>
      <c r="B8" s="2">
        <v>5316.8329679787303</v>
      </c>
      <c r="C8" s="2">
        <v>3205.1009494438676</v>
      </c>
      <c r="D8" s="16"/>
      <c r="E8" s="2">
        <v>5316.8329679787303</v>
      </c>
      <c r="F8" s="2">
        <v>3205.1009494438676</v>
      </c>
      <c r="G8" s="16"/>
      <c r="H8" s="3">
        <v>0</v>
      </c>
      <c r="I8" s="3">
        <v>0</v>
      </c>
      <c r="J8" s="16"/>
    </row>
    <row r="9" spans="1:12" x14ac:dyDescent="0.2">
      <c r="A9" t="s">
        <v>4</v>
      </c>
      <c r="B9" s="2">
        <v>1938.0950313415169</v>
      </c>
      <c r="C9" s="2">
        <v>1168.1718932218257</v>
      </c>
      <c r="D9" s="16"/>
      <c r="E9" s="2">
        <v>1938.0950313415169</v>
      </c>
      <c r="F9" s="2">
        <v>1168.1718932218257</v>
      </c>
      <c r="G9" s="16"/>
      <c r="H9" s="3">
        <v>0</v>
      </c>
      <c r="I9" s="3">
        <v>0</v>
      </c>
      <c r="J9" s="16"/>
    </row>
    <row r="10" spans="1:12" x14ac:dyDescent="0.2">
      <c r="A10" t="s">
        <v>5</v>
      </c>
      <c r="B10" s="2">
        <v>3435.6354541370602</v>
      </c>
      <c r="C10" s="2">
        <v>2070.8028801360183</v>
      </c>
      <c r="D10" s="16"/>
      <c r="E10" s="2">
        <v>3435.6354541370602</v>
      </c>
      <c r="F10" s="2">
        <v>2070.8028801360183</v>
      </c>
      <c r="G10" s="16"/>
      <c r="H10" s="3">
        <v>0</v>
      </c>
      <c r="I10" s="3">
        <v>0</v>
      </c>
      <c r="J10" s="16"/>
    </row>
    <row r="11" spans="1:12" x14ac:dyDescent="0.2">
      <c r="A11" t="s">
        <v>6</v>
      </c>
      <c r="B11" s="2">
        <v>4530.3914264736304</v>
      </c>
      <c r="C11" s="2">
        <v>2730.6586334089156</v>
      </c>
      <c r="D11" s="16"/>
      <c r="E11" s="2">
        <v>4530.3914264736304</v>
      </c>
      <c r="F11" s="2">
        <v>2730.6586334089156</v>
      </c>
      <c r="G11" s="16"/>
      <c r="H11" s="3">
        <v>0</v>
      </c>
      <c r="I11" s="3">
        <v>0</v>
      </c>
      <c r="J11" s="16"/>
    </row>
    <row r="12" spans="1:12" x14ac:dyDescent="0.2">
      <c r="A12" t="s">
        <v>7</v>
      </c>
      <c r="B12" s="2">
        <v>5404.2607872982999</v>
      </c>
      <c r="C12" s="2">
        <v>3257.3766782699558</v>
      </c>
      <c r="D12" s="16"/>
      <c r="E12" s="2">
        <v>5404.2607872982999</v>
      </c>
      <c r="F12" s="2">
        <v>3257.3766782699558</v>
      </c>
      <c r="G12" s="16"/>
      <c r="H12" s="3">
        <v>0</v>
      </c>
      <c r="I12" s="3">
        <v>0</v>
      </c>
      <c r="J12" s="16"/>
    </row>
    <row r="13" spans="1:12" x14ac:dyDescent="0.2">
      <c r="A13" t="s">
        <v>8</v>
      </c>
      <c r="B13" s="2">
        <v>2197.3705677915559</v>
      </c>
      <c r="C13" s="2">
        <v>1290.6971051541741</v>
      </c>
      <c r="D13" s="16"/>
      <c r="E13" s="2">
        <v>2197.3705677915559</v>
      </c>
      <c r="F13" s="2">
        <v>1290.6971051541741</v>
      </c>
      <c r="G13" s="16"/>
      <c r="H13" s="3">
        <v>0</v>
      </c>
      <c r="I13" s="3">
        <v>0</v>
      </c>
      <c r="J13" s="16"/>
    </row>
    <row r="14" spans="1:12" x14ac:dyDescent="0.2">
      <c r="A14" t="s">
        <v>9</v>
      </c>
      <c r="B14" s="2">
        <v>3817.2458283609781</v>
      </c>
      <c r="C14" s="2">
        <v>2248.3886350829171</v>
      </c>
      <c r="D14" s="16"/>
      <c r="E14" s="2">
        <v>3817.2458283609781</v>
      </c>
      <c r="F14" s="2">
        <v>2248.3886350829171</v>
      </c>
      <c r="G14" s="16"/>
      <c r="H14" s="3">
        <v>0</v>
      </c>
      <c r="I14" s="3">
        <v>0</v>
      </c>
      <c r="J14" s="16"/>
    </row>
    <row r="15" spans="1:12" x14ac:dyDescent="0.2">
      <c r="A15" t="s">
        <v>10</v>
      </c>
      <c r="B15" s="2">
        <v>4990.9914491487298</v>
      </c>
      <c r="C15" s="2">
        <v>2942.3065936726612</v>
      </c>
      <c r="D15" s="16"/>
      <c r="E15" s="2">
        <v>4990.9914491487298</v>
      </c>
      <c r="F15" s="2">
        <v>2942.3065936726612</v>
      </c>
      <c r="G15" s="16"/>
      <c r="H15" s="3">
        <v>0</v>
      </c>
      <c r="I15" s="3">
        <v>0</v>
      </c>
      <c r="J15" s="16"/>
    </row>
    <row r="16" spans="1:12" x14ac:dyDescent="0.2">
      <c r="A16" t="s">
        <v>11</v>
      </c>
      <c r="B16" s="2">
        <v>6003.2919220710701</v>
      </c>
      <c r="C16" s="2">
        <v>3540.7683108140636</v>
      </c>
      <c r="D16" s="16"/>
      <c r="E16" s="2">
        <v>6003.2919220710701</v>
      </c>
      <c r="F16" s="2">
        <v>3540.7683108140636</v>
      </c>
      <c r="G16" s="16"/>
      <c r="H16" s="3">
        <v>0</v>
      </c>
      <c r="I16" s="3">
        <v>0</v>
      </c>
      <c r="J16" s="16"/>
    </row>
    <row r="17" spans="1:14" x14ac:dyDescent="0.2">
      <c r="A17" t="s">
        <v>12</v>
      </c>
      <c r="B17" s="2">
        <v>2500.4585518455251</v>
      </c>
      <c r="C17" s="2">
        <v>1392.453923369749</v>
      </c>
      <c r="D17" s="16"/>
      <c r="E17" s="2">
        <v>2500.4585518455251</v>
      </c>
      <c r="F17" s="2">
        <v>1392.453923369749</v>
      </c>
      <c r="G17" s="16"/>
      <c r="H17" s="3">
        <v>0</v>
      </c>
      <c r="I17" s="3">
        <v>0</v>
      </c>
      <c r="J17" s="16"/>
    </row>
    <row r="18" spans="1:14" x14ac:dyDescent="0.2">
      <c r="A18" t="s">
        <v>13</v>
      </c>
      <c r="B18" s="2">
        <v>4300.1225528875302</v>
      </c>
      <c r="C18" s="2">
        <v>2401.2699037519346</v>
      </c>
      <c r="D18" s="16"/>
      <c r="E18" s="2">
        <v>4300.1225528875302</v>
      </c>
      <c r="F18" s="2">
        <v>2401.2699037519346</v>
      </c>
      <c r="G18" s="16"/>
      <c r="H18" s="3">
        <v>0</v>
      </c>
      <c r="I18" s="3">
        <v>0</v>
      </c>
      <c r="J18" s="16"/>
    </row>
    <row r="19" spans="1:14" x14ac:dyDescent="0.2">
      <c r="A19" t="s">
        <v>14</v>
      </c>
      <c r="B19" s="2">
        <v>5607.3230029435699</v>
      </c>
      <c r="C19" s="2">
        <v>3131.252336482848</v>
      </c>
      <c r="D19" s="16"/>
      <c r="E19" s="2">
        <v>5607.3230029435699</v>
      </c>
      <c r="F19" s="2">
        <v>3131.252336482848</v>
      </c>
      <c r="G19" s="16"/>
      <c r="H19" s="3">
        <v>0</v>
      </c>
      <c r="I19" s="3">
        <v>0</v>
      </c>
      <c r="J19" s="16"/>
    </row>
    <row r="20" spans="1:14" x14ac:dyDescent="0.2">
      <c r="A20" t="s">
        <v>15</v>
      </c>
      <c r="B20" s="2">
        <v>6802.7552116299703</v>
      </c>
      <c r="C20" s="2">
        <v>3785.3071265035001</v>
      </c>
      <c r="D20" s="16"/>
      <c r="E20" s="2">
        <v>6802.7552116299703</v>
      </c>
      <c r="F20" s="2">
        <v>3785.3071265035001</v>
      </c>
      <c r="G20" s="16"/>
      <c r="H20" s="3">
        <v>0</v>
      </c>
      <c r="I20" s="3">
        <v>0</v>
      </c>
      <c r="J20" s="16"/>
    </row>
    <row r="21" spans="1:14" x14ac:dyDescent="0.2">
      <c r="A21" t="s">
        <v>16</v>
      </c>
      <c r="B21" s="2">
        <v>3523.13323362347</v>
      </c>
      <c r="C21" s="2">
        <v>1813.399716616429</v>
      </c>
      <c r="D21" s="16"/>
      <c r="E21" s="2">
        <v>3523.13323362347</v>
      </c>
      <c r="F21" s="2">
        <v>1813.399716616429</v>
      </c>
      <c r="G21" s="16"/>
      <c r="H21" s="3">
        <v>0</v>
      </c>
      <c r="I21" s="3">
        <v>0</v>
      </c>
      <c r="J21" s="16"/>
    </row>
    <row r="22" spans="1:14" x14ac:dyDescent="0.2">
      <c r="A22" t="s">
        <v>17</v>
      </c>
      <c r="B22" s="2">
        <v>5967.5724063973703</v>
      </c>
      <c r="C22" s="2">
        <v>3006.7132444256272</v>
      </c>
      <c r="D22" s="16"/>
      <c r="E22" s="2">
        <v>5967.5724063973703</v>
      </c>
      <c r="F22" s="2">
        <v>3006.7132444256272</v>
      </c>
      <c r="G22" s="16"/>
      <c r="H22" s="3">
        <v>0</v>
      </c>
      <c r="I22" s="3">
        <v>0</v>
      </c>
      <c r="J22" s="16"/>
    </row>
    <row r="23" spans="1:14" x14ac:dyDescent="0.2">
      <c r="A23" t="s">
        <v>18</v>
      </c>
      <c r="B23" s="2">
        <v>7684.9404497578907</v>
      </c>
      <c r="C23" s="2">
        <v>3850.3100730243359</v>
      </c>
      <c r="D23" s="16"/>
      <c r="E23" s="2">
        <v>7684.9404497578907</v>
      </c>
      <c r="F23" s="2">
        <v>3850.3100730243359</v>
      </c>
      <c r="G23" s="16"/>
      <c r="H23" s="3">
        <v>0</v>
      </c>
      <c r="I23" s="3">
        <v>0</v>
      </c>
      <c r="J23" s="16"/>
    </row>
    <row r="24" spans="1:14" x14ac:dyDescent="0.2">
      <c r="A24" t="s">
        <v>19</v>
      </c>
      <c r="B24" s="2">
        <v>9381.3185404374399</v>
      </c>
      <c r="C24" s="2">
        <v>4673.3891672118243</v>
      </c>
      <c r="D24" s="16"/>
      <c r="E24" s="2">
        <v>9381.3185404374399</v>
      </c>
      <c r="F24" s="2">
        <v>4673.3891672118243</v>
      </c>
      <c r="G24" s="16"/>
      <c r="H24" s="3">
        <v>0</v>
      </c>
      <c r="I24" s="3">
        <v>0</v>
      </c>
      <c r="J24" s="16"/>
    </row>
    <row r="25" spans="1:14" x14ac:dyDescent="0.2">
      <c r="A25" t="s">
        <v>20</v>
      </c>
      <c r="B25" s="2">
        <v>2173.8834481576841</v>
      </c>
      <c r="C25" s="2">
        <v>1313.8819760214496</v>
      </c>
      <c r="D25" s="16"/>
      <c r="E25" s="2">
        <v>2173.8834481576841</v>
      </c>
      <c r="F25" s="2">
        <v>1313.8819760214496</v>
      </c>
      <c r="G25" s="16"/>
      <c r="H25" s="3">
        <v>0</v>
      </c>
      <c r="I25" s="3">
        <v>0</v>
      </c>
      <c r="J25" s="16"/>
    </row>
    <row r="26" spans="1:14" x14ac:dyDescent="0.2">
      <c r="A26" t="s">
        <v>21</v>
      </c>
      <c r="B26" s="2">
        <v>3862.7400642216298</v>
      </c>
      <c r="C26" s="2">
        <v>2341.6016542582079</v>
      </c>
      <c r="D26" s="16"/>
      <c r="E26" s="2">
        <v>3862.7400642216298</v>
      </c>
      <c r="F26" s="2">
        <v>2341.6016542582079</v>
      </c>
      <c r="G26" s="16"/>
      <c r="H26" s="3">
        <v>0</v>
      </c>
      <c r="I26" s="3">
        <v>0</v>
      </c>
      <c r="J26" s="16"/>
    </row>
    <row r="27" spans="1:14" x14ac:dyDescent="0.2">
      <c r="A27" t="s">
        <v>22</v>
      </c>
      <c r="B27" s="2">
        <v>5067.1650162136702</v>
      </c>
      <c r="C27" s="2">
        <v>3074.5029578832382</v>
      </c>
      <c r="D27" s="16"/>
      <c r="E27" s="2">
        <v>5067.1650162136702</v>
      </c>
      <c r="F27" s="2">
        <v>3074.5029578832382</v>
      </c>
      <c r="G27" s="16"/>
      <c r="H27" s="3">
        <v>0</v>
      </c>
      <c r="I27" s="3">
        <v>0</v>
      </c>
      <c r="J27" s="16"/>
    </row>
    <row r="28" spans="1:14" x14ac:dyDescent="0.2">
      <c r="A28" t="s">
        <v>23</v>
      </c>
      <c r="B28" s="2">
        <v>6205.3498467470699</v>
      </c>
      <c r="C28" s="2">
        <v>3766.739137548539</v>
      </c>
      <c r="D28" s="16"/>
      <c r="E28" s="2">
        <v>6205.3498467470699</v>
      </c>
      <c r="F28" s="2">
        <v>3766.739137548539</v>
      </c>
      <c r="G28" s="16"/>
      <c r="H28" s="3">
        <v>0</v>
      </c>
      <c r="I28" s="3">
        <v>0</v>
      </c>
      <c r="J28" s="16"/>
    </row>
    <row r="29" spans="1:14" x14ac:dyDescent="0.2">
      <c r="A29" t="s">
        <v>24</v>
      </c>
      <c r="B29" s="2">
        <v>1904.9266584660022</v>
      </c>
      <c r="C29" s="2">
        <v>1148.3306469173147</v>
      </c>
      <c r="D29" s="16"/>
      <c r="E29" s="2">
        <v>2829.664226843156</v>
      </c>
      <c r="F29" s="2">
        <v>1311.0335485577816</v>
      </c>
      <c r="G29" s="16"/>
      <c r="H29" s="3">
        <v>924.73756837715382</v>
      </c>
      <c r="I29" s="3">
        <v>162.70290164046696</v>
      </c>
      <c r="J29" s="16"/>
      <c r="L29" s="8"/>
      <c r="M29" s="5"/>
      <c r="N29" s="5"/>
    </row>
    <row r="30" spans="1:14" x14ac:dyDescent="0.2">
      <c r="A30" t="s">
        <v>25</v>
      </c>
      <c r="B30" s="2">
        <v>3385.2193830128217</v>
      </c>
      <c r="C30" s="2">
        <v>2040.6828508466278</v>
      </c>
      <c r="D30" s="16"/>
      <c r="E30" s="2">
        <v>5028.5580001495946</v>
      </c>
      <c r="F30" s="2">
        <v>2329.8199752907094</v>
      </c>
      <c r="G30" s="16"/>
      <c r="H30" s="3">
        <v>1643.3386171367729</v>
      </c>
      <c r="I30" s="3">
        <v>289.13712444408156</v>
      </c>
      <c r="J30" s="16"/>
      <c r="L30" s="8"/>
      <c r="M30" s="5"/>
      <c r="N30" s="5"/>
    </row>
    <row r="31" spans="1:14" x14ac:dyDescent="0.2">
      <c r="A31" t="s">
        <v>26</v>
      </c>
      <c r="B31" s="2">
        <v>4470.05392596199</v>
      </c>
      <c r="C31" s="2">
        <v>2694.6443810539131</v>
      </c>
      <c r="D31" s="16"/>
      <c r="E31" s="2">
        <v>6640.0203021675652</v>
      </c>
      <c r="F31" s="2">
        <v>3076.4389981910572</v>
      </c>
      <c r="G31" s="16"/>
      <c r="H31" s="3">
        <v>2169.9663762055752</v>
      </c>
      <c r="I31" s="3">
        <v>381.79461713714409</v>
      </c>
      <c r="J31" s="16"/>
      <c r="M31" s="5"/>
      <c r="N31" s="5"/>
    </row>
    <row r="32" spans="1:14" x14ac:dyDescent="0.2">
      <c r="A32" t="s">
        <v>27</v>
      </c>
      <c r="B32" s="2">
        <v>5316.8329679787303</v>
      </c>
      <c r="C32" s="2">
        <v>3205.1009494438676</v>
      </c>
      <c r="D32" s="16"/>
      <c r="E32" s="2">
        <v>7897.86419478483</v>
      </c>
      <c r="F32" s="2">
        <v>3659.2203495705112</v>
      </c>
      <c r="G32" s="16"/>
      <c r="H32" s="3">
        <v>2581.0312268060998</v>
      </c>
      <c r="I32" s="3">
        <v>454.11940012664354</v>
      </c>
      <c r="J32" s="16"/>
      <c r="L32" s="9"/>
      <c r="M32" s="5"/>
      <c r="N32" s="5"/>
    </row>
    <row r="33" spans="1:14" x14ac:dyDescent="0.2">
      <c r="A33" t="s">
        <v>28</v>
      </c>
      <c r="B33" s="2">
        <v>1938.0950313415169</v>
      </c>
      <c r="C33" s="2">
        <v>1168.1718932218257</v>
      </c>
      <c r="D33" s="16"/>
      <c r="E33" s="2">
        <v>2879.1811468484229</v>
      </c>
      <c r="F33" s="2">
        <v>1333.7846648402062</v>
      </c>
      <c r="G33" s="16"/>
      <c r="H33" s="3">
        <v>941.08611550690603</v>
      </c>
      <c r="I33" s="3">
        <v>165.61277161838052</v>
      </c>
      <c r="J33" s="16"/>
      <c r="L33" s="9"/>
      <c r="M33" s="5"/>
      <c r="N33" s="5"/>
    </row>
    <row r="34" spans="1:14" x14ac:dyDescent="0.2">
      <c r="A34" t="s">
        <v>29</v>
      </c>
      <c r="B34" s="2">
        <v>3435.6354541370602</v>
      </c>
      <c r="C34" s="2">
        <v>2070.8028801360183</v>
      </c>
      <c r="D34" s="16"/>
      <c r="E34" s="2">
        <v>5103.8863765872829</v>
      </c>
      <c r="F34" s="2">
        <v>2364.3824521532747</v>
      </c>
      <c r="G34" s="16"/>
      <c r="H34" s="3">
        <v>1668.2509224502228</v>
      </c>
      <c r="I34" s="3">
        <v>293.5795720172564</v>
      </c>
      <c r="J34" s="16"/>
      <c r="M34" s="5"/>
      <c r="N34" s="5"/>
    </row>
    <row r="35" spans="1:14" x14ac:dyDescent="0.2">
      <c r="A35" t="s">
        <v>30</v>
      </c>
      <c r="B35" s="2">
        <v>4530.3914264736304</v>
      </c>
      <c r="C35" s="2">
        <v>2730.6586334089156</v>
      </c>
      <c r="D35" s="16"/>
      <c r="E35" s="2">
        <v>6730.2260064708698</v>
      </c>
      <c r="F35" s="2">
        <v>3117.7865443324172</v>
      </c>
      <c r="G35" s="16"/>
      <c r="H35" s="3">
        <v>2199.8345799972394</v>
      </c>
      <c r="I35" s="3">
        <v>387.12791092350153</v>
      </c>
      <c r="J35" s="16"/>
      <c r="M35" s="5"/>
      <c r="N35" s="5"/>
    </row>
    <row r="36" spans="1:14" x14ac:dyDescent="0.2">
      <c r="A36" t="s">
        <v>31</v>
      </c>
      <c r="B36" s="2">
        <v>5404.2607872982999</v>
      </c>
      <c r="C36" s="2">
        <v>3257.3766782699558</v>
      </c>
      <c r="D36" s="16"/>
      <c r="E36" s="2">
        <v>8028.4225075750001</v>
      </c>
      <c r="F36" s="2">
        <v>3719.1778763843172</v>
      </c>
      <c r="G36" s="16"/>
      <c r="H36" s="3">
        <v>2624.1617202767002</v>
      </c>
      <c r="I36" s="3">
        <v>461.80119811436134</v>
      </c>
      <c r="J36" s="16"/>
      <c r="M36" s="5"/>
      <c r="N36" s="5"/>
    </row>
    <row r="37" spans="1:14" x14ac:dyDescent="0.2">
      <c r="A37" t="s">
        <v>32</v>
      </c>
      <c r="B37" s="2">
        <v>2197.3705677915559</v>
      </c>
      <c r="C37" s="2">
        <v>1290.6971051541741</v>
      </c>
      <c r="D37" s="16"/>
      <c r="E37" s="2">
        <v>2959.9952473378771</v>
      </c>
      <c r="F37" s="2">
        <v>1374.4612795989055</v>
      </c>
      <c r="G37" s="16"/>
      <c r="H37" s="3">
        <v>762.6246795463212</v>
      </c>
      <c r="I37" s="3">
        <v>83.764174444731452</v>
      </c>
      <c r="J37" s="16"/>
      <c r="M37" s="5"/>
      <c r="N37" s="5"/>
    </row>
    <row r="38" spans="1:14" x14ac:dyDescent="0.2">
      <c r="A38" t="s">
        <v>33</v>
      </c>
      <c r="B38" s="2">
        <v>3817.2458283609781</v>
      </c>
      <c r="C38" s="2">
        <v>2248.3886350829171</v>
      </c>
      <c r="D38" s="16"/>
      <c r="E38" s="2">
        <v>5150.4262889004704</v>
      </c>
      <c r="F38" s="2">
        <v>2395.004145776205</v>
      </c>
      <c r="G38" s="16"/>
      <c r="H38" s="3">
        <v>1333.1804605394923</v>
      </c>
      <c r="I38" s="3">
        <v>146.61551069328789</v>
      </c>
      <c r="J38" s="16"/>
      <c r="M38" s="5"/>
      <c r="N38" s="5"/>
    </row>
    <row r="39" spans="1:14" x14ac:dyDescent="0.2">
      <c r="A39" t="s">
        <v>34</v>
      </c>
      <c r="B39" s="2">
        <v>4990.9914491487298</v>
      </c>
      <c r="C39" s="2">
        <v>2942.3065936726612</v>
      </c>
      <c r="D39" s="16"/>
      <c r="E39" s="2">
        <v>6737.5696209771122</v>
      </c>
      <c r="F39" s="2">
        <v>3134.4607454158072</v>
      </c>
      <c r="G39" s="16"/>
      <c r="H39" s="3">
        <v>1746.5781718283824</v>
      </c>
      <c r="I39" s="3">
        <v>192.15415174314603</v>
      </c>
      <c r="J39" s="16"/>
      <c r="M39" s="5"/>
      <c r="N39" s="5"/>
    </row>
    <row r="40" spans="1:14" x14ac:dyDescent="0.2">
      <c r="A40" t="s">
        <v>35</v>
      </c>
      <c r="B40" s="2">
        <v>6003.2919220710701</v>
      </c>
      <c r="C40" s="2">
        <v>3540.7683108140636</v>
      </c>
      <c r="D40" s="16"/>
      <c r="E40" s="2">
        <v>8106.3928262891905</v>
      </c>
      <c r="F40" s="2">
        <v>3772.1956387824857</v>
      </c>
      <c r="G40" s="16"/>
      <c r="H40" s="3">
        <v>2103.1009042181204</v>
      </c>
      <c r="I40" s="3">
        <v>231.42732796842211</v>
      </c>
      <c r="J40" s="16"/>
      <c r="M40" s="5"/>
      <c r="N40" s="5"/>
    </row>
    <row r="41" spans="1:14" x14ac:dyDescent="0.2">
      <c r="A41" t="s">
        <v>36</v>
      </c>
      <c r="B41" s="2">
        <v>2500.4585518455251</v>
      </c>
      <c r="C41" s="2">
        <v>1392.453923369749</v>
      </c>
      <c r="D41" s="16"/>
      <c r="E41" s="2">
        <v>3058.0077425531499</v>
      </c>
      <c r="F41" s="2">
        <v>1411.9241553150059</v>
      </c>
      <c r="G41" s="16"/>
      <c r="H41" s="3">
        <v>557.5491907076248</v>
      </c>
      <c r="I41" s="3">
        <v>19.470231945256955</v>
      </c>
      <c r="J41" s="16"/>
      <c r="M41" s="6"/>
      <c r="N41" s="5"/>
    </row>
    <row r="42" spans="1:14" x14ac:dyDescent="0.2">
      <c r="A42" t="s">
        <v>37</v>
      </c>
      <c r="B42" s="2">
        <v>4300.1225528875302</v>
      </c>
      <c r="C42" s="2">
        <v>2401.2699037519346</v>
      </c>
      <c r="D42" s="16"/>
      <c r="E42" s="2">
        <v>5266.5929126167412</v>
      </c>
      <c r="F42" s="2">
        <v>2435.5267957784972</v>
      </c>
      <c r="G42" s="16"/>
      <c r="H42" s="3">
        <v>966.47035972921094</v>
      </c>
      <c r="I42" s="3">
        <v>34.256892026562582</v>
      </c>
      <c r="J42" s="16"/>
      <c r="M42" s="6"/>
      <c r="N42" s="5"/>
    </row>
    <row r="43" spans="1:14" x14ac:dyDescent="0.2">
      <c r="A43" t="s">
        <v>38</v>
      </c>
      <c r="B43" s="2">
        <v>5607.3230029435699</v>
      </c>
      <c r="C43" s="2">
        <v>3131.252336482848</v>
      </c>
      <c r="D43" s="16"/>
      <c r="E43" s="2">
        <v>6867.6116092684697</v>
      </c>
      <c r="F43" s="2">
        <v>3175.9250086256188</v>
      </c>
      <c r="G43" s="16"/>
      <c r="H43" s="3">
        <v>1260.2886063248998</v>
      </c>
      <c r="I43" s="3">
        <v>44.672672142770807</v>
      </c>
      <c r="J43" s="16"/>
      <c r="M43" s="6"/>
      <c r="N43" s="5"/>
    </row>
    <row r="44" spans="1:14" x14ac:dyDescent="0.2">
      <c r="A44" t="s">
        <v>39</v>
      </c>
      <c r="B44" s="2">
        <v>6802.7552116299703</v>
      </c>
      <c r="C44" s="2">
        <v>3785.3071265035001</v>
      </c>
      <c r="D44" s="16"/>
      <c r="E44" s="2">
        <v>8316.1572592748307</v>
      </c>
      <c r="F44" s="2">
        <v>3837.9266250489668</v>
      </c>
      <c r="G44" s="16"/>
      <c r="H44" s="3">
        <v>1513.4020476448604</v>
      </c>
      <c r="I44" s="3">
        <v>52.61949854546674</v>
      </c>
      <c r="J44" s="16"/>
      <c r="M44" s="6"/>
      <c r="N44" s="5"/>
    </row>
    <row r="45" spans="1:14" x14ac:dyDescent="0.2">
      <c r="A45" t="s">
        <v>40</v>
      </c>
      <c r="B45" s="2">
        <v>3523.13323362347</v>
      </c>
      <c r="C45" s="2">
        <v>1813.399716616429</v>
      </c>
      <c r="D45" s="16"/>
      <c r="E45" s="2">
        <v>4354.1242711505902</v>
      </c>
      <c r="F45" s="2">
        <v>1865.8606090411058</v>
      </c>
      <c r="G45" s="16"/>
      <c r="H45" s="3">
        <v>830.99103752712017</v>
      </c>
      <c r="I45" s="3">
        <v>52.460892424676786</v>
      </c>
      <c r="J45" s="16"/>
      <c r="M45" s="5"/>
      <c r="N45" s="5"/>
    </row>
    <row r="46" spans="1:14" x14ac:dyDescent="0.2">
      <c r="A46" t="s">
        <v>41</v>
      </c>
      <c r="B46" s="2">
        <v>5967.5724063973703</v>
      </c>
      <c r="C46" s="2">
        <v>3006.7132444256272</v>
      </c>
      <c r="D46" s="16"/>
      <c r="E46" s="2">
        <v>7286.1317815309894</v>
      </c>
      <c r="F46" s="2">
        <v>3085.3009280718338</v>
      </c>
      <c r="G46" s="16"/>
      <c r="H46" s="3">
        <v>1318.5593751336191</v>
      </c>
      <c r="I46" s="3">
        <v>78.587683646206642</v>
      </c>
      <c r="J46" s="16"/>
      <c r="M46" s="5"/>
      <c r="N46" s="5"/>
    </row>
    <row r="47" spans="1:14" x14ac:dyDescent="0.2">
      <c r="A47" t="s">
        <v>42</v>
      </c>
      <c r="B47" s="2">
        <v>7684.9404497578907</v>
      </c>
      <c r="C47" s="2">
        <v>3850.3100730243359</v>
      </c>
      <c r="D47" s="16"/>
      <c r="E47" s="2">
        <v>9353.2092309917789</v>
      </c>
      <c r="F47" s="2">
        <v>3948.080173563701</v>
      </c>
      <c r="G47" s="16"/>
      <c r="H47" s="3">
        <v>1668.2687812338881</v>
      </c>
      <c r="I47" s="3">
        <v>97.770100539365103</v>
      </c>
      <c r="J47" s="16"/>
      <c r="M47" s="5"/>
      <c r="N47" s="5"/>
    </row>
    <row r="48" spans="1:14" x14ac:dyDescent="0.2">
      <c r="A48" t="s">
        <v>43</v>
      </c>
      <c r="B48" s="2">
        <v>9381.3185404374399</v>
      </c>
      <c r="C48" s="2">
        <v>4673.3891672118243</v>
      </c>
      <c r="D48" s="16"/>
      <c r="E48" s="2">
        <v>11381.019278939721</v>
      </c>
      <c r="F48" s="2">
        <v>4788.4909509805984</v>
      </c>
      <c r="G48" s="16"/>
      <c r="H48" s="3">
        <v>1999.7007385022807</v>
      </c>
      <c r="I48" s="3">
        <v>115.10178376877411</v>
      </c>
      <c r="J48" s="16"/>
      <c r="M48" s="5"/>
      <c r="N48" s="5"/>
    </row>
    <row r="49" spans="1:14" x14ac:dyDescent="0.2">
      <c r="A49" t="s">
        <v>44</v>
      </c>
      <c r="B49" s="2">
        <v>2173.8834481576841</v>
      </c>
      <c r="C49" s="2">
        <v>1313.8819760214496</v>
      </c>
      <c r="D49" s="16"/>
      <c r="E49" s="2">
        <v>3078.3639335973862</v>
      </c>
      <c r="F49" s="2">
        <v>1366.7835302964029</v>
      </c>
      <c r="G49" s="16"/>
      <c r="H49" s="3">
        <v>904.48048543970208</v>
      </c>
      <c r="I49" s="3">
        <v>52.901554274953241</v>
      </c>
      <c r="J49" s="16"/>
      <c r="M49" s="5"/>
      <c r="N49" s="5"/>
    </row>
    <row r="50" spans="1:14" x14ac:dyDescent="0.2">
      <c r="A50" t="s">
        <v>45</v>
      </c>
      <c r="B50" s="2">
        <v>3862.7400642216298</v>
      </c>
      <c r="C50" s="2">
        <v>2341.6016542582079</v>
      </c>
      <c r="D50" s="16"/>
      <c r="E50" s="2">
        <v>5481.3168132834317</v>
      </c>
      <c r="F50" s="2">
        <v>2436.785719630745</v>
      </c>
      <c r="G50" s="16"/>
      <c r="H50" s="3">
        <v>1618.5767490618018</v>
      </c>
      <c r="I50" s="3">
        <v>95.184065372537134</v>
      </c>
      <c r="J50" s="16"/>
      <c r="M50" s="5"/>
      <c r="N50" s="5"/>
    </row>
    <row r="51" spans="1:14" x14ac:dyDescent="0.2">
      <c r="A51" t="s">
        <v>46</v>
      </c>
      <c r="B51" s="2">
        <v>5067.1650162136702</v>
      </c>
      <c r="C51" s="2">
        <v>3074.5029578832382</v>
      </c>
      <c r="D51" s="16"/>
      <c r="E51" s="2">
        <v>7194.9621060913987</v>
      </c>
      <c r="F51" s="2">
        <v>3199.8365998697222</v>
      </c>
      <c r="G51" s="16"/>
      <c r="H51" s="3">
        <v>2127.7970898777285</v>
      </c>
      <c r="I51" s="3">
        <v>125.33364198648405</v>
      </c>
      <c r="J51" s="16"/>
      <c r="M51" s="5"/>
      <c r="N51" s="5"/>
    </row>
    <row r="52" spans="1:14" x14ac:dyDescent="0.2">
      <c r="A52" t="s">
        <v>47</v>
      </c>
      <c r="B52" s="2">
        <v>6205.3498467470699</v>
      </c>
      <c r="C52" s="2">
        <v>3766.739137548539</v>
      </c>
      <c r="D52" s="16"/>
      <c r="E52" s="2">
        <v>8813.7770299624299</v>
      </c>
      <c r="F52" s="2">
        <v>3920.5036015535497</v>
      </c>
      <c r="G52" s="16"/>
      <c r="H52" s="3">
        <v>2608.4271832153599</v>
      </c>
      <c r="I52" s="3">
        <v>153.76446400501072</v>
      </c>
      <c r="J52" s="16"/>
      <c r="M52" s="5"/>
      <c r="N52" s="5"/>
    </row>
    <row r="53" spans="1:14" x14ac:dyDescent="0.2">
      <c r="A53" t="s">
        <v>48</v>
      </c>
      <c r="B53" s="2">
        <v>1904.9266584660022</v>
      </c>
      <c r="C53" s="2">
        <v>1148.3306469173147</v>
      </c>
      <c r="D53" s="16"/>
      <c r="E53" s="2">
        <v>1558.6140153642118</v>
      </c>
      <c r="F53" s="2">
        <v>942.80216850695172</v>
      </c>
      <c r="G53" s="16"/>
      <c r="H53" s="3">
        <v>-346.3126431017904</v>
      </c>
      <c r="I53" s="3">
        <v>-205.52847841036294</v>
      </c>
      <c r="J53" s="16"/>
      <c r="L53" s="8"/>
      <c r="M53" s="5"/>
      <c r="N53" s="5"/>
    </row>
    <row r="54" spans="1:14" x14ac:dyDescent="0.2">
      <c r="A54" t="s">
        <v>49</v>
      </c>
      <c r="B54" s="2">
        <v>3385.2193830128217</v>
      </c>
      <c r="C54" s="2">
        <v>2040.6828508466278</v>
      </c>
      <c r="D54" s="16"/>
      <c r="E54" s="2">
        <v>2769.7918720373518</v>
      </c>
      <c r="F54" s="2">
        <v>1675.440973536688</v>
      </c>
      <c r="G54" s="16"/>
      <c r="H54" s="3">
        <v>-615.42751097546989</v>
      </c>
      <c r="I54" s="3">
        <v>-365.24187730993981</v>
      </c>
      <c r="J54" s="16"/>
      <c r="L54" s="8"/>
      <c r="M54" s="5"/>
      <c r="N54" s="5"/>
    </row>
    <row r="55" spans="1:14" x14ac:dyDescent="0.2">
      <c r="A55" t="s">
        <v>50</v>
      </c>
      <c r="B55" s="2">
        <v>4470.05392596199</v>
      </c>
      <c r="C55" s="2">
        <v>2694.6443810539131</v>
      </c>
      <c r="D55" s="16"/>
      <c r="E55" s="2">
        <v>3657.40521687521</v>
      </c>
      <c r="F55" s="2">
        <v>2212.3563214416531</v>
      </c>
      <c r="G55" s="16"/>
      <c r="H55" s="3">
        <v>-812.64870908677995</v>
      </c>
      <c r="I55" s="3">
        <v>-482.28805961225999</v>
      </c>
      <c r="J55" s="16"/>
      <c r="L55" s="9"/>
      <c r="M55" s="5"/>
      <c r="N55" s="5"/>
    </row>
    <row r="56" spans="1:14" x14ac:dyDescent="0.2">
      <c r="A56" t="s">
        <v>51</v>
      </c>
      <c r="B56" s="2">
        <v>5316.8329679787303</v>
      </c>
      <c r="C56" s="2">
        <v>3205.1009494438676</v>
      </c>
      <c r="D56" s="16"/>
      <c r="E56" s="2">
        <v>4350.2411730199901</v>
      </c>
      <c r="F56" s="2">
        <v>2631.451257990298</v>
      </c>
      <c r="G56" s="16"/>
      <c r="H56" s="3">
        <v>-966.59179495874014</v>
      </c>
      <c r="I56" s="3">
        <v>-573.64969145356963</v>
      </c>
      <c r="J56" s="16"/>
      <c r="L56" s="9"/>
      <c r="M56" s="5"/>
      <c r="N56" s="5"/>
    </row>
    <row r="57" spans="1:14" x14ac:dyDescent="0.2">
      <c r="A57" t="s">
        <v>52</v>
      </c>
      <c r="B57" s="2">
        <v>1938.0950313415169</v>
      </c>
      <c r="C57" s="2">
        <v>1168.1718932218257</v>
      </c>
      <c r="D57" s="16"/>
      <c r="E57" s="2">
        <v>1585.5928066710669</v>
      </c>
      <c r="F57" s="2">
        <v>959.01043133095789</v>
      </c>
      <c r="G57" s="16"/>
      <c r="H57" s="3">
        <v>-352.50222467045</v>
      </c>
      <c r="I57" s="3">
        <v>-209.16146189086783</v>
      </c>
      <c r="J57" s="16"/>
      <c r="M57" s="5"/>
      <c r="N57" s="5"/>
    </row>
    <row r="58" spans="1:14" x14ac:dyDescent="0.2">
      <c r="A58" t="s">
        <v>53</v>
      </c>
      <c r="B58" s="2">
        <v>3435.6354541370602</v>
      </c>
      <c r="C58" s="2">
        <v>2070.8028801360183</v>
      </c>
      <c r="D58" s="16"/>
      <c r="E58" s="2">
        <v>2810.7594180524502</v>
      </c>
      <c r="F58" s="2">
        <v>1700.0251202786981</v>
      </c>
      <c r="G58" s="16"/>
      <c r="H58" s="3">
        <v>-624.87603608460995</v>
      </c>
      <c r="I58" s="3">
        <v>-370.77775985732023</v>
      </c>
      <c r="J58" s="16"/>
      <c r="M58" s="5"/>
      <c r="N58" s="5"/>
    </row>
    <row r="59" spans="1:14" x14ac:dyDescent="0.2">
      <c r="A59" t="s">
        <v>54</v>
      </c>
      <c r="B59" s="2">
        <v>4530.3914264736304</v>
      </c>
      <c r="C59" s="2">
        <v>2730.6586334089156</v>
      </c>
      <c r="D59" s="16"/>
      <c r="E59" s="2">
        <v>3706.4003266386198</v>
      </c>
      <c r="F59" s="2">
        <v>2241.7335402760059</v>
      </c>
      <c r="G59" s="16"/>
      <c r="H59" s="3">
        <v>-823.99109983501057</v>
      </c>
      <c r="I59" s="3">
        <v>-488.92509313290975</v>
      </c>
      <c r="J59" s="16"/>
      <c r="M59" s="5"/>
      <c r="N59" s="5"/>
    </row>
    <row r="60" spans="1:14" x14ac:dyDescent="0.2">
      <c r="A60" t="s">
        <v>55</v>
      </c>
      <c r="B60" s="2">
        <v>5404.2607872982999</v>
      </c>
      <c r="C60" s="2">
        <v>3257.3766782699558</v>
      </c>
      <c r="D60" s="16"/>
      <c r="E60" s="2">
        <v>4421.3296516133305</v>
      </c>
      <c r="F60" s="2">
        <v>2674.1425909670261</v>
      </c>
      <c r="G60" s="16"/>
      <c r="H60" s="3">
        <v>-982.93113568496938</v>
      </c>
      <c r="I60" s="3">
        <v>-583.23408730292977</v>
      </c>
      <c r="J60" s="16"/>
      <c r="M60" s="5"/>
      <c r="N60" s="5"/>
    </row>
    <row r="61" spans="1:14" x14ac:dyDescent="0.2">
      <c r="A61" t="s">
        <v>56</v>
      </c>
      <c r="B61" s="2">
        <v>2197.3705677915559</v>
      </c>
      <c r="C61" s="2">
        <v>1290.6971051541741</v>
      </c>
      <c r="D61" s="16"/>
      <c r="E61" s="2">
        <v>1753.0924102610261</v>
      </c>
      <c r="F61" s="2">
        <v>1039.954452850061</v>
      </c>
      <c r="G61" s="16"/>
      <c r="H61" s="3">
        <v>-444.27815753052982</v>
      </c>
      <c r="I61" s="3">
        <v>-250.74265230411311</v>
      </c>
      <c r="J61" s="16"/>
      <c r="M61" s="5"/>
      <c r="N61" s="5"/>
    </row>
    <row r="62" spans="1:14" x14ac:dyDescent="0.2">
      <c r="A62" t="s">
        <v>57</v>
      </c>
      <c r="B62" s="2">
        <v>3817.2458283609781</v>
      </c>
      <c r="C62" s="2">
        <v>2248.3886350829171</v>
      </c>
      <c r="D62" s="16"/>
      <c r="E62" s="2">
        <v>3042.4710866453879</v>
      </c>
      <c r="F62" s="2">
        <v>1811.119617051907</v>
      </c>
      <c r="G62" s="16"/>
      <c r="H62" s="3">
        <v>-774.77474171559015</v>
      </c>
      <c r="I62" s="3">
        <v>-437.26901803101009</v>
      </c>
      <c r="J62" s="16"/>
      <c r="M62" s="5"/>
      <c r="N62" s="5"/>
    </row>
    <row r="63" spans="1:14" x14ac:dyDescent="0.2">
      <c r="A63" t="s">
        <v>58</v>
      </c>
      <c r="B63" s="2">
        <v>4990.9914491487298</v>
      </c>
      <c r="C63" s="2">
        <v>2942.3065936726612</v>
      </c>
      <c r="D63" s="16"/>
      <c r="E63" s="2">
        <v>3976.7497666170602</v>
      </c>
      <c r="F63" s="2">
        <v>2369.8867138186811</v>
      </c>
      <c r="G63" s="16"/>
      <c r="H63" s="3">
        <v>-1014.2416825316695</v>
      </c>
      <c r="I63" s="3">
        <v>-572.41987985398009</v>
      </c>
      <c r="J63" s="16"/>
      <c r="M63" s="5"/>
      <c r="N63" s="5"/>
    </row>
    <row r="64" spans="1:14" x14ac:dyDescent="0.2">
      <c r="A64" t="s">
        <v>59</v>
      </c>
      <c r="B64" s="2">
        <v>6003.2919220710701</v>
      </c>
      <c r="C64" s="2">
        <v>3540.7683108140636</v>
      </c>
      <c r="D64" s="16"/>
      <c r="E64" s="2">
        <v>4782.5260197170001</v>
      </c>
      <c r="F64" s="2">
        <v>2851.789852138324</v>
      </c>
      <c r="G64" s="16"/>
      <c r="H64" s="3">
        <v>-1220.76590235407</v>
      </c>
      <c r="I64" s="3">
        <v>-688.9784586757396</v>
      </c>
      <c r="J64" s="16"/>
      <c r="M64" s="5"/>
      <c r="N64" s="5"/>
    </row>
    <row r="65" spans="1:14" x14ac:dyDescent="0.2">
      <c r="A65" t="s">
        <v>60</v>
      </c>
      <c r="B65" s="2">
        <v>2500.4585518455251</v>
      </c>
      <c r="C65" s="2">
        <v>1392.453923369749</v>
      </c>
      <c r="D65" s="16"/>
      <c r="E65" s="2">
        <v>2017.860045877055</v>
      </c>
      <c r="F65" s="2">
        <v>1131.6577925080489</v>
      </c>
      <c r="G65" s="16"/>
      <c r="H65" s="3">
        <v>-482.59850596847014</v>
      </c>
      <c r="I65" s="3">
        <v>-260.79613086170002</v>
      </c>
      <c r="J65" s="16"/>
      <c r="M65" s="5"/>
      <c r="N65" s="5"/>
    </row>
    <row r="66" spans="1:14" x14ac:dyDescent="0.2">
      <c r="A66" t="s">
        <v>61</v>
      </c>
      <c r="B66" s="2">
        <v>4300.1225528875302</v>
      </c>
      <c r="C66" s="2">
        <v>2401.2699037519346</v>
      </c>
      <c r="D66" s="16"/>
      <c r="E66" s="2">
        <v>3466.9096326609101</v>
      </c>
      <c r="F66" s="2">
        <v>1951.0018173578051</v>
      </c>
      <c r="G66" s="16"/>
      <c r="H66" s="3">
        <v>-833.2129202266201</v>
      </c>
      <c r="I66" s="3">
        <v>-450.26808639412957</v>
      </c>
      <c r="J66" s="16"/>
      <c r="M66" s="5"/>
      <c r="N66" s="5"/>
    </row>
    <row r="67" spans="1:14" x14ac:dyDescent="0.2">
      <c r="A67" t="s">
        <v>62</v>
      </c>
      <c r="B67" s="2">
        <v>5607.3230029435699</v>
      </c>
      <c r="C67" s="2">
        <v>3131.252336482848</v>
      </c>
      <c r="D67" s="16"/>
      <c r="E67" s="2">
        <v>4520.8121163115602</v>
      </c>
      <c r="F67" s="2">
        <v>2544.1020824551879</v>
      </c>
      <c r="G67" s="16"/>
      <c r="H67" s="3">
        <v>-1086.5108866320097</v>
      </c>
      <c r="I67" s="3">
        <v>-587.15025402766014</v>
      </c>
      <c r="J67" s="16"/>
      <c r="M67" s="5"/>
      <c r="N67" s="5"/>
    </row>
    <row r="68" spans="1:14" x14ac:dyDescent="0.2">
      <c r="A68" t="s">
        <v>63</v>
      </c>
      <c r="B68" s="2">
        <v>6802.7552116299703</v>
      </c>
      <c r="C68" s="2">
        <v>3785.3071265035001</v>
      </c>
      <c r="D68" s="16"/>
      <c r="E68" s="2">
        <v>5491.2826180698703</v>
      </c>
      <c r="F68" s="2">
        <v>3076.5876134886898</v>
      </c>
      <c r="G68" s="16"/>
      <c r="H68" s="3">
        <v>-1311.4725935601</v>
      </c>
      <c r="I68" s="3">
        <v>-708.71951301481022</v>
      </c>
      <c r="J68" s="16"/>
      <c r="M68" s="5"/>
      <c r="N68" s="5"/>
    </row>
    <row r="69" spans="1:14" x14ac:dyDescent="0.2">
      <c r="A69" t="s">
        <v>64</v>
      </c>
      <c r="B69" s="2">
        <v>3523.13323362347</v>
      </c>
      <c r="C69" s="2">
        <v>1813.399716616429</v>
      </c>
      <c r="D69" s="16"/>
      <c r="E69" s="2">
        <v>2995.12670819512</v>
      </c>
      <c r="F69" s="2">
        <v>1521.962308932189</v>
      </c>
      <c r="G69" s="16"/>
      <c r="H69" s="3">
        <v>-528.00652542834996</v>
      </c>
      <c r="I69" s="3">
        <v>-291.43740768424004</v>
      </c>
      <c r="J69" s="16"/>
      <c r="M69" s="5"/>
      <c r="N69" s="5"/>
    </row>
    <row r="70" spans="1:14" x14ac:dyDescent="0.2">
      <c r="A70" t="s">
        <v>65</v>
      </c>
      <c r="B70" s="2">
        <v>5967.5724063973703</v>
      </c>
      <c r="C70" s="2">
        <v>3006.7132444256272</v>
      </c>
      <c r="D70" s="16"/>
      <c r="E70" s="2">
        <v>5101.1319229479595</v>
      </c>
      <c r="F70" s="2">
        <v>2528.4745177274472</v>
      </c>
      <c r="G70" s="16"/>
      <c r="H70" s="3">
        <v>-866.44048344941075</v>
      </c>
      <c r="I70" s="3">
        <v>-478.23872669818002</v>
      </c>
      <c r="J70" s="16"/>
      <c r="M70" s="5"/>
      <c r="N70" s="5"/>
    </row>
    <row r="71" spans="1:14" x14ac:dyDescent="0.2">
      <c r="A71" t="s">
        <v>66</v>
      </c>
      <c r="B71" s="2">
        <v>7684.9404497578907</v>
      </c>
      <c r="C71" s="2">
        <v>3850.3100730243359</v>
      </c>
      <c r="D71" s="16"/>
      <c r="E71" s="2">
        <v>6578.48300712131</v>
      </c>
      <c r="F71" s="2">
        <v>3239.592073784946</v>
      </c>
      <c r="G71" s="16"/>
      <c r="H71" s="3">
        <v>-1106.4574426365807</v>
      </c>
      <c r="I71" s="3">
        <v>-610.71799923938988</v>
      </c>
      <c r="J71" s="16"/>
      <c r="M71" s="5"/>
      <c r="N71" s="5"/>
    </row>
    <row r="72" spans="1:14" x14ac:dyDescent="0.2">
      <c r="A72" t="s">
        <v>67</v>
      </c>
      <c r="B72" s="2">
        <v>9381.3185404374399</v>
      </c>
      <c r="C72" s="2">
        <v>4673.3891672118243</v>
      </c>
      <c r="D72" s="16"/>
      <c r="E72" s="2">
        <v>8042.169356074719</v>
      </c>
      <c r="F72" s="2">
        <v>3934.2351075597639</v>
      </c>
      <c r="G72" s="16"/>
      <c r="H72" s="3">
        <v>-1339.1491843627209</v>
      </c>
      <c r="I72" s="3">
        <v>-739.15405965206037</v>
      </c>
      <c r="J72" s="16"/>
      <c r="M72" s="5"/>
      <c r="N72" s="5"/>
    </row>
    <row r="73" spans="1:14" x14ac:dyDescent="0.2">
      <c r="A73" t="s">
        <v>68</v>
      </c>
      <c r="B73" s="2">
        <v>2173.8834481576841</v>
      </c>
      <c r="C73" s="2">
        <v>1313.8819760214496</v>
      </c>
      <c r="D73" s="16"/>
      <c r="E73" s="2">
        <v>1835.872539875274</v>
      </c>
      <c r="F73" s="2">
        <v>1110.6309193285897</v>
      </c>
      <c r="G73" s="16"/>
      <c r="H73" s="3">
        <v>-338.01090828241013</v>
      </c>
      <c r="I73" s="3">
        <v>-203.25105669285995</v>
      </c>
      <c r="J73" s="16"/>
      <c r="M73" s="5"/>
      <c r="N73" s="5"/>
    </row>
    <row r="74" spans="1:14" x14ac:dyDescent="0.2">
      <c r="A74" t="s">
        <v>69</v>
      </c>
      <c r="B74" s="2">
        <v>3862.7400642216298</v>
      </c>
      <c r="C74" s="2">
        <v>2341.6016542582079</v>
      </c>
      <c r="D74" s="16"/>
      <c r="E74" s="2">
        <v>3259.6540897004597</v>
      </c>
      <c r="F74" s="2">
        <v>1978.9569626387981</v>
      </c>
      <c r="G74" s="16"/>
      <c r="H74" s="3">
        <v>-603.0859745211701</v>
      </c>
      <c r="I74" s="3">
        <v>-362.64469161940974</v>
      </c>
      <c r="J74" s="16"/>
      <c r="M74" s="5"/>
      <c r="N74" s="5"/>
    </row>
    <row r="75" spans="1:14" x14ac:dyDescent="0.2">
      <c r="A75" t="s">
        <v>70</v>
      </c>
      <c r="B75" s="2">
        <v>5067.1650162136702</v>
      </c>
      <c r="C75" s="2">
        <v>3074.5029578832382</v>
      </c>
      <c r="D75" s="16"/>
      <c r="E75" s="2">
        <v>4275.0477832909901</v>
      </c>
      <c r="F75" s="2">
        <v>2598.1909198065082</v>
      </c>
      <c r="G75" s="16"/>
      <c r="H75" s="3">
        <v>-792.11723292268016</v>
      </c>
      <c r="I75" s="3">
        <v>-476.31203807673</v>
      </c>
      <c r="J75" s="16"/>
      <c r="M75" s="5"/>
      <c r="N75" s="5"/>
    </row>
    <row r="76" spans="1:14" x14ac:dyDescent="0.2">
      <c r="A76" t="s">
        <v>71</v>
      </c>
      <c r="B76" s="2">
        <v>6205.3498467470699</v>
      </c>
      <c r="C76" s="2">
        <v>3766.739137548539</v>
      </c>
      <c r="D76" s="16"/>
      <c r="E76" s="2">
        <v>5234.7244837745702</v>
      </c>
      <c r="F76" s="2">
        <v>3183.0874687916689</v>
      </c>
      <c r="G76" s="16"/>
      <c r="H76" s="3">
        <v>-970.62536297249972</v>
      </c>
      <c r="I76" s="3">
        <v>-583.65166875687009</v>
      </c>
      <c r="J76" s="16"/>
      <c r="M76" s="5"/>
      <c r="N76" s="5"/>
    </row>
    <row r="77" spans="1:14" x14ac:dyDescent="0.2">
      <c r="A77" t="s">
        <v>72</v>
      </c>
      <c r="B77" s="2">
        <v>1904.9266584660022</v>
      </c>
      <c r="C77" s="2">
        <v>1148.3306469173147</v>
      </c>
      <c r="D77" s="16"/>
      <c r="E77" s="2">
        <v>1688.5684961010779</v>
      </c>
      <c r="F77" s="2">
        <v>1006.1682416012908</v>
      </c>
      <c r="G77" s="16"/>
      <c r="H77" s="3">
        <v>-216.35816236492428</v>
      </c>
      <c r="I77" s="3">
        <v>-142.16240531602386</v>
      </c>
      <c r="J77" s="16"/>
      <c r="M77" s="5"/>
      <c r="N77" s="5"/>
    </row>
    <row r="78" spans="1:14" x14ac:dyDescent="0.2">
      <c r="A78" t="s">
        <v>73</v>
      </c>
      <c r="B78" s="2">
        <v>3385.2193830128217</v>
      </c>
      <c r="C78" s="2">
        <v>2040.6828508466278</v>
      </c>
      <c r="D78" s="16"/>
      <c r="E78" s="2">
        <v>3000.7322209188392</v>
      </c>
      <c r="F78" s="2">
        <v>1788.0479644205789</v>
      </c>
      <c r="G78" s="16"/>
      <c r="H78" s="3">
        <v>-384.48716209398253</v>
      </c>
      <c r="I78" s="3">
        <v>-252.63488642604898</v>
      </c>
      <c r="J78" s="16"/>
      <c r="M78" s="5"/>
      <c r="N78" s="5"/>
    </row>
    <row r="79" spans="1:14" x14ac:dyDescent="0.2">
      <c r="A79" t="s">
        <v>74</v>
      </c>
      <c r="B79" s="2">
        <v>4470.05392596199</v>
      </c>
      <c r="C79" s="2">
        <v>2694.6443810539131</v>
      </c>
      <c r="D79" s="16"/>
      <c r="E79" s="2">
        <v>3962.3531970152699</v>
      </c>
      <c r="F79" s="2">
        <v>2361.0495861137151</v>
      </c>
      <c r="G79" s="16"/>
      <c r="H79" s="3">
        <v>-507.70072894672012</v>
      </c>
      <c r="I79" s="3">
        <v>-333.59479494019797</v>
      </c>
      <c r="J79" s="16"/>
      <c r="M79" s="5"/>
      <c r="N79" s="5"/>
    </row>
    <row r="80" spans="1:14" x14ac:dyDescent="0.2">
      <c r="A80" t="s">
        <v>75</v>
      </c>
      <c r="B80" s="2">
        <v>5316.8329679787303</v>
      </c>
      <c r="C80" s="2">
        <v>3205.1009494438676</v>
      </c>
      <c r="D80" s="16"/>
      <c r="E80" s="2">
        <v>4712.9565901451297</v>
      </c>
      <c r="F80" s="2">
        <v>2808.312044195382</v>
      </c>
      <c r="G80" s="16"/>
      <c r="H80" s="3">
        <v>-603.8763778336006</v>
      </c>
      <c r="I80" s="3">
        <v>-396.78890524848566</v>
      </c>
      <c r="J80" s="16"/>
      <c r="M80" s="5"/>
      <c r="N80" s="5"/>
    </row>
    <row r="81" spans="1:14" x14ac:dyDescent="0.2">
      <c r="A81" t="s">
        <v>76</v>
      </c>
      <c r="B81" s="2">
        <v>1938.0950313415169</v>
      </c>
      <c r="C81" s="2">
        <v>1168.1718932218257</v>
      </c>
      <c r="D81" s="16"/>
      <c r="E81" s="2">
        <v>1717.9161302687721</v>
      </c>
      <c r="F81" s="2">
        <v>1023.5202861592256</v>
      </c>
      <c r="G81" s="16"/>
      <c r="H81" s="3">
        <v>-220.17890107274479</v>
      </c>
      <c r="I81" s="3">
        <v>-144.65160706260008</v>
      </c>
      <c r="J81" s="16"/>
      <c r="M81" s="5"/>
      <c r="N81" s="5"/>
    </row>
    <row r="82" spans="1:14" x14ac:dyDescent="0.2">
      <c r="A82" t="s">
        <v>77</v>
      </c>
      <c r="B82" s="2">
        <v>3435.6354541370602</v>
      </c>
      <c r="C82" s="2">
        <v>2070.8028801360183</v>
      </c>
      <c r="D82" s="16"/>
      <c r="E82" s="2">
        <v>3047.8038866795641</v>
      </c>
      <c r="F82" s="2">
        <v>1814.7929751962201</v>
      </c>
      <c r="G82" s="16"/>
      <c r="H82" s="3">
        <v>-387.83156745749602</v>
      </c>
      <c r="I82" s="3">
        <v>-256.00990493979816</v>
      </c>
      <c r="J82" s="16"/>
      <c r="M82" s="5"/>
      <c r="N82" s="5"/>
    </row>
    <row r="83" spans="1:14" x14ac:dyDescent="0.2">
      <c r="A83" t="s">
        <v>78</v>
      </c>
      <c r="B83" s="2">
        <v>4530.3914264736304</v>
      </c>
      <c r="C83" s="2">
        <v>2730.6586334089156</v>
      </c>
      <c r="D83" s="16"/>
      <c r="E83" s="2">
        <v>4017.5838955028998</v>
      </c>
      <c r="F83" s="2">
        <v>2392.8398373352211</v>
      </c>
      <c r="G83" s="16"/>
      <c r="H83" s="3">
        <v>-512.80753097073057</v>
      </c>
      <c r="I83" s="3">
        <v>-337.81879607369456</v>
      </c>
      <c r="J83" s="16"/>
      <c r="M83" s="5"/>
      <c r="N83" s="5"/>
    </row>
    <row r="84" spans="1:14" x14ac:dyDescent="0.2">
      <c r="A84" t="s">
        <v>79</v>
      </c>
      <c r="B84" s="2">
        <v>5404.2607872982999</v>
      </c>
      <c r="C84" s="2">
        <v>3257.3766782699558</v>
      </c>
      <c r="D84" s="16"/>
      <c r="E84" s="2">
        <v>4792.01282277058</v>
      </c>
      <c r="F84" s="2">
        <v>2854.3085422692502</v>
      </c>
      <c r="G84" s="16"/>
      <c r="H84" s="3">
        <v>-612.24796452771989</v>
      </c>
      <c r="I84" s="3">
        <v>-403.06813600070564</v>
      </c>
      <c r="J84" s="16"/>
      <c r="M84" s="5"/>
      <c r="N84" s="5"/>
    </row>
    <row r="85" spans="1:14" x14ac:dyDescent="0.2">
      <c r="A85" t="s">
        <v>80</v>
      </c>
      <c r="B85" s="2">
        <v>2197.3705677915559</v>
      </c>
      <c r="C85" s="2">
        <v>1290.6971051541741</v>
      </c>
      <c r="D85" s="16"/>
      <c r="E85" s="2">
        <v>1936.1350162628241</v>
      </c>
      <c r="F85" s="2">
        <v>1124.0434304754563</v>
      </c>
      <c r="G85" s="16"/>
      <c r="H85" s="3">
        <v>-261.23555152873178</v>
      </c>
      <c r="I85" s="3">
        <v>-166.65367467871783</v>
      </c>
      <c r="J85" s="16"/>
      <c r="M85" s="5"/>
      <c r="N85" s="5"/>
    </row>
    <row r="86" spans="1:14" x14ac:dyDescent="0.2">
      <c r="A86" t="s">
        <v>81</v>
      </c>
      <c r="B86" s="2">
        <v>3817.2458283609781</v>
      </c>
      <c r="C86" s="2">
        <v>2248.3886350829171</v>
      </c>
      <c r="D86" s="16"/>
      <c r="E86" s="2">
        <v>3376.4368051168763</v>
      </c>
      <c r="F86" s="2">
        <v>1960.217663878406</v>
      </c>
      <c r="G86" s="16"/>
      <c r="H86" s="3">
        <v>-440.80902324410181</v>
      </c>
      <c r="I86" s="3">
        <v>-288.17097120451103</v>
      </c>
      <c r="J86" s="16"/>
      <c r="M86" s="5"/>
      <c r="N86" s="5"/>
    </row>
    <row r="87" spans="1:14" x14ac:dyDescent="0.2">
      <c r="A87" t="s">
        <v>82</v>
      </c>
      <c r="B87" s="2">
        <v>4990.9914491487298</v>
      </c>
      <c r="C87" s="2">
        <v>2942.3065936726612</v>
      </c>
      <c r="D87" s="16"/>
      <c r="E87" s="2">
        <v>4413.0316182445804</v>
      </c>
      <c r="F87" s="2">
        <v>2564.9171858993691</v>
      </c>
      <c r="G87" s="16"/>
      <c r="H87" s="3">
        <v>-577.95983090414938</v>
      </c>
      <c r="I87" s="3">
        <v>-377.38940777329208</v>
      </c>
      <c r="J87" s="16"/>
      <c r="M87" s="5"/>
      <c r="N87" s="5"/>
    </row>
    <row r="88" spans="1:14" x14ac:dyDescent="0.2">
      <c r="A88" t="s">
        <v>83</v>
      </c>
      <c r="B88" s="2">
        <v>6003.2919220710701</v>
      </c>
      <c r="C88" s="2">
        <v>3540.7683108140636</v>
      </c>
      <c r="D88" s="16"/>
      <c r="E88" s="2">
        <v>5308.1710287568203</v>
      </c>
      <c r="F88" s="2">
        <v>3086.6207124772886</v>
      </c>
      <c r="G88" s="16"/>
      <c r="H88" s="3">
        <v>-695.12089331424977</v>
      </c>
      <c r="I88" s="3">
        <v>-454.14759833677499</v>
      </c>
      <c r="J88" s="16"/>
      <c r="M88" s="5"/>
      <c r="N88" s="5"/>
    </row>
    <row r="89" spans="1:14" x14ac:dyDescent="0.2">
      <c r="A89" t="s">
        <v>84</v>
      </c>
      <c r="B89" s="2">
        <v>2500.4585518455251</v>
      </c>
      <c r="C89" s="2">
        <v>1392.453923369749</v>
      </c>
      <c r="D89" s="16"/>
      <c r="E89" s="2">
        <v>2215.5953645574691</v>
      </c>
      <c r="F89" s="2">
        <v>1224.8201078417098</v>
      </c>
      <c r="G89" s="16"/>
      <c r="H89" s="3">
        <v>-284.863187288056</v>
      </c>
      <c r="I89" s="3">
        <v>-167.63381552803912</v>
      </c>
      <c r="J89" s="16"/>
      <c r="M89" s="5"/>
      <c r="N89" s="5"/>
    </row>
    <row r="90" spans="1:14" x14ac:dyDescent="0.2">
      <c r="A90" t="s">
        <v>85</v>
      </c>
      <c r="B90" s="2">
        <v>4300.1225528875302</v>
      </c>
      <c r="C90" s="2">
        <v>2401.2699037519346</v>
      </c>
      <c r="D90" s="16"/>
      <c r="E90" s="2">
        <v>3851.3425367263499</v>
      </c>
      <c r="F90" s="2">
        <v>2119.00921286026</v>
      </c>
      <c r="G90" s="16"/>
      <c r="H90" s="3">
        <v>-448.78001616118036</v>
      </c>
      <c r="I90" s="3">
        <v>-282.26069089167459</v>
      </c>
      <c r="J90" s="16"/>
      <c r="M90" s="5"/>
      <c r="N90" s="5"/>
    </row>
    <row r="91" spans="1:14" x14ac:dyDescent="0.2">
      <c r="A91" t="s">
        <v>86</v>
      </c>
      <c r="B91" s="2">
        <v>5607.3230029435699</v>
      </c>
      <c r="C91" s="2">
        <v>3131.252336482848</v>
      </c>
      <c r="D91" s="16"/>
      <c r="E91" s="2">
        <v>5037.0662699859095</v>
      </c>
      <c r="F91" s="2">
        <v>2765.671993753906</v>
      </c>
      <c r="G91" s="16"/>
      <c r="H91" s="3">
        <v>-570.25673295766046</v>
      </c>
      <c r="I91" s="3">
        <v>-365.58034272894201</v>
      </c>
      <c r="J91" s="16"/>
      <c r="M91" s="5"/>
      <c r="N91" s="5"/>
    </row>
    <row r="92" spans="1:14" x14ac:dyDescent="0.2">
      <c r="A92" t="s">
        <v>87</v>
      </c>
      <c r="B92" s="2">
        <v>6802.7552116299703</v>
      </c>
      <c r="C92" s="2">
        <v>3785.3071265035001</v>
      </c>
      <c r="D92" s="16"/>
      <c r="E92" s="2">
        <v>6115.1212568847995</v>
      </c>
      <c r="F92" s="2">
        <v>3344.1490123995941</v>
      </c>
      <c r="G92" s="16"/>
      <c r="H92" s="3">
        <v>-687.63395474517074</v>
      </c>
      <c r="I92" s="3">
        <v>-441.15811410390597</v>
      </c>
      <c r="J92" s="16"/>
      <c r="M92" s="5"/>
      <c r="N92" s="5"/>
    </row>
    <row r="93" spans="1:14" x14ac:dyDescent="0.2">
      <c r="A93" t="s">
        <v>88</v>
      </c>
      <c r="B93" s="2">
        <v>3523.13323362347</v>
      </c>
      <c r="C93" s="2">
        <v>1813.399716616429</v>
      </c>
      <c r="D93" s="16"/>
      <c r="E93" s="2">
        <v>3199.81028614652</v>
      </c>
      <c r="F93" s="2">
        <v>1627.214741245908</v>
      </c>
      <c r="G93" s="16"/>
      <c r="H93" s="3">
        <v>-323.32294747695005</v>
      </c>
      <c r="I93" s="3">
        <v>-186.18497537052099</v>
      </c>
      <c r="J93" s="16"/>
      <c r="M93" s="5"/>
      <c r="N93" s="5"/>
    </row>
    <row r="94" spans="1:14" x14ac:dyDescent="0.2">
      <c r="A94" t="s">
        <v>89</v>
      </c>
      <c r="B94" s="2">
        <v>5967.5724063973703</v>
      </c>
      <c r="C94" s="2">
        <v>3006.7132444256272</v>
      </c>
      <c r="D94" s="16"/>
      <c r="E94" s="2">
        <v>5346.2292418862498</v>
      </c>
      <c r="F94" s="2">
        <v>2686.0851625718351</v>
      </c>
      <c r="G94" s="16"/>
      <c r="H94" s="3">
        <v>-621.34316451112045</v>
      </c>
      <c r="I94" s="3">
        <v>-320.62808185379208</v>
      </c>
      <c r="J94" s="16"/>
      <c r="M94" s="5"/>
      <c r="N94" s="5"/>
    </row>
    <row r="95" spans="1:14" x14ac:dyDescent="0.2">
      <c r="A95" t="s">
        <v>90</v>
      </c>
      <c r="B95" s="2">
        <v>7684.9404497578907</v>
      </c>
      <c r="C95" s="2">
        <v>3850.3100730243359</v>
      </c>
      <c r="D95" s="16"/>
      <c r="E95" s="2">
        <v>6883.2156539545595</v>
      </c>
      <c r="F95" s="2">
        <v>3439.4888056626978</v>
      </c>
      <c r="G95" s="16"/>
      <c r="H95" s="3">
        <v>-801.72479580333129</v>
      </c>
      <c r="I95" s="3">
        <v>-410.82126736163809</v>
      </c>
      <c r="J95" s="16"/>
      <c r="M95" s="5"/>
      <c r="N95" s="5"/>
    </row>
    <row r="96" spans="1:14" x14ac:dyDescent="0.2">
      <c r="A96" t="s">
        <v>91</v>
      </c>
      <c r="B96" s="2">
        <v>9381.3185404374399</v>
      </c>
      <c r="C96" s="2">
        <v>4673.3891672118243</v>
      </c>
      <c r="D96" s="16"/>
      <c r="E96" s="2">
        <v>8402.0103994310102</v>
      </c>
      <c r="F96" s="2">
        <v>4174.6769783827076</v>
      </c>
      <c r="G96" s="16"/>
      <c r="H96" s="3">
        <v>-979.30814100642965</v>
      </c>
      <c r="I96" s="3">
        <v>-498.71218882911671</v>
      </c>
      <c r="J96" s="16"/>
      <c r="M96" s="5"/>
      <c r="N96" s="5"/>
    </row>
    <row r="97" spans="1:14" x14ac:dyDescent="0.2">
      <c r="A97" t="s">
        <v>92</v>
      </c>
      <c r="B97" s="2">
        <v>2173.8834481576841</v>
      </c>
      <c r="C97" s="2">
        <v>1313.8819760214496</v>
      </c>
      <c r="D97" s="16"/>
      <c r="E97" s="2">
        <v>1970.841565069966</v>
      </c>
      <c r="F97" s="2">
        <v>1186.2341737648376</v>
      </c>
      <c r="G97" s="16"/>
      <c r="H97" s="3">
        <v>-203.04188308771813</v>
      </c>
      <c r="I97" s="3">
        <v>-127.64780225661207</v>
      </c>
      <c r="J97" s="16"/>
      <c r="M97" s="5"/>
      <c r="N97" s="5"/>
    </row>
    <row r="98" spans="1:14" x14ac:dyDescent="0.2">
      <c r="A98" t="s">
        <v>93</v>
      </c>
      <c r="B98" s="2">
        <v>3862.7400642216298</v>
      </c>
      <c r="C98" s="2">
        <v>2341.6016542582079</v>
      </c>
      <c r="D98" s="16"/>
      <c r="E98" s="2">
        <v>3448.4861078694089</v>
      </c>
      <c r="F98" s="2">
        <v>2105.2005557301031</v>
      </c>
      <c r="G98" s="16"/>
      <c r="H98" s="3">
        <v>-414.25395635222094</v>
      </c>
      <c r="I98" s="3">
        <v>-236.40109852810474</v>
      </c>
      <c r="J98" s="16"/>
      <c r="M98" s="5"/>
      <c r="N98" s="5"/>
    </row>
    <row r="99" spans="1:14" x14ac:dyDescent="0.2">
      <c r="A99" t="s">
        <v>94</v>
      </c>
      <c r="B99" s="2">
        <v>5067.1650162136702</v>
      </c>
      <c r="C99" s="2">
        <v>3074.5029578832382</v>
      </c>
      <c r="D99" s="16"/>
      <c r="E99" s="2">
        <v>4523.6684152914895</v>
      </c>
      <c r="F99" s="2">
        <v>2764.1043202863789</v>
      </c>
      <c r="G99" s="16"/>
      <c r="H99" s="3">
        <v>-543.49660092218073</v>
      </c>
      <c r="I99" s="3">
        <v>-310.39863759685932</v>
      </c>
      <c r="J99" s="16"/>
      <c r="M99" s="5"/>
      <c r="N99" s="5"/>
    </row>
    <row r="100" spans="1:14" x14ac:dyDescent="0.2">
      <c r="A100" t="s">
        <v>95</v>
      </c>
      <c r="B100" s="2">
        <v>6205.3498467470699</v>
      </c>
      <c r="C100" s="2">
        <v>3766.739137548539</v>
      </c>
      <c r="D100" s="16"/>
      <c r="E100" s="2">
        <v>5862.4823936204602</v>
      </c>
      <c r="F100" s="2">
        <v>3440.152012176241</v>
      </c>
      <c r="G100" s="16"/>
      <c r="H100" s="3">
        <v>-342.86745312660969</v>
      </c>
      <c r="I100" s="3">
        <v>-326.58712537229803</v>
      </c>
      <c r="J100" s="16"/>
      <c r="M100" s="5"/>
      <c r="N100" s="5"/>
    </row>
    <row r="101" spans="1:14" x14ac:dyDescent="0.2">
      <c r="A101" t="s">
        <v>96</v>
      </c>
      <c r="B101" s="2">
        <v>1904.9266584660022</v>
      </c>
      <c r="C101" s="2">
        <v>1148.3306469173147</v>
      </c>
      <c r="D101" s="16"/>
      <c r="E101" s="2">
        <v>1904.9266584660022</v>
      </c>
      <c r="F101" s="2">
        <v>1148.3306469173147</v>
      </c>
      <c r="G101" s="16"/>
      <c r="H101" s="3">
        <v>0</v>
      </c>
      <c r="I101" s="3">
        <v>0</v>
      </c>
      <c r="J101" s="16"/>
      <c r="M101" s="5"/>
      <c r="N101" s="5"/>
    </row>
    <row r="102" spans="1:14" x14ac:dyDescent="0.2">
      <c r="A102" t="s">
        <v>97</v>
      </c>
      <c r="B102" s="2">
        <v>3385.2193830128217</v>
      </c>
      <c r="C102" s="2">
        <v>2040.6828508466278</v>
      </c>
      <c r="D102" s="16"/>
      <c r="E102" s="2">
        <v>1904.9266584660022</v>
      </c>
      <c r="F102" s="2">
        <v>1148.3306469173147</v>
      </c>
      <c r="G102" s="16"/>
      <c r="H102" s="3">
        <v>-1480.2927245468195</v>
      </c>
      <c r="I102" s="3">
        <v>-892.35220392931319</v>
      </c>
      <c r="J102" s="16"/>
      <c r="M102" s="5"/>
      <c r="N102" s="5"/>
    </row>
    <row r="103" spans="1:14" x14ac:dyDescent="0.2">
      <c r="A103" t="s">
        <v>98</v>
      </c>
      <c r="B103" s="2">
        <v>4470.05392596199</v>
      </c>
      <c r="C103" s="2">
        <v>2694.6443810539131</v>
      </c>
      <c r="D103" s="16"/>
      <c r="E103" s="2">
        <v>3385.2193830128217</v>
      </c>
      <c r="F103" s="2">
        <v>2040.6828508466278</v>
      </c>
      <c r="G103" s="16"/>
      <c r="H103" s="3">
        <v>-1084.8345429491683</v>
      </c>
      <c r="I103" s="3">
        <v>-653.96153020728525</v>
      </c>
      <c r="J103" s="16"/>
      <c r="M103" s="5"/>
      <c r="N103" s="5"/>
    </row>
    <row r="104" spans="1:14" x14ac:dyDescent="0.2">
      <c r="A104" t="s">
        <v>99</v>
      </c>
      <c r="B104" s="2">
        <v>5316.8329679787303</v>
      </c>
      <c r="C104" s="2">
        <v>3205.1009494438676</v>
      </c>
      <c r="D104" s="16"/>
      <c r="E104" s="2">
        <v>4470.05392596199</v>
      </c>
      <c r="F104" s="2">
        <v>2694.6443810539131</v>
      </c>
      <c r="G104" s="16"/>
      <c r="H104" s="3">
        <v>-846.77904201674028</v>
      </c>
      <c r="I104" s="3">
        <v>-510.45656838995455</v>
      </c>
      <c r="J104" s="16"/>
      <c r="M104" s="5"/>
      <c r="N104" s="5"/>
    </row>
    <row r="105" spans="1:14" x14ac:dyDescent="0.2">
      <c r="A105" t="s">
        <v>100</v>
      </c>
      <c r="B105" s="2">
        <v>1938.0950313415169</v>
      </c>
      <c r="C105" s="2">
        <v>1168.1718932218257</v>
      </c>
      <c r="D105" s="16"/>
      <c r="E105" s="2">
        <v>1938.0950313415169</v>
      </c>
      <c r="F105" s="2">
        <v>1168.1718932218257</v>
      </c>
      <c r="G105" s="16"/>
      <c r="H105" s="3">
        <v>0</v>
      </c>
      <c r="I105" s="3">
        <v>0</v>
      </c>
      <c r="J105" s="16"/>
      <c r="M105" s="5"/>
      <c r="N105" s="5"/>
    </row>
    <row r="106" spans="1:14" x14ac:dyDescent="0.2">
      <c r="A106" t="s">
        <v>101</v>
      </c>
      <c r="B106" s="2">
        <v>3435.6354541370602</v>
      </c>
      <c r="C106" s="2">
        <v>2070.8028801360183</v>
      </c>
      <c r="D106" s="16"/>
      <c r="E106" s="2">
        <v>1938.0950313415169</v>
      </c>
      <c r="F106" s="2">
        <v>1168.1718932218257</v>
      </c>
      <c r="G106" s="16"/>
      <c r="H106" s="3">
        <v>-1497.5404227955432</v>
      </c>
      <c r="I106" s="3">
        <v>-902.63098691419259</v>
      </c>
      <c r="J106" s="16"/>
      <c r="M106" s="5"/>
      <c r="N106" s="5"/>
    </row>
    <row r="107" spans="1:14" x14ac:dyDescent="0.2">
      <c r="A107" t="s">
        <v>102</v>
      </c>
      <c r="B107" s="2">
        <v>4530.3914264736304</v>
      </c>
      <c r="C107" s="2">
        <v>2730.6586334089156</v>
      </c>
      <c r="D107" s="16"/>
      <c r="E107" s="2">
        <v>3435.6354541370602</v>
      </c>
      <c r="F107" s="2">
        <v>2070.8028801360183</v>
      </c>
      <c r="G107" s="16"/>
      <c r="H107" s="3">
        <v>-1094.7559723365703</v>
      </c>
      <c r="I107" s="3">
        <v>-659.85575327289735</v>
      </c>
      <c r="J107" s="16"/>
      <c r="M107" s="5"/>
      <c r="N107" s="5"/>
    </row>
    <row r="108" spans="1:14" x14ac:dyDescent="0.2">
      <c r="A108" t="s">
        <v>103</v>
      </c>
      <c r="B108" s="2">
        <v>5404.2607872982999</v>
      </c>
      <c r="C108" s="2">
        <v>3257.3766782699558</v>
      </c>
      <c r="D108" s="16"/>
      <c r="E108" s="2">
        <v>4530.3914264736304</v>
      </c>
      <c r="F108" s="2">
        <v>2730.6586334089156</v>
      </c>
      <c r="G108" s="16"/>
      <c r="H108" s="3">
        <v>-873.86936082466946</v>
      </c>
      <c r="I108" s="3">
        <v>-526.7180448610402</v>
      </c>
      <c r="J108" s="16"/>
      <c r="M108" s="5"/>
      <c r="N108" s="5"/>
    </row>
    <row r="109" spans="1:14" x14ac:dyDescent="0.2">
      <c r="A109" t="s">
        <v>104</v>
      </c>
      <c r="B109" s="2">
        <v>2197.3705677915559</v>
      </c>
      <c r="C109" s="2">
        <v>1290.6971051541741</v>
      </c>
      <c r="D109" s="16"/>
      <c r="E109" s="2">
        <v>2197.3705677915559</v>
      </c>
      <c r="F109" s="2">
        <v>1290.6971051541741</v>
      </c>
      <c r="G109" s="16"/>
      <c r="H109" s="3">
        <v>0</v>
      </c>
      <c r="I109" s="3">
        <v>0</v>
      </c>
      <c r="J109" s="16"/>
      <c r="M109" s="5"/>
      <c r="N109" s="5"/>
    </row>
    <row r="110" spans="1:14" x14ac:dyDescent="0.2">
      <c r="A110" t="s">
        <v>105</v>
      </c>
      <c r="B110" s="2">
        <v>3817.2458283609781</v>
      </c>
      <c r="C110" s="2">
        <v>2248.3886350829171</v>
      </c>
      <c r="D110" s="16"/>
      <c r="E110" s="2">
        <v>2188.918729733</v>
      </c>
      <c r="F110" s="2">
        <v>1289.2908176063147</v>
      </c>
      <c r="G110" s="16"/>
      <c r="H110" s="3">
        <v>-1628.3270986279781</v>
      </c>
      <c r="I110" s="3">
        <v>-959.09781747660236</v>
      </c>
      <c r="J110" s="16"/>
      <c r="M110" s="5"/>
      <c r="N110" s="5"/>
    </row>
    <row r="111" spans="1:14" x14ac:dyDescent="0.2">
      <c r="A111" t="s">
        <v>106</v>
      </c>
      <c r="B111" s="2">
        <v>4990.9914491487298</v>
      </c>
      <c r="C111" s="2">
        <v>2942.3065936726612</v>
      </c>
      <c r="D111" s="16"/>
      <c r="E111" s="2">
        <v>3812.5963244447394</v>
      </c>
      <c r="F111" s="2">
        <v>2247.6150117106008</v>
      </c>
      <c r="G111" s="16"/>
      <c r="H111" s="3">
        <v>-1178.3951247039904</v>
      </c>
      <c r="I111" s="3">
        <v>-694.69158196206035</v>
      </c>
      <c r="J111" s="16"/>
      <c r="M111" s="5"/>
      <c r="N111" s="5"/>
    </row>
    <row r="112" spans="1:14" x14ac:dyDescent="0.2">
      <c r="A112" t="s">
        <v>107</v>
      </c>
      <c r="B112" s="2">
        <v>6003.2919220710701</v>
      </c>
      <c r="C112" s="2">
        <v>3540.7683108140636</v>
      </c>
      <c r="D112" s="16"/>
      <c r="E112" s="2">
        <v>4987.6793642653602</v>
      </c>
      <c r="F112" s="2">
        <v>2941.7555012716148</v>
      </c>
      <c r="G112" s="16"/>
      <c r="H112" s="3">
        <v>-1015.6125578057099</v>
      </c>
      <c r="I112" s="3">
        <v>-599.01280954244885</v>
      </c>
      <c r="J112" s="16"/>
      <c r="M112" s="5"/>
      <c r="N112" s="5"/>
    </row>
    <row r="113" spans="1:14" x14ac:dyDescent="0.2">
      <c r="A113" t="s">
        <v>108</v>
      </c>
      <c r="B113" s="2">
        <v>2500.4585518455251</v>
      </c>
      <c r="C113" s="2">
        <v>1392.453923369749</v>
      </c>
      <c r="D113" s="16"/>
      <c r="E113" s="2">
        <v>2500.4585518455251</v>
      </c>
      <c r="F113" s="2">
        <v>1392.453923369749</v>
      </c>
      <c r="G113" s="16"/>
      <c r="H113" s="3">
        <v>0</v>
      </c>
      <c r="I113" s="3">
        <v>0</v>
      </c>
      <c r="J113" s="16"/>
      <c r="M113" s="5"/>
      <c r="N113" s="5"/>
    </row>
    <row r="114" spans="1:14" x14ac:dyDescent="0.2">
      <c r="A114" t="s">
        <v>109</v>
      </c>
      <c r="B114" s="2">
        <v>4300.1225528875302</v>
      </c>
      <c r="C114" s="2">
        <v>2401.2699037519346</v>
      </c>
      <c r="D114" s="16"/>
      <c r="E114" s="2">
        <v>2490.6391501231192</v>
      </c>
      <c r="F114" s="2">
        <v>1390.820089134643</v>
      </c>
      <c r="G114" s="16"/>
      <c r="H114" s="3">
        <v>-1809.483402764411</v>
      </c>
      <c r="I114" s="3">
        <v>-1010.4498146172916</v>
      </c>
      <c r="J114" s="16"/>
      <c r="M114" s="5"/>
      <c r="N114" s="5"/>
    </row>
    <row r="115" spans="1:14" x14ac:dyDescent="0.2">
      <c r="A115" t="s">
        <v>110</v>
      </c>
      <c r="B115" s="2">
        <v>5607.3230029435699</v>
      </c>
      <c r="C115" s="2">
        <v>3131.252336482848</v>
      </c>
      <c r="D115" s="16"/>
      <c r="E115" s="2">
        <v>4300.0894251682603</v>
      </c>
      <c r="F115" s="2">
        <v>2401.2643916847628</v>
      </c>
      <c r="G115" s="16"/>
      <c r="H115" s="3">
        <v>-1307.2335777753096</v>
      </c>
      <c r="I115" s="3">
        <v>-729.98794479808521</v>
      </c>
      <c r="J115" s="16"/>
      <c r="M115" s="5"/>
      <c r="N115" s="5"/>
    </row>
    <row r="116" spans="1:14" x14ac:dyDescent="0.2">
      <c r="A116" t="s">
        <v>111</v>
      </c>
      <c r="B116" s="2">
        <v>6802.7552116299703</v>
      </c>
      <c r="C116" s="2">
        <v>3785.3071265035001</v>
      </c>
      <c r="D116" s="16"/>
      <c r="E116" s="2">
        <v>5635.8536448438899</v>
      </c>
      <c r="F116" s="2">
        <v>3135.9995034492372</v>
      </c>
      <c r="G116" s="16"/>
      <c r="H116" s="3">
        <v>-1166.9015667860804</v>
      </c>
      <c r="I116" s="3">
        <v>-649.30762305426288</v>
      </c>
      <c r="J116" s="16"/>
      <c r="M116" s="5"/>
      <c r="N116" s="5"/>
    </row>
    <row r="117" spans="1:14" x14ac:dyDescent="0.2">
      <c r="A117" t="s">
        <v>112</v>
      </c>
      <c r="B117" s="2">
        <v>3523.13323362347</v>
      </c>
      <c r="C117" s="2">
        <v>1813.399716616429</v>
      </c>
      <c r="D117" s="16"/>
      <c r="E117" s="2">
        <v>3523.13323362347</v>
      </c>
      <c r="F117" s="2">
        <v>1813.399716616429</v>
      </c>
      <c r="G117" s="16"/>
      <c r="H117" s="3">
        <v>0</v>
      </c>
      <c r="I117" s="3">
        <v>0</v>
      </c>
      <c r="J117" s="16"/>
      <c r="M117" s="5"/>
      <c r="N117" s="5"/>
    </row>
    <row r="118" spans="1:14" x14ac:dyDescent="0.2">
      <c r="A118" t="s">
        <v>113</v>
      </c>
      <c r="B118" s="2">
        <v>5967.5724063973703</v>
      </c>
      <c r="C118" s="2">
        <v>3006.7132444256272</v>
      </c>
      <c r="D118" s="16"/>
      <c r="E118" s="2">
        <v>3636.6227475887699</v>
      </c>
      <c r="F118" s="2">
        <v>1832.2830517201371</v>
      </c>
      <c r="G118" s="16"/>
      <c r="H118" s="3">
        <v>-2330.9496588086004</v>
      </c>
      <c r="I118" s="3">
        <v>-1174.4301927054901</v>
      </c>
      <c r="J118" s="16"/>
      <c r="M118" s="5"/>
      <c r="N118" s="5"/>
    </row>
    <row r="119" spans="1:14" x14ac:dyDescent="0.2">
      <c r="A119" t="s">
        <v>114</v>
      </c>
      <c r="B119" s="2">
        <v>7684.9404497578907</v>
      </c>
      <c r="C119" s="2">
        <v>3850.3100730243359</v>
      </c>
      <c r="D119" s="16"/>
      <c r="E119" s="2">
        <v>6017.8939216148301</v>
      </c>
      <c r="F119" s="2">
        <v>3015.0861592578121</v>
      </c>
      <c r="G119" s="16"/>
      <c r="H119" s="3">
        <v>-1667.0465281430606</v>
      </c>
      <c r="I119" s="3">
        <v>-835.22391376652376</v>
      </c>
      <c r="J119" s="16"/>
      <c r="M119" s="5"/>
      <c r="N119" s="5"/>
    </row>
    <row r="120" spans="1:14" x14ac:dyDescent="0.2">
      <c r="A120" t="s">
        <v>115</v>
      </c>
      <c r="B120" s="2">
        <v>9381.3185404374399</v>
      </c>
      <c r="C120" s="2">
        <v>4673.3891672118243</v>
      </c>
      <c r="D120" s="16"/>
      <c r="E120" s="2">
        <v>7751.2123682853708</v>
      </c>
      <c r="F120" s="2">
        <v>3861.336949444853</v>
      </c>
      <c r="G120" s="16"/>
      <c r="H120" s="3">
        <v>-1630.1061721520691</v>
      </c>
      <c r="I120" s="3">
        <v>-812.05221776697135</v>
      </c>
      <c r="J120" s="16"/>
      <c r="M120" s="5"/>
      <c r="N120" s="5"/>
    </row>
    <row r="121" spans="1:14" x14ac:dyDescent="0.2">
      <c r="A121" t="s">
        <v>116</v>
      </c>
      <c r="B121" s="2">
        <v>2173.8834481576841</v>
      </c>
      <c r="C121" s="2">
        <v>1313.8819760214496</v>
      </c>
      <c r="D121" s="16"/>
      <c r="E121" s="2">
        <v>2173.8834481576841</v>
      </c>
      <c r="F121" s="2">
        <v>1313.8819760214496</v>
      </c>
      <c r="G121" s="16"/>
      <c r="H121" s="3">
        <v>0</v>
      </c>
      <c r="I121" s="3">
        <v>0</v>
      </c>
      <c r="J121" s="16"/>
      <c r="M121" s="5"/>
      <c r="N121" s="5"/>
    </row>
    <row r="122" spans="1:14" x14ac:dyDescent="0.2">
      <c r="A122" t="s">
        <v>117</v>
      </c>
      <c r="B122" s="2">
        <v>3862.7400642216298</v>
      </c>
      <c r="C122" s="2">
        <v>2341.6016542582079</v>
      </c>
      <c r="D122" s="16"/>
      <c r="E122" s="2">
        <v>2164.945518096356</v>
      </c>
      <c r="F122" s="2">
        <v>1312.3948084181666</v>
      </c>
      <c r="G122" s="16"/>
      <c r="H122" s="3">
        <v>-1697.7945461252739</v>
      </c>
      <c r="I122" s="3">
        <v>-1029.2068458400413</v>
      </c>
      <c r="J122" s="16"/>
      <c r="M122" s="5"/>
      <c r="N122" s="5"/>
    </row>
    <row r="123" spans="1:14" x14ac:dyDescent="0.2">
      <c r="A123" t="s">
        <v>118</v>
      </c>
      <c r="B123" s="2">
        <v>5067.1650162136702</v>
      </c>
      <c r="C123" s="2">
        <v>3074.5029578832382</v>
      </c>
      <c r="D123" s="16"/>
      <c r="E123" s="2">
        <v>3857.934185559016</v>
      </c>
      <c r="F123" s="2">
        <v>2340.8020119469229</v>
      </c>
      <c r="G123" s="16"/>
      <c r="H123" s="3">
        <v>-1209.2308306546543</v>
      </c>
      <c r="I123" s="3">
        <v>-733.70094593631529</v>
      </c>
      <c r="J123" s="16"/>
      <c r="M123" s="5"/>
      <c r="N123" s="5"/>
    </row>
    <row r="124" spans="1:14" x14ac:dyDescent="0.2">
      <c r="A124" t="s">
        <v>119</v>
      </c>
      <c r="B124" s="2">
        <v>6205.3498467470699</v>
      </c>
      <c r="C124" s="2">
        <v>3766.739137548539</v>
      </c>
      <c r="D124" s="16"/>
      <c r="E124" s="2">
        <v>5064.1212742157704</v>
      </c>
      <c r="F124" s="2">
        <v>3073.9965146171821</v>
      </c>
      <c r="G124" s="16"/>
      <c r="H124" s="3">
        <v>-1141.2285725312995</v>
      </c>
      <c r="I124" s="3">
        <v>-692.74262293135689</v>
      </c>
      <c r="J124" s="16"/>
      <c r="M124" s="5"/>
      <c r="N124" s="5"/>
    </row>
    <row r="125" spans="1:14" x14ac:dyDescent="0.2">
      <c r="A125" t="s">
        <v>120</v>
      </c>
      <c r="B125" s="2">
        <v>1904.9266584660022</v>
      </c>
      <c r="C125" s="2">
        <v>1148.3306469173147</v>
      </c>
      <c r="D125" s="16"/>
      <c r="E125" s="2">
        <v>1428.694993849499</v>
      </c>
      <c r="F125" s="2">
        <v>861.24798518798445</v>
      </c>
      <c r="G125" s="16"/>
      <c r="H125" s="3">
        <v>-476.23166461650317</v>
      </c>
      <c r="I125" s="3">
        <v>-287.0826617293302</v>
      </c>
      <c r="J125" s="16"/>
      <c r="M125" s="5"/>
      <c r="N125" s="5"/>
    </row>
    <row r="126" spans="1:14" x14ac:dyDescent="0.2">
      <c r="A126" t="s">
        <v>121</v>
      </c>
      <c r="B126" s="2">
        <v>3385.2193830128217</v>
      </c>
      <c r="C126" s="2">
        <v>2040.6828508466278</v>
      </c>
      <c r="D126" s="16"/>
      <c r="E126" s="2">
        <v>2538.9145372596158</v>
      </c>
      <c r="F126" s="2">
        <v>1530.5121381349729</v>
      </c>
      <c r="G126" s="16"/>
      <c r="H126" s="3">
        <v>-846.30484575320588</v>
      </c>
      <c r="I126" s="3">
        <v>-510.17071271165491</v>
      </c>
      <c r="J126" s="16"/>
      <c r="M126" s="5"/>
      <c r="N126" s="5"/>
    </row>
    <row r="127" spans="1:14" x14ac:dyDescent="0.2">
      <c r="A127" t="s">
        <v>122</v>
      </c>
      <c r="B127" s="2">
        <v>4470.05392596199</v>
      </c>
      <c r="C127" s="2">
        <v>2694.6443810539131</v>
      </c>
      <c r="D127" s="16"/>
      <c r="E127" s="2">
        <v>3352.5404444714932</v>
      </c>
      <c r="F127" s="2">
        <v>2020.9832857904371</v>
      </c>
      <c r="G127" s="16"/>
      <c r="H127" s="3">
        <v>-1117.5134814904968</v>
      </c>
      <c r="I127" s="3">
        <v>-673.661095263476</v>
      </c>
      <c r="J127" s="16"/>
      <c r="M127" s="5"/>
      <c r="N127" s="5"/>
    </row>
    <row r="128" spans="1:14" x14ac:dyDescent="0.2">
      <c r="A128" t="s">
        <v>123</v>
      </c>
      <c r="B128" s="2">
        <v>5316.8329679787303</v>
      </c>
      <c r="C128" s="2">
        <v>3205.1009494438676</v>
      </c>
      <c r="D128" s="16"/>
      <c r="E128" s="2">
        <v>3987.6247259840479</v>
      </c>
      <c r="F128" s="2">
        <v>2403.825712082898</v>
      </c>
      <c r="G128" s="16"/>
      <c r="H128" s="3">
        <v>-1329.2082419946823</v>
      </c>
      <c r="I128" s="3">
        <v>-801.27523736096964</v>
      </c>
      <c r="J128" s="16"/>
      <c r="M128" s="5"/>
      <c r="N128" s="5"/>
    </row>
    <row r="129" spans="1:14" x14ac:dyDescent="0.2">
      <c r="A129" t="s">
        <v>124</v>
      </c>
      <c r="B129" s="2">
        <v>1938.0950313415169</v>
      </c>
      <c r="C129" s="2">
        <v>1168.1718932218257</v>
      </c>
      <c r="D129" s="16"/>
      <c r="E129" s="2">
        <v>1453.5712735061379</v>
      </c>
      <c r="F129" s="2">
        <v>876.12891991636945</v>
      </c>
      <c r="G129" s="16"/>
      <c r="H129" s="3">
        <v>-484.523757835379</v>
      </c>
      <c r="I129" s="3">
        <v>-292.04297330545626</v>
      </c>
      <c r="J129" s="16"/>
      <c r="M129" s="5"/>
      <c r="N129" s="5"/>
    </row>
    <row r="130" spans="1:14" x14ac:dyDescent="0.2">
      <c r="A130" t="s">
        <v>125</v>
      </c>
      <c r="B130" s="2">
        <v>3435.6354541370602</v>
      </c>
      <c r="C130" s="2">
        <v>2070.8028801360183</v>
      </c>
      <c r="D130" s="16"/>
      <c r="E130" s="2">
        <v>2576.7265906027951</v>
      </c>
      <c r="F130" s="2">
        <v>1553.1021601020161</v>
      </c>
      <c r="G130" s="16"/>
      <c r="H130" s="3">
        <v>-858.90886353426504</v>
      </c>
      <c r="I130" s="3">
        <v>-517.70072003400219</v>
      </c>
      <c r="J130" s="16"/>
      <c r="M130" s="5"/>
      <c r="N130" s="5"/>
    </row>
    <row r="131" spans="1:14" x14ac:dyDescent="0.2">
      <c r="A131" t="s">
        <v>126</v>
      </c>
      <c r="B131" s="2">
        <v>4530.3914264736304</v>
      </c>
      <c r="C131" s="2">
        <v>2730.6586334089156</v>
      </c>
      <c r="D131" s="16"/>
      <c r="E131" s="2">
        <v>3397.793569855221</v>
      </c>
      <c r="F131" s="2">
        <v>2047.9939750566841</v>
      </c>
      <c r="G131" s="16"/>
      <c r="H131" s="3">
        <v>-1132.5978566184094</v>
      </c>
      <c r="I131" s="3">
        <v>-682.66465835223153</v>
      </c>
      <c r="J131" s="16"/>
      <c r="M131" s="5"/>
      <c r="N131" s="5"/>
    </row>
    <row r="132" spans="1:14" x14ac:dyDescent="0.2">
      <c r="A132" t="s">
        <v>127</v>
      </c>
      <c r="B132" s="2">
        <v>5404.2607872982999</v>
      </c>
      <c r="C132" s="2">
        <v>3257.3766782699558</v>
      </c>
      <c r="D132" s="16"/>
      <c r="E132" s="2">
        <v>4053.1955904737229</v>
      </c>
      <c r="F132" s="2">
        <v>2443.0325087024689</v>
      </c>
      <c r="G132" s="16"/>
      <c r="H132" s="3">
        <v>-1351.065196824577</v>
      </c>
      <c r="I132" s="3">
        <v>-814.34416956748692</v>
      </c>
      <c r="J132" s="16"/>
      <c r="M132" s="5"/>
      <c r="N132" s="5"/>
    </row>
    <row r="133" spans="1:14" x14ac:dyDescent="0.2">
      <c r="A133" t="s">
        <v>128</v>
      </c>
      <c r="B133" s="2">
        <v>2197.3705677915559</v>
      </c>
      <c r="C133" s="2">
        <v>1290.6971051541741</v>
      </c>
      <c r="D133" s="16"/>
      <c r="E133" s="2">
        <v>1648.0279258436619</v>
      </c>
      <c r="F133" s="2">
        <v>968.02282886562705</v>
      </c>
      <c r="G133" s="16"/>
      <c r="H133" s="3">
        <v>-549.34264194789398</v>
      </c>
      <c r="I133" s="3">
        <v>-322.67427628854705</v>
      </c>
      <c r="J133" s="16"/>
      <c r="M133" s="5"/>
      <c r="N133" s="5"/>
    </row>
    <row r="134" spans="1:14" x14ac:dyDescent="0.2">
      <c r="A134" t="s">
        <v>129</v>
      </c>
      <c r="B134" s="2">
        <v>3817.2458283609781</v>
      </c>
      <c r="C134" s="2">
        <v>2248.3886350829171</v>
      </c>
      <c r="D134" s="16"/>
      <c r="E134" s="2">
        <v>2862.9343712707341</v>
      </c>
      <c r="F134" s="2">
        <v>1686.2914763121871</v>
      </c>
      <c r="G134" s="16"/>
      <c r="H134" s="3">
        <v>-954.31145709024395</v>
      </c>
      <c r="I134" s="3">
        <v>-562.09715877072995</v>
      </c>
      <c r="J134" s="16"/>
      <c r="M134" s="5"/>
      <c r="N134" s="5"/>
    </row>
    <row r="135" spans="1:14" x14ac:dyDescent="0.2">
      <c r="A135" t="s">
        <v>130</v>
      </c>
      <c r="B135" s="2">
        <v>4990.9914491487298</v>
      </c>
      <c r="C135" s="2">
        <v>2942.3065936726612</v>
      </c>
      <c r="D135" s="16"/>
      <c r="E135" s="2">
        <v>3743.2435868615498</v>
      </c>
      <c r="F135" s="2">
        <v>2206.7299452544958</v>
      </c>
      <c r="G135" s="16"/>
      <c r="H135" s="3">
        <v>-1247.7478622871799</v>
      </c>
      <c r="I135" s="3">
        <v>-735.57664841816541</v>
      </c>
      <c r="J135" s="16"/>
      <c r="M135" s="5"/>
      <c r="N135" s="5"/>
    </row>
    <row r="136" spans="1:14" x14ac:dyDescent="0.2">
      <c r="A136" t="s">
        <v>131</v>
      </c>
      <c r="B136" s="2">
        <v>6003.2919220710701</v>
      </c>
      <c r="C136" s="2">
        <v>3540.7683108140636</v>
      </c>
      <c r="D136" s="16"/>
      <c r="E136" s="2">
        <v>4502.4689415533003</v>
      </c>
      <c r="F136" s="2">
        <v>2655.5762331105479</v>
      </c>
      <c r="G136" s="16"/>
      <c r="H136" s="3">
        <v>-1500.8229805177698</v>
      </c>
      <c r="I136" s="3">
        <v>-885.19207770351568</v>
      </c>
      <c r="J136" s="16"/>
      <c r="M136" s="5"/>
      <c r="N136" s="5"/>
    </row>
    <row r="137" spans="1:14" x14ac:dyDescent="0.2">
      <c r="A137" t="s">
        <v>132</v>
      </c>
      <c r="B137" s="2">
        <v>2500.4585518455251</v>
      </c>
      <c r="C137" s="2">
        <v>1392.453923369749</v>
      </c>
      <c r="D137" s="16"/>
      <c r="E137" s="2">
        <v>1875.3439138841441</v>
      </c>
      <c r="F137" s="2">
        <v>1044.3404425273136</v>
      </c>
      <c r="G137" s="16"/>
      <c r="H137" s="3">
        <v>-625.11463796138105</v>
      </c>
      <c r="I137" s="3">
        <v>-348.11348084243537</v>
      </c>
      <c r="J137" s="16"/>
      <c r="M137" s="5"/>
      <c r="N137" s="5"/>
    </row>
    <row r="138" spans="1:14" x14ac:dyDescent="0.2">
      <c r="A138" t="s">
        <v>133</v>
      </c>
      <c r="B138" s="2">
        <v>4300.1225528875302</v>
      </c>
      <c r="C138" s="2">
        <v>2401.2699037519346</v>
      </c>
      <c r="D138" s="16"/>
      <c r="E138" s="2">
        <v>3225.091914665647</v>
      </c>
      <c r="F138" s="2">
        <v>1800.952427813952</v>
      </c>
      <c r="G138" s="16"/>
      <c r="H138" s="3">
        <v>-1075.0306382218832</v>
      </c>
      <c r="I138" s="3">
        <v>-600.31747593798264</v>
      </c>
      <c r="J138" s="16"/>
      <c r="M138" s="5"/>
      <c r="N138" s="5"/>
    </row>
    <row r="139" spans="1:14" x14ac:dyDescent="0.2">
      <c r="A139" t="s">
        <v>134</v>
      </c>
      <c r="B139" s="2">
        <v>5607.3230029435699</v>
      </c>
      <c r="C139" s="2">
        <v>3131.252336482848</v>
      </c>
      <c r="D139" s="16"/>
      <c r="E139" s="2">
        <v>4205.4922522076804</v>
      </c>
      <c r="F139" s="2">
        <v>2348.4392523621364</v>
      </c>
      <c r="G139" s="16"/>
      <c r="H139" s="3">
        <v>-1401.8307507358895</v>
      </c>
      <c r="I139" s="3">
        <v>-782.81308412071166</v>
      </c>
      <c r="J139" s="16"/>
      <c r="M139" s="5"/>
      <c r="N139" s="5"/>
    </row>
    <row r="140" spans="1:14" x14ac:dyDescent="0.2">
      <c r="A140" t="s">
        <v>135</v>
      </c>
      <c r="B140" s="2">
        <v>6802.7552116299703</v>
      </c>
      <c r="C140" s="2">
        <v>3785.3071265035001</v>
      </c>
      <c r="D140" s="16"/>
      <c r="E140" s="2">
        <v>5102.0664087224704</v>
      </c>
      <c r="F140" s="2">
        <v>2838.9803448776202</v>
      </c>
      <c r="G140" s="16"/>
      <c r="H140" s="3">
        <v>-1700.6888029074998</v>
      </c>
      <c r="I140" s="3">
        <v>-946.3267816258799</v>
      </c>
      <c r="J140" s="16"/>
      <c r="M140" s="5"/>
      <c r="N140" s="5"/>
    </row>
    <row r="141" spans="1:14" x14ac:dyDescent="0.2">
      <c r="A141" t="s">
        <v>136</v>
      </c>
      <c r="B141" s="2">
        <v>3523.13323362347</v>
      </c>
      <c r="C141" s="2">
        <v>1813.399716616429</v>
      </c>
      <c r="D141" s="16"/>
      <c r="E141" s="2">
        <v>2642.349925217598</v>
      </c>
      <c r="F141" s="2">
        <v>1360.0497874623188</v>
      </c>
      <c r="G141" s="16"/>
      <c r="H141" s="3">
        <v>-880.78330840587205</v>
      </c>
      <c r="I141" s="3">
        <v>-453.34992915411021</v>
      </c>
      <c r="J141" s="16"/>
      <c r="M141" s="5"/>
      <c r="N141" s="5"/>
    </row>
    <row r="142" spans="1:14" x14ac:dyDescent="0.2">
      <c r="A142" t="s">
        <v>137</v>
      </c>
      <c r="B142" s="2">
        <v>5967.5724063973703</v>
      </c>
      <c r="C142" s="2">
        <v>3006.7132444256272</v>
      </c>
      <c r="D142" s="16"/>
      <c r="E142" s="2">
        <v>4475.67930479803</v>
      </c>
      <c r="F142" s="2">
        <v>2255.034933319218</v>
      </c>
      <c r="G142" s="16"/>
      <c r="H142" s="3">
        <v>-1491.8931015993403</v>
      </c>
      <c r="I142" s="3">
        <v>-751.67831110640918</v>
      </c>
      <c r="J142" s="16"/>
      <c r="M142" s="5"/>
      <c r="N142" s="5"/>
    </row>
    <row r="143" spans="1:14" x14ac:dyDescent="0.2">
      <c r="A143" t="s">
        <v>138</v>
      </c>
      <c r="B143" s="2">
        <v>7684.9404497578907</v>
      </c>
      <c r="C143" s="2">
        <v>3850.3100730243359</v>
      </c>
      <c r="D143" s="16"/>
      <c r="E143" s="2">
        <v>5763.7053373184208</v>
      </c>
      <c r="F143" s="2">
        <v>2887.7325547682522</v>
      </c>
      <c r="G143" s="16"/>
      <c r="H143" s="3">
        <v>-1921.23511243947</v>
      </c>
      <c r="I143" s="3">
        <v>-962.57751825608375</v>
      </c>
      <c r="J143" s="16"/>
      <c r="M143" s="5"/>
      <c r="N143" s="5"/>
    </row>
    <row r="144" spans="1:14" x14ac:dyDescent="0.2">
      <c r="A144" t="s">
        <v>139</v>
      </c>
      <c r="B144" s="2">
        <v>9381.3185404374399</v>
      </c>
      <c r="C144" s="2">
        <v>4673.3891672118243</v>
      </c>
      <c r="D144" s="16"/>
      <c r="E144" s="2">
        <v>7035.9889053280804</v>
      </c>
      <c r="F144" s="2">
        <v>3505.0418754088682</v>
      </c>
      <c r="G144" s="16"/>
      <c r="H144" s="3">
        <v>-2345.3296351093595</v>
      </c>
      <c r="I144" s="3">
        <v>-1168.3472918029561</v>
      </c>
      <c r="J144" s="16"/>
      <c r="M144" s="5"/>
      <c r="N144" s="5"/>
    </row>
    <row r="145" spans="1:14" x14ac:dyDescent="0.2">
      <c r="A145" t="s">
        <v>140</v>
      </c>
      <c r="B145" s="2">
        <v>2173.8834481576841</v>
      </c>
      <c r="C145" s="2">
        <v>1313.8819760214496</v>
      </c>
      <c r="D145" s="16"/>
      <c r="E145" s="2">
        <v>1630.4125861182581</v>
      </c>
      <c r="F145" s="2">
        <v>985.41148201608837</v>
      </c>
      <c r="G145" s="16"/>
      <c r="H145" s="3">
        <v>-543.47086203942604</v>
      </c>
      <c r="I145" s="3">
        <v>-328.47049400536127</v>
      </c>
      <c r="J145" s="16"/>
      <c r="M145" s="5"/>
      <c r="N145" s="5"/>
    </row>
    <row r="146" spans="1:14" x14ac:dyDescent="0.2">
      <c r="A146" t="s">
        <v>141</v>
      </c>
      <c r="B146" s="2">
        <v>3862.7400642216298</v>
      </c>
      <c r="C146" s="2">
        <v>2341.6016542582079</v>
      </c>
      <c r="D146" s="16"/>
      <c r="E146" s="2">
        <v>2897.0550481662199</v>
      </c>
      <c r="F146" s="2">
        <v>1756.201240693659</v>
      </c>
      <c r="G146" s="16"/>
      <c r="H146" s="3">
        <v>-965.68501605540996</v>
      </c>
      <c r="I146" s="3">
        <v>-585.4004135645489</v>
      </c>
      <c r="J146" s="16"/>
      <c r="M146" s="5"/>
      <c r="N146" s="5"/>
    </row>
    <row r="147" spans="1:14" x14ac:dyDescent="0.2">
      <c r="A147" t="s">
        <v>142</v>
      </c>
      <c r="B147" s="2">
        <v>5067.1650162136702</v>
      </c>
      <c r="C147" s="2">
        <v>3074.5029578832382</v>
      </c>
      <c r="D147" s="16"/>
      <c r="E147" s="2">
        <v>3800.373762160255</v>
      </c>
      <c r="F147" s="2">
        <v>2305.8772184124282</v>
      </c>
      <c r="G147" s="16"/>
      <c r="H147" s="3">
        <v>-1266.7912540534153</v>
      </c>
      <c r="I147" s="3">
        <v>-768.62573947081</v>
      </c>
      <c r="J147" s="16"/>
      <c r="M147" s="5"/>
      <c r="N147" s="5"/>
    </row>
    <row r="148" spans="1:14" x14ac:dyDescent="0.2">
      <c r="A148" t="s">
        <v>143</v>
      </c>
      <c r="B148" s="2">
        <v>6205.3498467470699</v>
      </c>
      <c r="C148" s="2">
        <v>3766.739137548539</v>
      </c>
      <c r="D148" s="16"/>
      <c r="E148" s="2">
        <v>4654.0123850602995</v>
      </c>
      <c r="F148" s="2">
        <v>2825.0543531614121</v>
      </c>
      <c r="G148" s="16"/>
      <c r="H148" s="3">
        <v>-1551.3374616867704</v>
      </c>
      <c r="I148" s="3">
        <v>-941.68478438712691</v>
      </c>
      <c r="J148" s="16"/>
    </row>
    <row r="149" spans="1:14" x14ac:dyDescent="0.2">
      <c r="A149" t="s">
        <v>144</v>
      </c>
      <c r="B149" s="2">
        <v>1904.9266584660022</v>
      </c>
      <c r="C149" s="2">
        <v>1148.3306469173147</v>
      </c>
      <c r="D149" s="16"/>
      <c r="E149" s="2">
        <v>1346.6265689966422</v>
      </c>
      <c r="F149" s="2">
        <v>632.22027573518085</v>
      </c>
      <c r="G149" s="16"/>
      <c r="H149" s="3">
        <v>-558.30008946936005</v>
      </c>
      <c r="I149" s="3">
        <v>-516.1103711821338</v>
      </c>
      <c r="J149" s="16"/>
      <c r="K149" s="3">
        <v>302.57404850625608</v>
      </c>
      <c r="L149" s="3">
        <v>9.822658510789438</v>
      </c>
    </row>
    <row r="150" spans="1:14" x14ac:dyDescent="0.2">
      <c r="A150" t="s">
        <v>145</v>
      </c>
      <c r="B150" s="2">
        <v>3385.2193830128217</v>
      </c>
      <c r="C150" s="2">
        <v>2040.6828508466278</v>
      </c>
      <c r="D150" s="16"/>
      <c r="E150" s="2">
        <v>1346.6265689966422</v>
      </c>
      <c r="F150" s="2">
        <v>632.22027573518085</v>
      </c>
      <c r="G150" s="16"/>
      <c r="H150" s="3">
        <v>-2038.5928140161795</v>
      </c>
      <c r="I150" s="3">
        <v>-1408.462575111447</v>
      </c>
      <c r="J150" s="16"/>
      <c r="K150" s="3">
        <v>212.12889106994226</v>
      </c>
      <c r="L150" s="3">
        <v>-45.847277105672333</v>
      </c>
    </row>
    <row r="151" spans="1:14" x14ac:dyDescent="0.2">
      <c r="A151" t="s">
        <v>146</v>
      </c>
      <c r="B151" s="2">
        <v>4470.05392596199</v>
      </c>
      <c r="C151" s="2">
        <v>2694.6443810539131</v>
      </c>
      <c r="D151" s="16"/>
      <c r="E151" s="2">
        <v>2393.0718501878991</v>
      </c>
      <c r="F151" s="2">
        <v>1123.5100953838889</v>
      </c>
      <c r="G151" s="16"/>
      <c r="H151" s="3">
        <v>-2076.9820757740908</v>
      </c>
      <c r="I151" s="3">
        <v>-1571.1342856700242</v>
      </c>
      <c r="J151" s="16"/>
      <c r="K151" s="3">
        <v>471.41738945483212</v>
      </c>
      <c r="L151" s="3">
        <v>-23.342074777357311</v>
      </c>
    </row>
    <row r="152" spans="1:14" x14ac:dyDescent="0.2">
      <c r="A152" t="s">
        <v>147</v>
      </c>
      <c r="B152" s="2">
        <v>5316.8329679787303</v>
      </c>
      <c r="C152" s="2">
        <v>3205.1009494438676</v>
      </c>
      <c r="D152" s="16"/>
      <c r="E152" s="2">
        <v>3159.9607023167682</v>
      </c>
      <c r="F152" s="2">
        <v>1483.5525100470759</v>
      </c>
      <c r="G152" s="16"/>
      <c r="H152" s="3">
        <v>-2156.872265661962</v>
      </c>
      <c r="I152" s="3">
        <v>-1721.5484393967918</v>
      </c>
      <c r="J152" s="16"/>
      <c r="K152" s="3">
        <v>658.27501848812699</v>
      </c>
      <c r="L152" s="3">
        <v>-8.7955355891901945</v>
      </c>
    </row>
    <row r="153" spans="1:14" x14ac:dyDescent="0.2">
      <c r="A153" t="s">
        <v>148</v>
      </c>
      <c r="B153" s="2">
        <v>1938.0950313415169</v>
      </c>
      <c r="C153" s="2">
        <v>1168.1718932218257</v>
      </c>
      <c r="D153" s="16"/>
      <c r="E153" s="2">
        <v>1370.0312944716779</v>
      </c>
      <c r="F153" s="2">
        <v>643.07859668081596</v>
      </c>
      <c r="G153" s="16"/>
      <c r="H153" s="3">
        <v>-568.06373686983898</v>
      </c>
      <c r="I153" s="3">
        <v>-525.09329654100975</v>
      </c>
      <c r="J153" s="16"/>
      <c r="K153" s="3">
        <v>307.94174867945299</v>
      </c>
      <c r="L153" s="3">
        <v>10.003975754117732</v>
      </c>
    </row>
    <row r="154" spans="1:14" x14ac:dyDescent="0.2">
      <c r="A154" t="s">
        <v>149</v>
      </c>
      <c r="B154" s="2">
        <v>3435.6354541370602</v>
      </c>
      <c r="C154" s="2">
        <v>2070.8028801360183</v>
      </c>
      <c r="D154" s="16"/>
      <c r="E154" s="2">
        <v>1370.932558166046</v>
      </c>
      <c r="F154" s="2">
        <v>643.22855647677352</v>
      </c>
      <c r="G154" s="16"/>
      <c r="H154" s="3">
        <v>-2064.7028959710142</v>
      </c>
      <c r="I154" s="3">
        <v>-1427.5743236592448</v>
      </c>
      <c r="J154" s="16"/>
      <c r="K154" s="3">
        <v>215.47739849699997</v>
      </c>
      <c r="L154" s="3">
        <v>-46.474754015347798</v>
      </c>
    </row>
    <row r="155" spans="1:14" x14ac:dyDescent="0.2">
      <c r="A155" t="s">
        <v>150</v>
      </c>
      <c r="B155" s="2">
        <v>4530.3914264736304</v>
      </c>
      <c r="C155" s="2">
        <v>2730.6586334089156</v>
      </c>
      <c r="D155" s="16"/>
      <c r="E155" s="2">
        <v>2429.5518485762777</v>
      </c>
      <c r="F155" s="2">
        <v>1140.1292557727859</v>
      </c>
      <c r="G155" s="16"/>
      <c r="H155" s="3">
        <v>-2100.8395778973527</v>
      </c>
      <c r="I155" s="3">
        <v>-1590.5293776361298</v>
      </c>
      <c r="J155" s="16"/>
      <c r="K155" s="3">
        <v>478.50049315339493</v>
      </c>
      <c r="L155" s="3">
        <v>-23.518962637537015</v>
      </c>
    </row>
    <row r="156" spans="1:14" x14ac:dyDescent="0.2">
      <c r="A156" t="s">
        <v>151</v>
      </c>
      <c r="B156" s="2">
        <v>5404.2607872982999</v>
      </c>
      <c r="C156" s="2">
        <v>3257.3766782699558</v>
      </c>
      <c r="D156" s="16"/>
      <c r="E156" s="2">
        <v>3203.4382243697942</v>
      </c>
      <c r="F156" s="2">
        <v>1503.381152627346</v>
      </c>
      <c r="G156" s="16"/>
      <c r="H156" s="3">
        <v>-2200.8225629285057</v>
      </c>
      <c r="I156" s="3">
        <v>-1753.9955256426099</v>
      </c>
      <c r="J156" s="16"/>
      <c r="K156" s="3">
        <v>666.07323133861792</v>
      </c>
      <c r="L156" s="3">
        <v>-9.5392165034302252</v>
      </c>
    </row>
    <row r="157" spans="1:14" x14ac:dyDescent="0.2">
      <c r="A157" t="s">
        <v>152</v>
      </c>
      <c r="B157" s="2">
        <v>2197.3705677915559</v>
      </c>
      <c r="C157" s="2">
        <v>1290.6971051541741</v>
      </c>
      <c r="D157" s="16"/>
      <c r="E157" s="2">
        <v>1407.208234602241</v>
      </c>
      <c r="F157" s="2">
        <v>660.29146444422918</v>
      </c>
      <c r="G157" s="16"/>
      <c r="H157" s="3">
        <v>-790.16233318931495</v>
      </c>
      <c r="I157" s="3">
        <v>-630.40564070994492</v>
      </c>
      <c r="J157" s="16"/>
      <c r="K157" s="3">
        <v>239.32382045118402</v>
      </c>
      <c r="L157" s="3">
        <v>-22.167126536787009</v>
      </c>
    </row>
    <row r="158" spans="1:14" x14ac:dyDescent="0.2">
      <c r="A158" t="s">
        <v>153</v>
      </c>
      <c r="B158" s="2">
        <v>3817.2458283609781</v>
      </c>
      <c r="C158" s="2">
        <v>2248.3886350829171</v>
      </c>
      <c r="D158" s="16"/>
      <c r="E158" s="2">
        <v>1407.4494315834031</v>
      </c>
      <c r="F158" s="2">
        <v>660.33159681648249</v>
      </c>
      <c r="G158" s="16"/>
      <c r="H158" s="3">
        <v>-2409.796396777575</v>
      </c>
      <c r="I158" s="3">
        <v>-1588.0570382664346</v>
      </c>
      <c r="J158" s="16"/>
      <c r="K158" s="3">
        <v>134.16332359611397</v>
      </c>
      <c r="L158" s="3">
        <v>-83.056993749659114</v>
      </c>
    </row>
    <row r="159" spans="1:14" x14ac:dyDescent="0.2">
      <c r="A159" t="s">
        <v>154</v>
      </c>
      <c r="B159" s="2">
        <v>4990.9914491487298</v>
      </c>
      <c r="C159" s="2">
        <v>2942.3065936726612</v>
      </c>
      <c r="D159" s="16"/>
      <c r="E159" s="2">
        <v>2451.3009941259447</v>
      </c>
      <c r="F159" s="2">
        <v>1151.0262785938969</v>
      </c>
      <c r="G159" s="16"/>
      <c r="H159" s="3">
        <v>-2539.690455022785</v>
      </c>
      <c r="I159" s="3">
        <v>-1791.2803150787643</v>
      </c>
      <c r="J159" s="16"/>
      <c r="K159" s="3">
        <v>342.56302762373571</v>
      </c>
      <c r="L159" s="3">
        <v>-82.542489399774922</v>
      </c>
    </row>
    <row r="160" spans="1:14" x14ac:dyDescent="0.2">
      <c r="A160" t="s">
        <v>155</v>
      </c>
      <c r="B160" s="2">
        <v>6003.2919220710701</v>
      </c>
      <c r="C160" s="2">
        <v>3540.7683108140636</v>
      </c>
      <c r="D160" s="16"/>
      <c r="E160" s="2">
        <v>3207.2777158066256</v>
      </c>
      <c r="F160" s="2">
        <v>1506.506962448263</v>
      </c>
      <c r="G160" s="16"/>
      <c r="H160" s="3">
        <v>-2796.0142062644445</v>
      </c>
      <c r="I160" s="3">
        <v>-2034.2613483658006</v>
      </c>
      <c r="J160" s="16"/>
      <c r="K160" s="3">
        <v>482.90163113884955</v>
      </c>
      <c r="L160" s="3">
        <v>-88.278160031375819</v>
      </c>
    </row>
    <row r="161" spans="1:12" x14ac:dyDescent="0.2">
      <c r="A161" t="s">
        <v>156</v>
      </c>
      <c r="B161" s="2">
        <v>2500.4585518455251</v>
      </c>
      <c r="C161" s="2">
        <v>1392.453923369749</v>
      </c>
      <c r="D161" s="16"/>
      <c r="E161" s="2">
        <v>1472.6908752585521</v>
      </c>
      <c r="F161" s="2">
        <v>687.42793038738159</v>
      </c>
      <c r="G161" s="16"/>
      <c r="H161" s="3">
        <v>-1027.767676586973</v>
      </c>
      <c r="I161" s="3">
        <v>-705.02599298236737</v>
      </c>
      <c r="J161" s="16"/>
      <c r="K161" s="3">
        <v>118.88820005686216</v>
      </c>
      <c r="L161" s="3">
        <v>-64.613361579326238</v>
      </c>
    </row>
    <row r="162" spans="1:12" x14ac:dyDescent="0.2">
      <c r="A162" t="s">
        <v>157</v>
      </c>
      <c r="B162" s="2">
        <v>4300.1225528875302</v>
      </c>
      <c r="C162" s="2">
        <v>2401.2699037519346</v>
      </c>
      <c r="D162" s="16"/>
      <c r="E162" s="2">
        <v>1483.0121723338762</v>
      </c>
      <c r="F162" s="2">
        <v>689.14527417156455</v>
      </c>
      <c r="G162" s="16"/>
      <c r="H162" s="3">
        <v>-2817.1103805536541</v>
      </c>
      <c r="I162" s="3">
        <v>-1712.1246295803701</v>
      </c>
      <c r="J162" s="16"/>
      <c r="K162" s="3">
        <v>6.4914828919111187</v>
      </c>
      <c r="L162" s="3">
        <v>-120.76587170186224</v>
      </c>
    </row>
    <row r="163" spans="1:12" x14ac:dyDescent="0.2">
      <c r="A163" t="s">
        <v>158</v>
      </c>
      <c r="B163" s="2">
        <v>5607.3230029435699</v>
      </c>
      <c r="C163" s="2">
        <v>3131.252336482848</v>
      </c>
      <c r="D163" s="16"/>
      <c r="E163" s="2">
        <v>2567.7867941807581</v>
      </c>
      <c r="F163" s="2">
        <v>1191.041028744927</v>
      </c>
      <c r="G163" s="16"/>
      <c r="H163" s="3">
        <v>-3039.5362087628118</v>
      </c>
      <c r="I163" s="3">
        <v>-1940.2113077379211</v>
      </c>
      <c r="J163" s="16"/>
      <c r="K163" s="3">
        <v>119.20416328921328</v>
      </c>
      <c r="L163" s="3">
        <v>-152.93100523415501</v>
      </c>
    </row>
    <row r="164" spans="1:12" x14ac:dyDescent="0.2">
      <c r="A164" t="s">
        <v>159</v>
      </c>
      <c r="B164" s="2">
        <v>6802.7552116299703</v>
      </c>
      <c r="C164" s="2">
        <v>3785.3071265035001</v>
      </c>
      <c r="D164" s="16"/>
      <c r="E164" s="2">
        <v>3365.3007201248656</v>
      </c>
      <c r="F164" s="2">
        <v>1555.9317219129089</v>
      </c>
      <c r="G164" s="16"/>
      <c r="H164" s="3">
        <v>-3437.4544915051047</v>
      </c>
      <c r="I164" s="3">
        <v>-2229.3754045905912</v>
      </c>
      <c r="J164" s="16"/>
      <c r="K164" s="3">
        <v>184.44065157375553</v>
      </c>
      <c r="L164" s="3">
        <v>-183.34544129961819</v>
      </c>
    </row>
    <row r="165" spans="1:12" x14ac:dyDescent="0.2">
      <c r="A165" t="s">
        <v>160</v>
      </c>
      <c r="B165" s="2">
        <v>3523.13323362347</v>
      </c>
      <c r="C165" s="2">
        <v>1813.399716616429</v>
      </c>
      <c r="D165" s="16"/>
      <c r="E165" s="2">
        <v>2197.332671343539</v>
      </c>
      <c r="F165" s="2">
        <v>934.08156138904303</v>
      </c>
      <c r="G165" s="16"/>
      <c r="H165" s="3">
        <v>-1325.800562279931</v>
      </c>
      <c r="I165" s="3">
        <v>-879.318155227386</v>
      </c>
      <c r="J165" s="16"/>
      <c r="K165" s="3">
        <v>143.50341475892128</v>
      </c>
      <c r="L165" s="3">
        <v>-94.992189911207902</v>
      </c>
    </row>
    <row r="166" spans="1:12" x14ac:dyDescent="0.2">
      <c r="A166" t="s">
        <v>161</v>
      </c>
      <c r="B166" s="2">
        <v>5967.5724063973703</v>
      </c>
      <c r="C166" s="2">
        <v>3006.7132444256272</v>
      </c>
      <c r="D166" s="16"/>
      <c r="E166" s="2">
        <v>2225.3721528690771</v>
      </c>
      <c r="F166" s="2">
        <v>938.747004981857</v>
      </c>
      <c r="G166" s="16"/>
      <c r="H166" s="3">
        <v>-3742.2002535282932</v>
      </c>
      <c r="I166" s="3">
        <v>-2067.9662394437701</v>
      </c>
      <c r="J166" s="16"/>
      <c r="K166" s="3">
        <v>26.95730199346508</v>
      </c>
      <c r="L166" s="3">
        <v>-157.82413118666102</v>
      </c>
    </row>
    <row r="167" spans="1:12" x14ac:dyDescent="0.2">
      <c r="A167" t="s">
        <v>162</v>
      </c>
      <c r="B167" s="2">
        <v>7684.9404497578907</v>
      </c>
      <c r="C167" s="2">
        <v>3850.3100730243359</v>
      </c>
      <c r="D167" s="16"/>
      <c r="E167" s="2">
        <v>3676.1013815797796</v>
      </c>
      <c r="F167" s="2">
        <v>1544.5017404182722</v>
      </c>
      <c r="G167" s="16"/>
      <c r="H167" s="3">
        <v>-4008.8390681781111</v>
      </c>
      <c r="I167" s="3">
        <v>-2305.8083326060637</v>
      </c>
      <c r="J167" s="16"/>
      <c r="K167" s="3">
        <v>130.00512099110983</v>
      </c>
      <c r="L167" s="3">
        <v>-204.23700148530179</v>
      </c>
    </row>
    <row r="168" spans="1:12" x14ac:dyDescent="0.2">
      <c r="A168" t="s">
        <v>163</v>
      </c>
      <c r="B168" s="2">
        <v>9381.3185404374399</v>
      </c>
      <c r="C168" s="2">
        <v>4673.3891672118243</v>
      </c>
      <c r="D168" s="16"/>
      <c r="E168" s="2">
        <v>4727.2206062533196</v>
      </c>
      <c r="F168" s="2">
        <v>1977.8067111287339</v>
      </c>
      <c r="G168" s="16"/>
      <c r="H168" s="3">
        <v>-4654.0979341841203</v>
      </c>
      <c r="I168" s="3">
        <v>-2695.5824560830906</v>
      </c>
      <c r="J168" s="16"/>
      <c r="K168" s="3">
        <v>176.67808415067975</v>
      </c>
      <c r="L168" s="3">
        <v>-249.56566394327115</v>
      </c>
    </row>
    <row r="169" spans="1:12" x14ac:dyDescent="0.2">
      <c r="A169" t="s">
        <v>164</v>
      </c>
      <c r="B169" s="2">
        <v>2173.8834481576841</v>
      </c>
      <c r="C169" s="2">
        <v>1313.8819760214496</v>
      </c>
      <c r="D169" s="16"/>
      <c r="E169" s="2">
        <v>1463.149958974748</v>
      </c>
      <c r="F169" s="2">
        <v>654.7632774465809</v>
      </c>
      <c r="G169" s="16"/>
      <c r="H169" s="3">
        <v>-710.73348918293618</v>
      </c>
      <c r="I169" s="3">
        <v>-659.11869857486874</v>
      </c>
      <c r="J169" s="16"/>
      <c r="K169" s="3">
        <v>207.33114318436105</v>
      </c>
      <c r="L169" s="3">
        <v>-100.86199047580033</v>
      </c>
    </row>
    <row r="170" spans="1:12" x14ac:dyDescent="0.2">
      <c r="A170" t="s">
        <v>165</v>
      </c>
      <c r="B170" s="2">
        <v>3862.7400642216298</v>
      </c>
      <c r="C170" s="2">
        <v>2341.6016542582079</v>
      </c>
      <c r="D170" s="16"/>
      <c r="E170" s="2">
        <v>1436.939718056909</v>
      </c>
      <c r="F170" s="2">
        <v>650.40219821461051</v>
      </c>
      <c r="G170" s="16"/>
      <c r="H170" s="3">
        <v>-2425.8003461647208</v>
      </c>
      <c r="I170" s="3">
        <v>-1691.1994560435974</v>
      </c>
      <c r="J170" s="16"/>
      <c r="K170" s="3">
        <v>133.26766484935888</v>
      </c>
      <c r="L170" s="3">
        <v>-157.6551569860211</v>
      </c>
    </row>
    <row r="171" spans="1:12" x14ac:dyDescent="0.2">
      <c r="A171" t="s">
        <v>166</v>
      </c>
      <c r="B171" s="2">
        <v>5067.1650162136702</v>
      </c>
      <c r="C171" s="2">
        <v>3074.5029578832382</v>
      </c>
      <c r="D171" s="16"/>
      <c r="E171" s="2">
        <v>2561.6321552187228</v>
      </c>
      <c r="F171" s="2">
        <v>1160.0973312513318</v>
      </c>
      <c r="G171" s="16"/>
      <c r="H171" s="3">
        <v>-2505.5328609949474</v>
      </c>
      <c r="I171" s="3">
        <v>-1914.4056266319064</v>
      </c>
      <c r="J171" s="16"/>
      <c r="K171" s="3">
        <v>320.69493533229979</v>
      </c>
      <c r="L171" s="3">
        <v>-219.86375291626018</v>
      </c>
    </row>
    <row r="172" spans="1:12" x14ac:dyDescent="0.2">
      <c r="A172" t="s">
        <v>167</v>
      </c>
      <c r="B172" s="2">
        <v>6205.3498467470699</v>
      </c>
      <c r="C172" s="2">
        <v>3766.739137548539</v>
      </c>
      <c r="D172" s="16"/>
      <c r="E172" s="2">
        <v>3557.7019796923842</v>
      </c>
      <c r="F172" s="2">
        <v>1555.856447133124</v>
      </c>
      <c r="G172" s="16"/>
      <c r="H172" s="3">
        <v>-2647.6478670546858</v>
      </c>
      <c r="I172" s="3">
        <v>-2210.8826904154148</v>
      </c>
      <c r="J172" s="16"/>
      <c r="K172" s="3">
        <v>394.47734408583392</v>
      </c>
      <c r="L172" s="3">
        <v>-281.52107606415711</v>
      </c>
    </row>
    <row r="173" spans="1:12" x14ac:dyDescent="0.2">
      <c r="A173" t="s">
        <v>168</v>
      </c>
      <c r="B173" s="2">
        <v>1904.9266584660022</v>
      </c>
      <c r="C173" s="2">
        <v>1148.3306469173147</v>
      </c>
      <c r="D173" s="16"/>
      <c r="E173" s="2">
        <v>1044.0525204903861</v>
      </c>
      <c r="F173" s="2">
        <v>622.39761722439141</v>
      </c>
      <c r="G173" s="16"/>
      <c r="H173" s="3">
        <v>-860.87413797561612</v>
      </c>
      <c r="I173" s="3">
        <v>-525.93302969292324</v>
      </c>
      <c r="J173" s="16"/>
    </row>
    <row r="174" spans="1:12" x14ac:dyDescent="0.2">
      <c r="A174" t="s">
        <v>169</v>
      </c>
      <c r="B174" s="2">
        <v>3385.2193830128217</v>
      </c>
      <c r="C174" s="2">
        <v>2040.6828508466278</v>
      </c>
      <c r="D174" s="16"/>
      <c r="E174" s="2">
        <v>1134.4976779266999</v>
      </c>
      <c r="F174" s="2">
        <v>678.06755284085318</v>
      </c>
      <c r="G174" s="16"/>
      <c r="H174" s="3">
        <v>-2250.7217050861218</v>
      </c>
      <c r="I174" s="3">
        <v>-1362.6152980057745</v>
      </c>
      <c r="J174" s="16"/>
    </row>
    <row r="175" spans="1:12" x14ac:dyDescent="0.2">
      <c r="A175" t="s">
        <v>170</v>
      </c>
      <c r="B175" s="2">
        <v>4470.05392596199</v>
      </c>
      <c r="C175" s="2">
        <v>2694.6443810539131</v>
      </c>
      <c r="D175" s="16"/>
      <c r="E175" s="2">
        <v>1921.654460733067</v>
      </c>
      <c r="F175" s="2">
        <v>1146.8521701612462</v>
      </c>
      <c r="G175" s="16"/>
      <c r="H175" s="3">
        <v>-2548.399465228923</v>
      </c>
      <c r="I175" s="3">
        <v>-1547.7922108926668</v>
      </c>
      <c r="J175" s="16"/>
    </row>
    <row r="176" spans="1:12" x14ac:dyDescent="0.2">
      <c r="A176" t="s">
        <v>171</v>
      </c>
      <c r="B176" s="2">
        <v>5316.8329679787303</v>
      </c>
      <c r="C176" s="2">
        <v>3205.1009494438676</v>
      </c>
      <c r="D176" s="16"/>
      <c r="E176" s="2">
        <v>2501.6856838286412</v>
      </c>
      <c r="F176" s="2">
        <v>1492.3480456362661</v>
      </c>
      <c r="G176" s="16"/>
      <c r="H176" s="3">
        <v>-2815.147284150089</v>
      </c>
      <c r="I176" s="3">
        <v>-1712.7529038076016</v>
      </c>
      <c r="J176" s="16"/>
    </row>
    <row r="177" spans="1:10" x14ac:dyDescent="0.2">
      <c r="A177" t="s">
        <v>172</v>
      </c>
      <c r="B177" s="2">
        <v>1938.0950313415169</v>
      </c>
      <c r="C177" s="2">
        <v>1168.1718932218257</v>
      </c>
      <c r="D177" s="16"/>
      <c r="E177" s="2">
        <v>1062.089545792225</v>
      </c>
      <c r="F177" s="2">
        <v>633.07462092669823</v>
      </c>
      <c r="G177" s="16"/>
      <c r="H177" s="3">
        <v>-876.00548554929196</v>
      </c>
      <c r="I177" s="3">
        <v>-535.09727229512748</v>
      </c>
      <c r="J177" s="16"/>
    </row>
    <row r="178" spans="1:10" x14ac:dyDescent="0.2">
      <c r="A178" t="s">
        <v>173</v>
      </c>
      <c r="B178" s="2">
        <v>3435.6354541370602</v>
      </c>
      <c r="C178" s="2">
        <v>2070.8028801360183</v>
      </c>
      <c r="D178" s="16"/>
      <c r="E178" s="2">
        <v>1155.455159669046</v>
      </c>
      <c r="F178" s="2">
        <v>689.70331049212132</v>
      </c>
      <c r="G178" s="16"/>
      <c r="H178" s="3">
        <v>-2280.1802944680139</v>
      </c>
      <c r="I178" s="3">
        <v>-1381.099569643897</v>
      </c>
      <c r="J178" s="16"/>
    </row>
    <row r="179" spans="1:10" x14ac:dyDescent="0.2">
      <c r="A179" t="s">
        <v>174</v>
      </c>
      <c r="B179" s="2">
        <v>4530.3914264736304</v>
      </c>
      <c r="C179" s="2">
        <v>2730.6586334089156</v>
      </c>
      <c r="D179" s="16"/>
      <c r="E179" s="2">
        <v>1951.0513554228828</v>
      </c>
      <c r="F179" s="2">
        <v>1163.6482184103229</v>
      </c>
      <c r="G179" s="16"/>
      <c r="H179" s="3">
        <v>-2579.3400710507476</v>
      </c>
      <c r="I179" s="3">
        <v>-1567.0104149985928</v>
      </c>
      <c r="J179" s="16"/>
    </row>
    <row r="180" spans="1:10" x14ac:dyDescent="0.2">
      <c r="A180" t="s">
        <v>175</v>
      </c>
      <c r="B180" s="2">
        <v>5404.2607872982999</v>
      </c>
      <c r="C180" s="2">
        <v>3257.3766782699558</v>
      </c>
      <c r="D180" s="16"/>
      <c r="E180" s="2">
        <v>2537.3649930311763</v>
      </c>
      <c r="F180" s="2">
        <v>1512.9203691307762</v>
      </c>
      <c r="G180" s="16"/>
      <c r="H180" s="3">
        <v>-2866.8957942671236</v>
      </c>
      <c r="I180" s="3">
        <v>-1744.4563091391797</v>
      </c>
      <c r="J180" s="16"/>
    </row>
    <row r="181" spans="1:10" x14ac:dyDescent="0.2">
      <c r="A181" t="s">
        <v>176</v>
      </c>
      <c r="B181" s="2">
        <v>2197.3705677915559</v>
      </c>
      <c r="C181" s="2">
        <v>1290.6971051541741</v>
      </c>
      <c r="D181" s="16"/>
      <c r="E181" s="2">
        <v>1167.8844141510569</v>
      </c>
      <c r="F181" s="2">
        <v>682.45859098101619</v>
      </c>
      <c r="G181" s="16"/>
      <c r="H181" s="3">
        <v>-1029.486153640499</v>
      </c>
      <c r="I181" s="3">
        <v>-608.23851417315791</v>
      </c>
      <c r="J181" s="16"/>
    </row>
    <row r="182" spans="1:10" x14ac:dyDescent="0.2">
      <c r="A182" t="s">
        <v>177</v>
      </c>
      <c r="B182" s="2">
        <v>3817.2458283609781</v>
      </c>
      <c r="C182" s="2">
        <v>2248.3886350829171</v>
      </c>
      <c r="D182" s="16"/>
      <c r="E182" s="2">
        <v>1273.2861079872891</v>
      </c>
      <c r="F182" s="2">
        <v>743.3885905661416</v>
      </c>
      <c r="G182" s="16"/>
      <c r="H182" s="3">
        <v>-2543.9597203736889</v>
      </c>
      <c r="I182" s="3">
        <v>-1505.0000445167755</v>
      </c>
      <c r="J182" s="16"/>
    </row>
    <row r="183" spans="1:10" x14ac:dyDescent="0.2">
      <c r="A183" t="s">
        <v>178</v>
      </c>
      <c r="B183" s="2">
        <v>4990.9914491487298</v>
      </c>
      <c r="C183" s="2">
        <v>2942.3065936726612</v>
      </c>
      <c r="D183" s="16"/>
      <c r="E183" s="2">
        <v>2108.737966502209</v>
      </c>
      <c r="F183" s="2">
        <v>1233.5687679936718</v>
      </c>
      <c r="G183" s="16"/>
      <c r="H183" s="3">
        <v>-2882.2534826465208</v>
      </c>
      <c r="I183" s="3">
        <v>-1708.7378256789893</v>
      </c>
      <c r="J183" s="16"/>
    </row>
    <row r="184" spans="1:10" x14ac:dyDescent="0.2">
      <c r="A184" t="s">
        <v>179</v>
      </c>
      <c r="B184" s="2">
        <v>6003.2919220710701</v>
      </c>
      <c r="C184" s="2">
        <v>3540.7683108140636</v>
      </c>
      <c r="D184" s="16"/>
      <c r="E184" s="2">
        <v>2724.376084667776</v>
      </c>
      <c r="F184" s="2">
        <v>1594.7851224796389</v>
      </c>
      <c r="G184" s="16"/>
      <c r="H184" s="3">
        <v>-3278.9158374032941</v>
      </c>
      <c r="I184" s="3">
        <v>-1945.9831883344248</v>
      </c>
      <c r="J184" s="16"/>
    </row>
    <row r="185" spans="1:10" x14ac:dyDescent="0.2">
      <c r="A185" t="s">
        <v>180</v>
      </c>
      <c r="B185" s="2">
        <v>2500.4585518455251</v>
      </c>
      <c r="C185" s="2">
        <v>1392.453923369749</v>
      </c>
      <c r="D185" s="16"/>
      <c r="E185" s="2">
        <v>1353.8026752016899</v>
      </c>
      <c r="F185" s="2">
        <v>752.04129196670783</v>
      </c>
      <c r="G185" s="16"/>
      <c r="H185" s="3">
        <v>-1146.6558766438352</v>
      </c>
      <c r="I185" s="3">
        <v>-640.41263140304113</v>
      </c>
      <c r="J185" s="16"/>
    </row>
    <row r="186" spans="1:10" x14ac:dyDescent="0.2">
      <c r="A186" t="s">
        <v>181</v>
      </c>
      <c r="B186" s="2">
        <v>4300.1225528875302</v>
      </c>
      <c r="C186" s="2">
        <v>2401.2699037519346</v>
      </c>
      <c r="D186" s="16"/>
      <c r="E186" s="2">
        <v>1476.520689441965</v>
      </c>
      <c r="F186" s="2">
        <v>809.91114587342679</v>
      </c>
      <c r="G186" s="16"/>
      <c r="H186" s="3">
        <v>-2823.601863445565</v>
      </c>
      <c r="I186" s="3">
        <v>-1591.3587578785077</v>
      </c>
      <c r="J186" s="16"/>
    </row>
    <row r="187" spans="1:10" x14ac:dyDescent="0.2">
      <c r="A187" t="s">
        <v>182</v>
      </c>
      <c r="B187" s="2">
        <v>5607.3230029435699</v>
      </c>
      <c r="C187" s="2">
        <v>3131.252336482848</v>
      </c>
      <c r="D187" s="16"/>
      <c r="E187" s="2">
        <v>2448.5826308915448</v>
      </c>
      <c r="F187" s="2">
        <v>1343.972033979082</v>
      </c>
      <c r="G187" s="16"/>
      <c r="H187" s="3">
        <v>-3158.7403720520251</v>
      </c>
      <c r="I187" s="3">
        <v>-1787.2803025037661</v>
      </c>
      <c r="J187" s="16"/>
    </row>
    <row r="188" spans="1:10" x14ac:dyDescent="0.2">
      <c r="A188" t="s">
        <v>183</v>
      </c>
      <c r="B188" s="2">
        <v>6802.7552116299703</v>
      </c>
      <c r="C188" s="2">
        <v>3785.3071265035001</v>
      </c>
      <c r="D188" s="16"/>
      <c r="E188" s="2">
        <v>3180.8600685511101</v>
      </c>
      <c r="F188" s="2">
        <v>1739.2771632125271</v>
      </c>
      <c r="G188" s="16"/>
      <c r="H188" s="3">
        <v>-3621.8951430788602</v>
      </c>
      <c r="I188" s="3">
        <v>-2046.029963290973</v>
      </c>
      <c r="J188" s="16"/>
    </row>
    <row r="189" spans="1:10" x14ac:dyDescent="0.2">
      <c r="A189" t="s">
        <v>184</v>
      </c>
      <c r="B189" s="2">
        <v>3523.13323362347</v>
      </c>
      <c r="C189" s="2">
        <v>1813.399716616429</v>
      </c>
      <c r="D189" s="16"/>
      <c r="E189" s="2">
        <v>2053.8292565846177</v>
      </c>
      <c r="F189" s="2">
        <v>1029.0737513002509</v>
      </c>
      <c r="G189" s="16"/>
      <c r="H189" s="3">
        <v>-1469.3039770388523</v>
      </c>
      <c r="I189" s="3">
        <v>-784.3259653161781</v>
      </c>
      <c r="J189" s="16"/>
    </row>
    <row r="190" spans="1:10" x14ac:dyDescent="0.2">
      <c r="A190" t="s">
        <v>185</v>
      </c>
      <c r="B190" s="2">
        <v>5967.5724063973703</v>
      </c>
      <c r="C190" s="2">
        <v>3006.7132444256272</v>
      </c>
      <c r="D190" s="16"/>
      <c r="E190" s="2">
        <v>2198.414850875612</v>
      </c>
      <c r="F190" s="2">
        <v>1096.571136168518</v>
      </c>
      <c r="G190" s="16"/>
      <c r="H190" s="3">
        <v>-3769.1575555217582</v>
      </c>
      <c r="I190" s="3">
        <v>-1910.1421082571092</v>
      </c>
      <c r="J190" s="16"/>
    </row>
    <row r="191" spans="1:10" x14ac:dyDescent="0.2">
      <c r="A191" t="s">
        <v>186</v>
      </c>
      <c r="B191" s="2">
        <v>7684.9404497578907</v>
      </c>
      <c r="C191" s="2">
        <v>3850.3100730243359</v>
      </c>
      <c r="D191" s="16"/>
      <c r="E191" s="2">
        <v>3546.0962605886698</v>
      </c>
      <c r="F191" s="2">
        <v>1748.738741903574</v>
      </c>
      <c r="G191" s="16"/>
      <c r="H191" s="3">
        <v>-4138.844189169221</v>
      </c>
      <c r="I191" s="3">
        <v>-2101.5713311207619</v>
      </c>
      <c r="J191" s="16"/>
    </row>
    <row r="192" spans="1:10" x14ac:dyDescent="0.2">
      <c r="A192" t="s">
        <v>187</v>
      </c>
      <c r="B192" s="2">
        <v>9381.3185404374399</v>
      </c>
      <c r="C192" s="2">
        <v>4673.3891672118243</v>
      </c>
      <c r="D192" s="16"/>
      <c r="E192" s="2">
        <v>4550.5425221026399</v>
      </c>
      <c r="F192" s="2">
        <v>2227.3723750720051</v>
      </c>
      <c r="G192" s="16"/>
      <c r="H192" s="3">
        <v>-4830.7760183348</v>
      </c>
      <c r="I192" s="3">
        <v>-2446.0167921398192</v>
      </c>
      <c r="J192" s="16"/>
    </row>
    <row r="193" spans="1:10" x14ac:dyDescent="0.2">
      <c r="A193" t="s">
        <v>188</v>
      </c>
      <c r="B193" s="2">
        <v>2173.8834481576841</v>
      </c>
      <c r="C193" s="2">
        <v>1313.8819760214496</v>
      </c>
      <c r="D193" s="16"/>
      <c r="E193" s="2">
        <v>1255.8188157903869</v>
      </c>
      <c r="F193" s="2">
        <v>755.62526792238123</v>
      </c>
      <c r="G193" s="16"/>
      <c r="H193" s="3">
        <v>-918.06463236729724</v>
      </c>
      <c r="I193" s="3">
        <v>-558.25670809906842</v>
      </c>
      <c r="J193" s="16"/>
    </row>
    <row r="194" spans="1:10" x14ac:dyDescent="0.2">
      <c r="A194" t="s">
        <v>189</v>
      </c>
      <c r="B194" s="2">
        <v>3862.7400642216298</v>
      </c>
      <c r="C194" s="2">
        <v>2341.6016542582079</v>
      </c>
      <c r="D194" s="16"/>
      <c r="E194" s="2">
        <v>1303.6720532075501</v>
      </c>
      <c r="F194" s="2">
        <v>808.0573552006316</v>
      </c>
      <c r="G194" s="16"/>
      <c r="H194" s="3">
        <v>-2559.0680110140797</v>
      </c>
      <c r="I194" s="3">
        <v>-1533.5442990575762</v>
      </c>
      <c r="J194" s="16"/>
    </row>
    <row r="195" spans="1:10" x14ac:dyDescent="0.2">
      <c r="A195" t="s">
        <v>190</v>
      </c>
      <c r="B195" s="2">
        <v>5067.1650162136702</v>
      </c>
      <c r="C195" s="2">
        <v>3074.5029578832382</v>
      </c>
      <c r="D195" s="16"/>
      <c r="E195" s="2">
        <v>2240.937219886423</v>
      </c>
      <c r="F195" s="2">
        <v>1379.9610841675919</v>
      </c>
      <c r="G195" s="16"/>
      <c r="H195" s="3">
        <v>-2826.2277963272472</v>
      </c>
      <c r="I195" s="3">
        <v>-1694.5418737156463</v>
      </c>
      <c r="J195" s="16"/>
    </row>
    <row r="196" spans="1:10" x14ac:dyDescent="0.2">
      <c r="A196" t="s">
        <v>191</v>
      </c>
      <c r="B196" s="2">
        <v>6205.3498467470699</v>
      </c>
      <c r="C196" s="2">
        <v>3766.739137548539</v>
      </c>
      <c r="D196" s="16"/>
      <c r="E196" s="2">
        <v>3163.2246356065502</v>
      </c>
      <c r="F196" s="2">
        <v>1837.3775231972811</v>
      </c>
      <c r="G196" s="16"/>
      <c r="H196" s="3">
        <v>-3042.1252111405197</v>
      </c>
      <c r="I196" s="3">
        <v>-1929.3616143512579</v>
      </c>
      <c r="J196" s="16"/>
    </row>
    <row r="197" spans="1:10" x14ac:dyDescent="0.2">
      <c r="B197" s="3"/>
      <c r="C197" s="3"/>
      <c r="D197" s="10"/>
      <c r="E197" s="3"/>
      <c r="F197" s="3"/>
      <c r="G197" s="10"/>
      <c r="H197" s="3"/>
      <c r="I197" s="3"/>
      <c r="J197" s="10"/>
    </row>
    <row r="198" spans="1:10" x14ac:dyDescent="0.2">
      <c r="B198" s="3"/>
      <c r="C198" s="3"/>
      <c r="D198" s="19"/>
      <c r="E198" s="3"/>
      <c r="F198" s="3"/>
      <c r="G198" s="19"/>
      <c r="H198" s="3"/>
      <c r="I198" s="3"/>
      <c r="J198" s="19"/>
    </row>
    <row r="199" spans="1:10" x14ac:dyDescent="0.2">
      <c r="B199" s="3"/>
      <c r="C199" s="3"/>
      <c r="D199" s="19"/>
      <c r="E199" s="3"/>
      <c r="F199" s="3"/>
      <c r="G199" s="19"/>
      <c r="H199" s="3"/>
      <c r="I199" s="3"/>
      <c r="J199" s="19"/>
    </row>
    <row r="200" spans="1:10" x14ac:dyDescent="0.2">
      <c r="B200" s="3"/>
      <c r="C200" s="3"/>
      <c r="D200" s="10"/>
      <c r="E200" s="3"/>
      <c r="F200" s="3"/>
      <c r="G200" s="10"/>
      <c r="H200" s="3"/>
      <c r="I200" s="3"/>
      <c r="J200" s="10"/>
    </row>
    <row r="201" spans="1:10" x14ac:dyDescent="0.2">
      <c r="B201" s="3"/>
      <c r="C201" s="3"/>
      <c r="D201" s="10"/>
      <c r="E201" s="3"/>
      <c r="F201" s="3"/>
      <c r="G201" s="10"/>
      <c r="H201" s="3"/>
      <c r="I201" s="3"/>
      <c r="J201" s="10"/>
    </row>
    <row r="202" spans="1:10" x14ac:dyDescent="0.2">
      <c r="B202" s="3"/>
      <c r="C202" s="3"/>
      <c r="D202" s="10"/>
      <c r="E202" s="3"/>
      <c r="F202" s="3"/>
      <c r="G202" s="10"/>
      <c r="H202" s="3"/>
      <c r="I202" s="3"/>
      <c r="J202" s="10"/>
    </row>
    <row r="203" spans="1:10" x14ac:dyDescent="0.2">
      <c r="B203" s="3"/>
      <c r="C203" s="3"/>
      <c r="E203" s="3"/>
      <c r="F203" s="3"/>
      <c r="H203" s="3"/>
      <c r="I203" s="3"/>
    </row>
    <row r="204" spans="1:10" x14ac:dyDescent="0.2">
      <c r="B204" s="3"/>
      <c r="C204" s="3"/>
      <c r="E204" s="3"/>
      <c r="F204" s="3"/>
      <c r="H204" s="3"/>
      <c r="I204" s="3"/>
    </row>
    <row r="205" spans="1:10" x14ac:dyDescent="0.2">
      <c r="B205" s="3"/>
      <c r="C205" s="3"/>
      <c r="E205" s="3"/>
      <c r="F205" s="3"/>
      <c r="H205" s="3"/>
      <c r="I205" s="3"/>
    </row>
  </sheetData>
  <mergeCells count="4">
    <mergeCell ref="B3:C3"/>
    <mergeCell ref="E3:F3"/>
    <mergeCell ref="H3:I3"/>
    <mergeCell ref="K3:L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5A02-F9DA-42DD-B42D-B3CF3ECBE279}">
  <dimension ref="A1:L202"/>
  <sheetViews>
    <sheetView zoomScale="70" zoomScaleNormal="70" workbookViewId="0">
      <pane xSplit="1" ySplit="4" topLeftCell="B19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83203125" defaultRowHeight="15" x14ac:dyDescent="0.2"/>
  <cols>
    <col min="1" max="1" width="22.5" bestFit="1" customWidth="1"/>
    <col min="2" max="3" width="10.6640625" style="10" customWidth="1"/>
    <col min="4" max="4" width="3.33203125" customWidth="1"/>
    <col min="5" max="6" width="10.6640625" style="10" customWidth="1"/>
    <col min="7" max="7" width="3.33203125" customWidth="1"/>
    <col min="8" max="9" width="10.6640625" style="10" customWidth="1"/>
    <col min="10" max="10" width="3.33203125" customWidth="1"/>
    <col min="11" max="12" width="10.6640625" style="10" customWidth="1"/>
  </cols>
  <sheetData>
    <row r="1" spans="1:12" ht="19" x14ac:dyDescent="0.25">
      <c r="A1" s="11" t="s">
        <v>228</v>
      </c>
    </row>
    <row r="2" spans="1:12" x14ac:dyDescent="0.2">
      <c r="D2" s="10"/>
      <c r="G2" s="10"/>
      <c r="J2" s="10"/>
    </row>
    <row r="3" spans="1:12" x14ac:dyDescent="0.2">
      <c r="B3" s="31" t="s">
        <v>192</v>
      </c>
      <c r="C3" s="31"/>
      <c r="D3" s="22"/>
      <c r="E3" s="31" t="s">
        <v>193</v>
      </c>
      <c r="F3" s="31"/>
      <c r="G3" s="22"/>
      <c r="H3" s="31" t="s">
        <v>210</v>
      </c>
      <c r="I3" s="31"/>
      <c r="J3" s="22"/>
      <c r="K3" s="31" t="s">
        <v>210</v>
      </c>
      <c r="L3" s="31"/>
    </row>
    <row r="4" spans="1:12" x14ac:dyDescent="0.2">
      <c r="B4" s="12" t="s">
        <v>206</v>
      </c>
      <c r="C4" s="12" t="s">
        <v>208</v>
      </c>
      <c r="D4" s="17"/>
      <c r="E4" s="12" t="s">
        <v>206</v>
      </c>
      <c r="F4" s="12" t="s">
        <v>208</v>
      </c>
      <c r="G4" s="17"/>
      <c r="H4" s="12" t="s">
        <v>206</v>
      </c>
      <c r="I4" s="12" t="s">
        <v>208</v>
      </c>
      <c r="J4" s="17"/>
      <c r="K4" s="12" t="s">
        <v>206</v>
      </c>
      <c r="L4" s="12" t="s">
        <v>208</v>
      </c>
    </row>
    <row r="5" spans="1:12" x14ac:dyDescent="0.2">
      <c r="A5" t="s">
        <v>0</v>
      </c>
      <c r="B5" s="13">
        <v>14938.876597414799</v>
      </c>
      <c r="C5" s="13">
        <v>14938.876597414799</v>
      </c>
      <c r="D5" s="16"/>
      <c r="E5" s="13">
        <v>14938.876597414799</v>
      </c>
      <c r="F5" s="13">
        <v>14938.876597414799</v>
      </c>
      <c r="G5" s="16"/>
      <c r="H5" s="14">
        <f>E5-B5</f>
        <v>0</v>
      </c>
      <c r="I5" s="14">
        <f>F5-C5</f>
        <v>0</v>
      </c>
      <c r="J5" s="16"/>
      <c r="K5" s="15">
        <v>0</v>
      </c>
      <c r="L5" s="15">
        <v>0</v>
      </c>
    </row>
    <row r="6" spans="1:12" x14ac:dyDescent="0.2">
      <c r="A6" t="s">
        <v>1</v>
      </c>
      <c r="B6" s="13">
        <v>23587.699890655</v>
      </c>
      <c r="C6" s="13">
        <v>23587.699890655</v>
      </c>
      <c r="D6" s="16"/>
      <c r="E6" s="13">
        <v>23587.699890655</v>
      </c>
      <c r="F6" s="13">
        <v>23587.699890655</v>
      </c>
      <c r="G6" s="16"/>
      <c r="H6" s="14">
        <f t="shared" ref="H6:H69" si="0">E6-B6</f>
        <v>0</v>
      </c>
      <c r="I6" s="14">
        <f t="shared" ref="I6:I69" si="1">F6-C6</f>
        <v>0</v>
      </c>
      <c r="J6" s="16"/>
      <c r="K6" s="15">
        <v>0</v>
      </c>
      <c r="L6" s="15">
        <v>0</v>
      </c>
    </row>
    <row r="7" spans="1:12" x14ac:dyDescent="0.2">
      <c r="A7" t="s">
        <v>2</v>
      </c>
      <c r="B7" s="13">
        <v>30821.2611904558</v>
      </c>
      <c r="C7" s="13">
        <v>30821.2611904558</v>
      </c>
      <c r="D7" s="16"/>
      <c r="E7" s="13">
        <v>30821.2611904558</v>
      </c>
      <c r="F7" s="13">
        <v>30821.2611904558</v>
      </c>
      <c r="G7" s="16"/>
      <c r="H7" s="14">
        <f t="shared" si="0"/>
        <v>0</v>
      </c>
      <c r="I7" s="14">
        <f t="shared" si="1"/>
        <v>0</v>
      </c>
      <c r="J7" s="16"/>
      <c r="K7" s="15">
        <v>0</v>
      </c>
      <c r="L7" s="15">
        <v>0</v>
      </c>
    </row>
    <row r="8" spans="1:12" x14ac:dyDescent="0.2">
      <c r="A8" t="s">
        <v>3</v>
      </c>
      <c r="B8" s="13">
        <v>41357.100474948398</v>
      </c>
      <c r="C8" s="13">
        <v>41357.100474948398</v>
      </c>
      <c r="D8" s="16"/>
      <c r="E8" s="13">
        <v>41357.100474948398</v>
      </c>
      <c r="F8" s="13">
        <v>41357.100474948398</v>
      </c>
      <c r="G8" s="16"/>
      <c r="H8" s="14">
        <f t="shared" si="0"/>
        <v>0</v>
      </c>
      <c r="I8" s="14">
        <f t="shared" si="1"/>
        <v>0</v>
      </c>
      <c r="J8" s="16"/>
      <c r="K8" s="15">
        <v>0</v>
      </c>
      <c r="L8" s="15">
        <v>0</v>
      </c>
    </row>
    <row r="9" spans="1:12" x14ac:dyDescent="0.2">
      <c r="A9" t="s">
        <v>4</v>
      </c>
      <c r="B9" s="13">
        <v>13534.08</v>
      </c>
      <c r="C9" s="13">
        <v>13534.08</v>
      </c>
      <c r="D9" s="16"/>
      <c r="E9" s="13">
        <v>13534.08</v>
      </c>
      <c r="F9" s="13">
        <v>13534.08</v>
      </c>
      <c r="G9" s="16"/>
      <c r="H9" s="14">
        <f t="shared" si="0"/>
        <v>0</v>
      </c>
      <c r="I9" s="14">
        <f t="shared" si="1"/>
        <v>0</v>
      </c>
      <c r="J9" s="16"/>
      <c r="K9" s="15">
        <v>0</v>
      </c>
      <c r="L9" s="15">
        <v>0</v>
      </c>
    </row>
    <row r="10" spans="1:12" x14ac:dyDescent="0.2">
      <c r="A10" t="s">
        <v>5</v>
      </c>
      <c r="B10" s="13">
        <v>21231.360000000001</v>
      </c>
      <c r="C10" s="13">
        <v>21231.360000000001</v>
      </c>
      <c r="D10" s="16"/>
      <c r="E10" s="13">
        <v>21231.360000000001</v>
      </c>
      <c r="F10" s="13">
        <v>21231.360000000001</v>
      </c>
      <c r="G10" s="16"/>
      <c r="H10" s="14">
        <f t="shared" si="0"/>
        <v>0</v>
      </c>
      <c r="I10" s="14">
        <f t="shared" si="1"/>
        <v>0</v>
      </c>
      <c r="J10" s="16"/>
      <c r="K10" s="15">
        <v>0</v>
      </c>
      <c r="L10" s="15">
        <v>0</v>
      </c>
    </row>
    <row r="11" spans="1:12" x14ac:dyDescent="0.2">
      <c r="A11" t="s">
        <v>6</v>
      </c>
      <c r="B11" s="13">
        <v>27615.360000000001</v>
      </c>
      <c r="C11" s="13">
        <v>27615.360000000001</v>
      </c>
      <c r="D11" s="16"/>
      <c r="E11" s="13">
        <v>27615.360000000001</v>
      </c>
      <c r="F11" s="13">
        <v>27615.360000000001</v>
      </c>
      <c r="G11" s="16"/>
      <c r="H11" s="14">
        <f t="shared" si="0"/>
        <v>0</v>
      </c>
      <c r="I11" s="14">
        <f t="shared" si="1"/>
        <v>0</v>
      </c>
      <c r="J11" s="16"/>
      <c r="K11" s="15">
        <v>0</v>
      </c>
      <c r="L11" s="15">
        <v>0</v>
      </c>
    </row>
    <row r="12" spans="1:12" x14ac:dyDescent="0.2">
      <c r="A12" t="s">
        <v>7</v>
      </c>
      <c r="B12" s="13">
        <v>36480</v>
      </c>
      <c r="C12" s="13">
        <v>36480</v>
      </c>
      <c r="D12" s="16"/>
      <c r="E12" s="13">
        <v>36480</v>
      </c>
      <c r="F12" s="13">
        <v>36480</v>
      </c>
      <c r="G12" s="16"/>
      <c r="H12" s="14">
        <f t="shared" si="0"/>
        <v>0</v>
      </c>
      <c r="I12" s="14">
        <f t="shared" si="1"/>
        <v>0</v>
      </c>
      <c r="J12" s="16"/>
      <c r="K12" s="15">
        <v>0</v>
      </c>
      <c r="L12" s="15">
        <v>0</v>
      </c>
    </row>
    <row r="13" spans="1:12" x14ac:dyDescent="0.2">
      <c r="A13" t="s">
        <v>8</v>
      </c>
      <c r="B13" s="13">
        <v>13327.0504382201</v>
      </c>
      <c r="C13" s="13">
        <v>13327.0504382201</v>
      </c>
      <c r="D13" s="16"/>
      <c r="E13" s="13">
        <v>13327.0504382201</v>
      </c>
      <c r="F13" s="13">
        <v>13327.0504382201</v>
      </c>
      <c r="G13" s="16"/>
      <c r="H13" s="14">
        <f t="shared" si="0"/>
        <v>0</v>
      </c>
      <c r="I13" s="14">
        <f t="shared" si="1"/>
        <v>0</v>
      </c>
      <c r="J13" s="16"/>
      <c r="K13" s="15">
        <v>0</v>
      </c>
      <c r="L13" s="15">
        <v>0</v>
      </c>
    </row>
    <row r="14" spans="1:12" x14ac:dyDescent="0.2">
      <c r="A14" t="s">
        <v>9</v>
      </c>
      <c r="B14" s="13">
        <v>15685.8204272856</v>
      </c>
      <c r="C14" s="13">
        <v>15685.8204272856</v>
      </c>
      <c r="D14" s="16"/>
      <c r="E14" s="13">
        <v>15685.8204272856</v>
      </c>
      <c r="F14" s="13">
        <v>15685.8204272856</v>
      </c>
      <c r="G14" s="16"/>
      <c r="H14" s="14">
        <f t="shared" si="0"/>
        <v>0</v>
      </c>
      <c r="I14" s="14">
        <f t="shared" si="1"/>
        <v>0</v>
      </c>
      <c r="J14" s="16"/>
      <c r="K14" s="15">
        <v>0</v>
      </c>
      <c r="L14" s="15">
        <v>0</v>
      </c>
    </row>
    <row r="15" spans="1:12" x14ac:dyDescent="0.2">
      <c r="A15" t="s">
        <v>10</v>
      </c>
      <c r="B15" s="13">
        <v>19813.667908150201</v>
      </c>
      <c r="C15" s="13">
        <v>19813.667908150201</v>
      </c>
      <c r="D15" s="16"/>
      <c r="E15" s="13">
        <v>19813.667908150201</v>
      </c>
      <c r="F15" s="13">
        <v>19813.667908150201</v>
      </c>
      <c r="G15" s="16"/>
      <c r="H15" s="14">
        <f t="shared" si="0"/>
        <v>0</v>
      </c>
      <c r="I15" s="14">
        <f t="shared" si="1"/>
        <v>0</v>
      </c>
      <c r="J15" s="16"/>
      <c r="K15" s="15">
        <v>0</v>
      </c>
      <c r="L15" s="15">
        <v>0</v>
      </c>
    </row>
    <row r="16" spans="1:12" x14ac:dyDescent="0.2">
      <c r="A16" t="s">
        <v>11</v>
      </c>
      <c r="B16" s="13">
        <v>24491.895053130102</v>
      </c>
      <c r="C16" s="13">
        <v>24491.895053130102</v>
      </c>
      <c r="D16" s="16"/>
      <c r="E16" s="13">
        <v>24491.895053130102</v>
      </c>
      <c r="F16" s="13">
        <v>24491.895053130102</v>
      </c>
      <c r="G16" s="16"/>
      <c r="H16" s="14">
        <f t="shared" si="0"/>
        <v>0</v>
      </c>
      <c r="I16" s="14">
        <f t="shared" si="1"/>
        <v>0</v>
      </c>
      <c r="J16" s="16"/>
      <c r="K16" s="15">
        <v>0</v>
      </c>
      <c r="L16" s="15">
        <v>0</v>
      </c>
    </row>
    <row r="17" spans="1:12" x14ac:dyDescent="0.2">
      <c r="A17" t="s">
        <v>12</v>
      </c>
      <c r="B17" s="13">
        <v>12982.9610533546</v>
      </c>
      <c r="C17" s="13">
        <v>6988.2410533545699</v>
      </c>
      <c r="D17" s="16"/>
      <c r="E17" s="13">
        <v>12982.9610533546</v>
      </c>
      <c r="F17" s="13">
        <v>6988.2410533545699</v>
      </c>
      <c r="G17" s="16"/>
      <c r="H17" s="14">
        <f t="shared" si="0"/>
        <v>0</v>
      </c>
      <c r="I17" s="14">
        <f t="shared" si="1"/>
        <v>0</v>
      </c>
      <c r="J17" s="16"/>
      <c r="K17" s="15">
        <v>0</v>
      </c>
      <c r="L17" s="15">
        <v>0</v>
      </c>
    </row>
    <row r="18" spans="1:12" x14ac:dyDescent="0.2">
      <c r="A18" t="s">
        <v>13</v>
      </c>
      <c r="B18" s="13">
        <v>14257.8407174699</v>
      </c>
      <c r="C18" s="13">
        <v>7596.5807174698602</v>
      </c>
      <c r="D18" s="16"/>
      <c r="E18" s="13">
        <v>14257.8407174699</v>
      </c>
      <c r="F18" s="13">
        <v>7596.5807174698602</v>
      </c>
      <c r="G18" s="16"/>
      <c r="H18" s="14">
        <f t="shared" si="0"/>
        <v>0</v>
      </c>
      <c r="I18" s="14">
        <f t="shared" si="1"/>
        <v>0</v>
      </c>
      <c r="J18" s="16"/>
      <c r="K18" s="15">
        <v>0</v>
      </c>
      <c r="L18" s="15">
        <v>0</v>
      </c>
    </row>
    <row r="19" spans="1:12" x14ac:dyDescent="0.2">
      <c r="A19" t="s">
        <v>14</v>
      </c>
      <c r="B19" s="13">
        <v>19336.708287772901</v>
      </c>
      <c r="C19" s="13">
        <v>10588.888287772899</v>
      </c>
      <c r="D19" s="16"/>
      <c r="E19" s="13">
        <v>19336.708287772901</v>
      </c>
      <c r="F19" s="13">
        <v>10588.888287772899</v>
      </c>
      <c r="G19" s="16"/>
      <c r="H19" s="14">
        <f t="shared" si="0"/>
        <v>0</v>
      </c>
      <c r="I19" s="14">
        <f t="shared" si="1"/>
        <v>0</v>
      </c>
      <c r="J19" s="16"/>
      <c r="K19" s="15">
        <v>0</v>
      </c>
      <c r="L19" s="15">
        <v>0</v>
      </c>
    </row>
    <row r="20" spans="1:12" x14ac:dyDescent="0.2">
      <c r="A20" t="s">
        <v>15</v>
      </c>
      <c r="B20" s="13">
        <v>25703.045107802602</v>
      </c>
      <c r="C20" s="13">
        <v>13738.4451078026</v>
      </c>
      <c r="D20" s="16"/>
      <c r="E20" s="13">
        <v>25703.045107802602</v>
      </c>
      <c r="F20" s="13">
        <v>13738.4451078026</v>
      </c>
      <c r="G20" s="16"/>
      <c r="H20" s="14">
        <f t="shared" si="0"/>
        <v>0</v>
      </c>
      <c r="I20" s="14">
        <f t="shared" si="1"/>
        <v>0</v>
      </c>
      <c r="J20" s="16"/>
      <c r="K20" s="15">
        <v>0</v>
      </c>
      <c r="L20" s="15">
        <v>0</v>
      </c>
    </row>
    <row r="21" spans="1:12" x14ac:dyDescent="0.2">
      <c r="A21" t="s">
        <v>16</v>
      </c>
      <c r="B21" s="13">
        <v>13365</v>
      </c>
      <c r="C21" s="13">
        <v>1069.2</v>
      </c>
      <c r="D21" s="16"/>
      <c r="E21" s="13">
        <v>13365</v>
      </c>
      <c r="F21" s="13">
        <v>1069.2</v>
      </c>
      <c r="G21" s="16"/>
      <c r="H21" s="14">
        <f t="shared" si="0"/>
        <v>0</v>
      </c>
      <c r="I21" s="14">
        <f t="shared" si="1"/>
        <v>0</v>
      </c>
      <c r="J21" s="16"/>
      <c r="K21" s="15">
        <v>0</v>
      </c>
      <c r="L21" s="15">
        <v>0</v>
      </c>
    </row>
    <row r="22" spans="1:12" x14ac:dyDescent="0.2">
      <c r="A22" t="s">
        <v>17</v>
      </c>
      <c r="B22" s="13">
        <v>15606</v>
      </c>
      <c r="C22" s="13">
        <v>1248.48</v>
      </c>
      <c r="D22" s="16"/>
      <c r="E22" s="13">
        <v>15606</v>
      </c>
      <c r="F22" s="13">
        <v>1248.48</v>
      </c>
      <c r="G22" s="16"/>
      <c r="H22" s="14">
        <f t="shared" si="0"/>
        <v>0</v>
      </c>
      <c r="I22" s="14">
        <f t="shared" si="1"/>
        <v>0</v>
      </c>
      <c r="J22" s="16"/>
      <c r="K22" s="15">
        <v>0</v>
      </c>
      <c r="L22" s="15">
        <v>0</v>
      </c>
    </row>
    <row r="23" spans="1:12" x14ac:dyDescent="0.2">
      <c r="A23" t="s">
        <v>18</v>
      </c>
      <c r="B23" s="13">
        <v>22149</v>
      </c>
      <c r="C23" s="13">
        <v>1771.92</v>
      </c>
      <c r="D23" s="16"/>
      <c r="E23" s="13">
        <v>22149</v>
      </c>
      <c r="F23" s="13">
        <v>1771.92</v>
      </c>
      <c r="G23" s="16"/>
      <c r="H23" s="14">
        <f t="shared" si="0"/>
        <v>0</v>
      </c>
      <c r="I23" s="14">
        <f t="shared" si="1"/>
        <v>0</v>
      </c>
      <c r="J23" s="16"/>
      <c r="K23" s="15">
        <v>0</v>
      </c>
      <c r="L23" s="15">
        <v>0</v>
      </c>
    </row>
    <row r="24" spans="1:12" x14ac:dyDescent="0.2">
      <c r="A24" t="s">
        <v>19</v>
      </c>
      <c r="B24" s="13">
        <v>27684</v>
      </c>
      <c r="C24" s="13">
        <v>2214.7199999999998</v>
      </c>
      <c r="D24" s="16"/>
      <c r="E24" s="13">
        <v>27684</v>
      </c>
      <c r="F24" s="13">
        <v>2214.7199999999998</v>
      </c>
      <c r="G24" s="16"/>
      <c r="H24" s="14">
        <f t="shared" si="0"/>
        <v>0</v>
      </c>
      <c r="I24" s="14">
        <f t="shared" si="1"/>
        <v>0</v>
      </c>
      <c r="J24" s="16"/>
      <c r="K24" s="15">
        <v>0</v>
      </c>
      <c r="L24" s="15">
        <v>0</v>
      </c>
    </row>
    <row r="25" spans="1:12" x14ac:dyDescent="0.2">
      <c r="A25" t="s">
        <v>20</v>
      </c>
      <c r="B25" s="13">
        <v>13524</v>
      </c>
      <c r="C25" s="13">
        <v>13524</v>
      </c>
      <c r="D25" s="16"/>
      <c r="E25" s="13">
        <v>13524</v>
      </c>
      <c r="F25" s="13">
        <v>13524</v>
      </c>
      <c r="G25" s="16"/>
      <c r="H25" s="14">
        <f t="shared" si="0"/>
        <v>0</v>
      </c>
      <c r="I25" s="14">
        <f t="shared" si="1"/>
        <v>0</v>
      </c>
      <c r="J25" s="16"/>
      <c r="K25" s="15">
        <v>0</v>
      </c>
      <c r="L25" s="15">
        <v>0</v>
      </c>
    </row>
    <row r="26" spans="1:12" x14ac:dyDescent="0.2">
      <c r="A26" t="s">
        <v>21</v>
      </c>
      <c r="B26" s="13">
        <v>16449.599999999999</v>
      </c>
      <c r="C26" s="13">
        <v>16449.599999999999</v>
      </c>
      <c r="D26" s="16"/>
      <c r="E26" s="13">
        <v>16449.599999999999</v>
      </c>
      <c r="F26" s="13">
        <v>16449.599999999999</v>
      </c>
      <c r="G26" s="16"/>
      <c r="H26" s="14">
        <f t="shared" si="0"/>
        <v>0</v>
      </c>
      <c r="I26" s="14">
        <f t="shared" si="1"/>
        <v>0</v>
      </c>
      <c r="J26" s="16"/>
      <c r="K26" s="15">
        <v>0</v>
      </c>
      <c r="L26" s="15">
        <v>0</v>
      </c>
    </row>
    <row r="27" spans="1:12" x14ac:dyDescent="0.2">
      <c r="A27" t="s">
        <v>22</v>
      </c>
      <c r="B27" s="13">
        <v>21859.200000000001</v>
      </c>
      <c r="C27" s="13">
        <v>21859.200000000001</v>
      </c>
      <c r="D27" s="16"/>
      <c r="E27" s="13">
        <v>21859.200000000001</v>
      </c>
      <c r="F27" s="13">
        <v>21859.200000000001</v>
      </c>
      <c r="G27" s="16"/>
      <c r="H27" s="14">
        <f t="shared" si="0"/>
        <v>0</v>
      </c>
      <c r="I27" s="14">
        <f t="shared" si="1"/>
        <v>0</v>
      </c>
      <c r="J27" s="16"/>
      <c r="K27" s="15">
        <v>0</v>
      </c>
      <c r="L27" s="15">
        <v>0</v>
      </c>
    </row>
    <row r="28" spans="1:12" x14ac:dyDescent="0.2">
      <c r="A28" t="s">
        <v>23</v>
      </c>
      <c r="B28" s="13">
        <v>27103.200000000001</v>
      </c>
      <c r="C28" s="13">
        <v>27103.200000000001</v>
      </c>
      <c r="D28" s="16"/>
      <c r="E28" s="13">
        <v>27103.200000000001</v>
      </c>
      <c r="F28" s="13">
        <v>27103.200000000001</v>
      </c>
      <c r="G28" s="16"/>
      <c r="H28" s="14">
        <f t="shared" si="0"/>
        <v>0</v>
      </c>
      <c r="I28" s="14">
        <f t="shared" si="1"/>
        <v>0</v>
      </c>
      <c r="J28" s="16"/>
      <c r="K28" s="15">
        <v>0</v>
      </c>
      <c r="L28" s="15">
        <v>0</v>
      </c>
    </row>
    <row r="29" spans="1:12" x14ac:dyDescent="0.2">
      <c r="A29" t="s">
        <v>24</v>
      </c>
      <c r="B29" s="13">
        <f>B5</f>
        <v>14938.876597414799</v>
      </c>
      <c r="C29" s="13">
        <f>C5</f>
        <v>14938.876597414799</v>
      </c>
      <c r="D29" s="16"/>
      <c r="E29" s="13">
        <v>13838.1172691843</v>
      </c>
      <c r="F29" s="13">
        <v>13838.1172691843</v>
      </c>
      <c r="G29" s="16"/>
      <c r="H29" s="14">
        <f t="shared" si="0"/>
        <v>-1100.7593282304988</v>
      </c>
      <c r="I29" s="14">
        <f t="shared" si="1"/>
        <v>-1100.7593282304988</v>
      </c>
      <c r="J29" s="16"/>
      <c r="K29" s="15">
        <v>-7.3684210526311411E-2</v>
      </c>
      <c r="L29" s="15">
        <v>-7.3684210526311411E-2</v>
      </c>
    </row>
    <row r="30" spans="1:12" x14ac:dyDescent="0.2">
      <c r="A30" t="s">
        <v>25</v>
      </c>
      <c r="B30" s="13">
        <f t="shared" ref="B30:C30" si="2">B6</f>
        <v>23587.699890655</v>
      </c>
      <c r="C30" s="13">
        <f t="shared" si="2"/>
        <v>23587.699890655</v>
      </c>
      <c r="D30" s="16"/>
      <c r="E30" s="13">
        <v>21150.304235287302</v>
      </c>
      <c r="F30" s="13">
        <v>21150.304235287302</v>
      </c>
      <c r="G30" s="16"/>
      <c r="H30" s="14">
        <f t="shared" si="0"/>
        <v>-2437.3956553676981</v>
      </c>
      <c r="I30" s="14">
        <f t="shared" si="1"/>
        <v>-2437.3956553676981</v>
      </c>
      <c r="J30" s="16"/>
      <c r="K30" s="15">
        <v>-0.10333333333333396</v>
      </c>
      <c r="L30" s="15">
        <v>-0.10333333333333396</v>
      </c>
    </row>
    <row r="31" spans="1:12" x14ac:dyDescent="0.2">
      <c r="A31" t="s">
        <v>26</v>
      </c>
      <c r="B31" s="13">
        <f t="shared" ref="B31:C31" si="3">B7</f>
        <v>30821.2611904558</v>
      </c>
      <c r="C31" s="13">
        <f t="shared" si="3"/>
        <v>30821.2611904558</v>
      </c>
      <c r="D31" s="16"/>
      <c r="E31" s="13">
        <v>27794.173037821802</v>
      </c>
      <c r="F31" s="13">
        <v>27794.173037821802</v>
      </c>
      <c r="G31" s="16"/>
      <c r="H31" s="14">
        <f t="shared" si="0"/>
        <v>-3027.0881526339981</v>
      </c>
      <c r="I31" s="14">
        <f t="shared" si="1"/>
        <v>-3027.0881526339981</v>
      </c>
      <c r="J31" s="16"/>
      <c r="K31" s="15">
        <v>-9.8214285714283978E-2</v>
      </c>
      <c r="L31" s="15">
        <v>-9.8214285714283978E-2</v>
      </c>
    </row>
    <row r="32" spans="1:12" x14ac:dyDescent="0.2">
      <c r="A32" t="s">
        <v>27</v>
      </c>
      <c r="B32" s="13">
        <f t="shared" ref="B32:C32" si="4">B8</f>
        <v>41357.100474948398</v>
      </c>
      <c r="C32" s="13">
        <f t="shared" si="4"/>
        <v>41357.100474948398</v>
      </c>
      <c r="D32" s="16"/>
      <c r="E32" s="13">
        <v>36757.498996270697</v>
      </c>
      <c r="F32" s="13">
        <v>36757.498996270697</v>
      </c>
      <c r="G32" s="16"/>
      <c r="H32" s="14">
        <f t="shared" si="0"/>
        <v>-4599.6014786777014</v>
      </c>
      <c r="I32" s="14">
        <f t="shared" si="1"/>
        <v>-4599.6014786777014</v>
      </c>
      <c r="J32" s="16"/>
      <c r="K32" s="15">
        <v>-0.11121673003802234</v>
      </c>
      <c r="L32" s="15">
        <v>-0.11121673003802234</v>
      </c>
    </row>
    <row r="33" spans="1:12" x14ac:dyDescent="0.2">
      <c r="A33" t="s">
        <v>28</v>
      </c>
      <c r="B33" s="13">
        <f t="shared" ref="B33:C33" si="5">B9</f>
        <v>13534.08</v>
      </c>
      <c r="C33" s="13">
        <f t="shared" si="5"/>
        <v>13534.08</v>
      </c>
      <c r="D33" s="16"/>
      <c r="E33" s="13">
        <v>12585.6</v>
      </c>
      <c r="F33" s="13">
        <v>12585.6</v>
      </c>
      <c r="G33" s="16"/>
      <c r="H33" s="14">
        <f t="shared" si="0"/>
        <v>-948.47999999999956</v>
      </c>
      <c r="I33" s="14">
        <f t="shared" si="1"/>
        <v>-948.47999999999956</v>
      </c>
      <c r="J33" s="16"/>
      <c r="K33" s="15">
        <v>-7.0080862533692695E-2</v>
      </c>
      <c r="L33" s="15">
        <v>-7.0080862533692695E-2</v>
      </c>
    </row>
    <row r="34" spans="1:12" x14ac:dyDescent="0.2">
      <c r="A34" t="s">
        <v>29</v>
      </c>
      <c r="B34" s="13">
        <f t="shared" ref="B34:C34" si="6">B10</f>
        <v>21231.360000000001</v>
      </c>
      <c r="C34" s="13">
        <f t="shared" si="6"/>
        <v>21231.360000000001</v>
      </c>
      <c r="D34" s="16"/>
      <c r="E34" s="13">
        <v>19079.04</v>
      </c>
      <c r="F34" s="13">
        <v>19079.04</v>
      </c>
      <c r="G34" s="16"/>
      <c r="H34" s="14">
        <f t="shared" si="0"/>
        <v>-2152.3199999999997</v>
      </c>
      <c r="I34" s="14">
        <f t="shared" si="1"/>
        <v>-2152.3199999999997</v>
      </c>
      <c r="J34" s="16"/>
      <c r="K34" s="15">
        <v>-0.10137457044673538</v>
      </c>
      <c r="L34" s="15">
        <v>-0.10137457044673538</v>
      </c>
    </row>
    <row r="35" spans="1:12" x14ac:dyDescent="0.2">
      <c r="A35" t="s">
        <v>30</v>
      </c>
      <c r="B35" s="13">
        <f t="shared" ref="B35:C35" si="7">B11</f>
        <v>27615.360000000001</v>
      </c>
      <c r="C35" s="13">
        <f t="shared" si="7"/>
        <v>27615.360000000001</v>
      </c>
      <c r="D35" s="16"/>
      <c r="E35" s="13">
        <v>25025.279999999999</v>
      </c>
      <c r="F35" s="13">
        <v>25025.279999999999</v>
      </c>
      <c r="G35" s="16"/>
      <c r="H35" s="14">
        <f t="shared" si="0"/>
        <v>-2590.0800000000017</v>
      </c>
      <c r="I35" s="14">
        <f t="shared" si="1"/>
        <v>-2590.0800000000017</v>
      </c>
      <c r="J35" s="16"/>
      <c r="K35" s="15">
        <v>-9.3791281373844182E-2</v>
      </c>
      <c r="L35" s="15">
        <v>-9.3791281373844182E-2</v>
      </c>
    </row>
    <row r="36" spans="1:12" x14ac:dyDescent="0.2">
      <c r="A36" t="s">
        <v>31</v>
      </c>
      <c r="B36" s="13">
        <f t="shared" ref="B36:C36" si="8">B12</f>
        <v>36480</v>
      </c>
      <c r="C36" s="13">
        <f t="shared" si="8"/>
        <v>36480</v>
      </c>
      <c r="D36" s="16"/>
      <c r="E36" s="13">
        <v>32686.080000000002</v>
      </c>
      <c r="F36" s="13">
        <v>32686.080000000002</v>
      </c>
      <c r="G36" s="16"/>
      <c r="H36" s="14">
        <f t="shared" si="0"/>
        <v>-3793.9199999999983</v>
      </c>
      <c r="I36" s="14">
        <f t="shared" si="1"/>
        <v>-3793.9199999999983</v>
      </c>
      <c r="J36" s="16"/>
      <c r="K36" s="15">
        <v>-0.10399999999999995</v>
      </c>
      <c r="L36" s="15">
        <v>-0.10399999999999995</v>
      </c>
    </row>
    <row r="37" spans="1:12" x14ac:dyDescent="0.2">
      <c r="A37" t="s">
        <v>32</v>
      </c>
      <c r="B37" s="13">
        <f t="shared" ref="B37:C37" si="9">B13</f>
        <v>13327.0504382201</v>
      </c>
      <c r="C37" s="13">
        <f t="shared" si="9"/>
        <v>13327.0504382201</v>
      </c>
      <c r="D37" s="16"/>
      <c r="E37" s="13">
        <v>12658.7322746515</v>
      </c>
      <c r="F37" s="13">
        <v>12658.7322746515</v>
      </c>
      <c r="G37" s="16"/>
      <c r="H37" s="14">
        <f t="shared" si="0"/>
        <v>-668.31816356859963</v>
      </c>
      <c r="I37" s="14">
        <f t="shared" si="1"/>
        <v>-668.31816356859963</v>
      </c>
      <c r="J37" s="16"/>
      <c r="K37" s="15">
        <v>-5.0147492625371735E-2</v>
      </c>
      <c r="L37" s="15">
        <v>-5.0147492625371735E-2</v>
      </c>
    </row>
    <row r="38" spans="1:12" x14ac:dyDescent="0.2">
      <c r="A38" t="s">
        <v>33</v>
      </c>
      <c r="B38" s="13">
        <f t="shared" ref="B38:C38" si="10">B14</f>
        <v>15685.8204272856</v>
      </c>
      <c r="C38" s="13">
        <f t="shared" si="10"/>
        <v>15685.8204272856</v>
      </c>
      <c r="D38" s="16"/>
      <c r="E38" s="13">
        <v>14899.563764263699</v>
      </c>
      <c r="F38" s="13">
        <v>14899.563764263699</v>
      </c>
      <c r="G38" s="16"/>
      <c r="H38" s="14">
        <f t="shared" si="0"/>
        <v>-786.25666302190075</v>
      </c>
      <c r="I38" s="14">
        <f t="shared" si="1"/>
        <v>-786.25666302190075</v>
      </c>
      <c r="J38" s="16"/>
      <c r="K38" s="15">
        <v>-5.0125313283212236E-2</v>
      </c>
      <c r="L38" s="15">
        <v>-5.0125313283212236E-2</v>
      </c>
    </row>
    <row r="39" spans="1:12" x14ac:dyDescent="0.2">
      <c r="A39" t="s">
        <v>34</v>
      </c>
      <c r="B39" s="13">
        <f t="shared" ref="B39:C39" si="11">B15</f>
        <v>19813.667908150201</v>
      </c>
      <c r="C39" s="13">
        <f t="shared" si="11"/>
        <v>19813.667908150201</v>
      </c>
      <c r="D39" s="16"/>
      <c r="E39" s="13">
        <v>18594.970080466301</v>
      </c>
      <c r="F39" s="13">
        <v>18594.970080466301</v>
      </c>
      <c r="G39" s="16"/>
      <c r="H39" s="14">
        <f t="shared" si="0"/>
        <v>-1218.6978276839</v>
      </c>
      <c r="I39" s="14">
        <f t="shared" si="1"/>
        <v>-1218.6978276839</v>
      </c>
      <c r="J39" s="16"/>
      <c r="K39" s="15">
        <v>-6.1507936507939447E-2</v>
      </c>
      <c r="L39" s="15">
        <v>-6.1507936507939447E-2</v>
      </c>
    </row>
    <row r="40" spans="1:12" x14ac:dyDescent="0.2">
      <c r="A40" t="s">
        <v>35</v>
      </c>
      <c r="B40" s="13">
        <f t="shared" ref="B40:C40" si="12">B16</f>
        <v>24491.895053130102</v>
      </c>
      <c r="C40" s="13">
        <f t="shared" si="12"/>
        <v>24491.895053130102</v>
      </c>
      <c r="D40" s="16"/>
      <c r="E40" s="13">
        <v>23194.5715591441</v>
      </c>
      <c r="F40" s="13">
        <v>23194.5715591441</v>
      </c>
      <c r="G40" s="16"/>
      <c r="H40" s="14">
        <f t="shared" si="0"/>
        <v>-1297.3234939860013</v>
      </c>
      <c r="I40" s="14">
        <f t="shared" si="1"/>
        <v>-1297.3234939860013</v>
      </c>
      <c r="J40" s="16"/>
      <c r="K40" s="15">
        <v>-5.2969502407703699E-2</v>
      </c>
      <c r="L40" s="15">
        <v>-5.2969502407703699E-2</v>
      </c>
    </row>
    <row r="41" spans="1:12" x14ac:dyDescent="0.2">
      <c r="A41" t="s">
        <v>36</v>
      </c>
      <c r="B41" s="13">
        <f t="shared" ref="B41:C41" si="13">B17</f>
        <v>12982.9610533546</v>
      </c>
      <c r="C41" s="13">
        <f t="shared" si="13"/>
        <v>6988.2410533545699</v>
      </c>
      <c r="D41" s="16"/>
      <c r="E41" s="13">
        <v>12169.0235623881</v>
      </c>
      <c r="F41" s="13">
        <v>6618.7739623881398</v>
      </c>
      <c r="G41" s="16"/>
      <c r="H41" s="14">
        <f t="shared" si="0"/>
        <v>-813.93749096650026</v>
      </c>
      <c r="I41" s="14">
        <f t="shared" si="1"/>
        <v>-369.46709096643008</v>
      </c>
      <c r="J41" s="16"/>
      <c r="K41" s="15">
        <v>-6.2692746871961941E-2</v>
      </c>
      <c r="L41" s="15">
        <v>-5.2869826347657904E-2</v>
      </c>
    </row>
    <row r="42" spans="1:12" x14ac:dyDescent="0.2">
      <c r="A42" t="s">
        <v>37</v>
      </c>
      <c r="B42" s="13">
        <f t="shared" ref="B42:C42" si="14">B18</f>
        <v>14257.8407174699</v>
      </c>
      <c r="C42" s="13">
        <f t="shared" si="14"/>
        <v>7596.5807174698602</v>
      </c>
      <c r="D42" s="16"/>
      <c r="E42" s="13">
        <v>13393.7558152028</v>
      </c>
      <c r="F42" s="13">
        <v>7117.3833352027796</v>
      </c>
      <c r="G42" s="16"/>
      <c r="H42" s="14">
        <f t="shared" si="0"/>
        <v>-864.08490226710092</v>
      </c>
      <c r="I42" s="14">
        <f t="shared" si="1"/>
        <v>-479.19738226708068</v>
      </c>
      <c r="J42" s="16"/>
      <c r="K42" s="15">
        <v>-6.0604191012482815E-2</v>
      </c>
      <c r="L42" s="15">
        <v>-6.3080667485711076E-2</v>
      </c>
    </row>
    <row r="43" spans="1:12" x14ac:dyDescent="0.2">
      <c r="A43" t="s">
        <v>38</v>
      </c>
      <c r="B43" s="13">
        <f t="shared" ref="B43:C43" si="15">B19</f>
        <v>19336.708287772901</v>
      </c>
      <c r="C43" s="13">
        <f t="shared" si="15"/>
        <v>10588.888287772899</v>
      </c>
      <c r="D43" s="16"/>
      <c r="E43" s="13">
        <v>17762.405240158001</v>
      </c>
      <c r="F43" s="13">
        <v>9724.9761201580295</v>
      </c>
      <c r="G43" s="16"/>
      <c r="H43" s="14">
        <f t="shared" si="0"/>
        <v>-1574.3030476148997</v>
      </c>
      <c r="I43" s="14">
        <f t="shared" si="1"/>
        <v>-863.91216761486976</v>
      </c>
      <c r="J43" s="16"/>
      <c r="K43" s="15">
        <v>-8.1415255594995559E-2</v>
      </c>
      <c r="L43" s="15">
        <v>-8.1586673136634966E-2</v>
      </c>
    </row>
    <row r="44" spans="1:12" x14ac:dyDescent="0.2">
      <c r="A44" t="s">
        <v>39</v>
      </c>
      <c r="B44" s="13">
        <f t="shared" ref="B44:C44" si="16">B20</f>
        <v>25703.045107802602</v>
      </c>
      <c r="C44" s="13">
        <f t="shared" si="16"/>
        <v>13738.4451078026</v>
      </c>
      <c r="D44" s="16"/>
      <c r="E44" s="13">
        <v>23790.4025961638</v>
      </c>
      <c r="F44" s="13">
        <v>12356.0537961638</v>
      </c>
      <c r="G44" s="16"/>
      <c r="H44" s="14">
        <f t="shared" si="0"/>
        <v>-1912.6425116388018</v>
      </c>
      <c r="I44" s="14">
        <f t="shared" si="1"/>
        <v>-1382.3913116387994</v>
      </c>
      <c r="J44" s="16"/>
      <c r="K44" s="15">
        <v>-7.4413070654347727E-2</v>
      </c>
      <c r="L44" s="15">
        <v>-0.10062210830930826</v>
      </c>
    </row>
    <row r="45" spans="1:12" x14ac:dyDescent="0.2">
      <c r="A45" t="s">
        <v>40</v>
      </c>
      <c r="B45" s="13">
        <f t="shared" ref="B45:C45" si="17">B21</f>
        <v>13365</v>
      </c>
      <c r="C45" s="13">
        <f t="shared" si="17"/>
        <v>1069.2</v>
      </c>
      <c r="D45" s="16"/>
      <c r="E45" s="13">
        <v>12582</v>
      </c>
      <c r="F45" s="13">
        <v>1006.56</v>
      </c>
      <c r="G45" s="16"/>
      <c r="H45" s="14">
        <f t="shared" si="0"/>
        <v>-783</v>
      </c>
      <c r="I45" s="14">
        <f t="shared" si="1"/>
        <v>-62.6400000000001</v>
      </c>
      <c r="J45" s="16"/>
      <c r="K45" s="15">
        <v>-5.8585858585858588E-2</v>
      </c>
      <c r="L45" s="15">
        <v>-5.8585858585858679E-2</v>
      </c>
    </row>
    <row r="46" spans="1:12" x14ac:dyDescent="0.2">
      <c r="A46" t="s">
        <v>41</v>
      </c>
      <c r="B46" s="13">
        <f t="shared" ref="B46:C46" si="18">B22</f>
        <v>15606</v>
      </c>
      <c r="C46" s="13">
        <f t="shared" si="18"/>
        <v>1248.48</v>
      </c>
      <c r="D46" s="16"/>
      <c r="E46" s="13">
        <v>14094</v>
      </c>
      <c r="F46" s="13">
        <v>1127.52</v>
      </c>
      <c r="G46" s="16"/>
      <c r="H46" s="14">
        <f t="shared" si="0"/>
        <v>-1512</v>
      </c>
      <c r="I46" s="14">
        <f t="shared" si="1"/>
        <v>-120.96000000000004</v>
      </c>
      <c r="J46" s="16"/>
      <c r="K46" s="15">
        <v>-9.6885813148788927E-2</v>
      </c>
      <c r="L46" s="15">
        <v>-9.6885813148788955E-2</v>
      </c>
    </row>
    <row r="47" spans="1:12" x14ac:dyDescent="0.2">
      <c r="A47" t="s">
        <v>42</v>
      </c>
      <c r="B47" s="13">
        <f t="shared" ref="B47:C47" si="19">B23</f>
        <v>22149</v>
      </c>
      <c r="C47" s="13">
        <f t="shared" si="19"/>
        <v>1771.92</v>
      </c>
      <c r="D47" s="16"/>
      <c r="E47" s="13">
        <v>19685.0882970659</v>
      </c>
      <c r="F47" s="13">
        <v>1574.80706376527</v>
      </c>
      <c r="G47" s="16"/>
      <c r="H47" s="14">
        <f t="shared" si="0"/>
        <v>-2463.9117029340996</v>
      </c>
      <c r="I47" s="14">
        <f t="shared" si="1"/>
        <v>-197.11293623473011</v>
      </c>
      <c r="J47" s="16"/>
      <c r="K47" s="15">
        <v>-0.11124257090316039</v>
      </c>
      <c r="L47" s="15">
        <v>-0.1112425709031616</v>
      </c>
    </row>
    <row r="48" spans="1:12" x14ac:dyDescent="0.2">
      <c r="A48" t="s">
        <v>43</v>
      </c>
      <c r="B48" s="13">
        <f t="shared" ref="B48:C48" si="20">B24</f>
        <v>27684</v>
      </c>
      <c r="C48" s="13">
        <f t="shared" si="20"/>
        <v>2214.7199999999998</v>
      </c>
      <c r="D48" s="16"/>
      <c r="E48" s="13">
        <v>24777</v>
      </c>
      <c r="F48" s="13">
        <v>1982.16</v>
      </c>
      <c r="G48" s="16"/>
      <c r="H48" s="14">
        <f t="shared" si="0"/>
        <v>-2907</v>
      </c>
      <c r="I48" s="14">
        <f t="shared" si="1"/>
        <v>-232.55999999999972</v>
      </c>
      <c r="J48" s="16"/>
      <c r="K48" s="15">
        <v>-0.10500650195058518</v>
      </c>
      <c r="L48" s="15">
        <v>-0.10500650195058506</v>
      </c>
    </row>
    <row r="49" spans="1:12" x14ac:dyDescent="0.2">
      <c r="A49" t="s">
        <v>44</v>
      </c>
      <c r="B49" s="13">
        <f t="shared" ref="B49:C49" si="21">B25</f>
        <v>13524</v>
      </c>
      <c r="C49" s="13">
        <f t="shared" si="21"/>
        <v>13524</v>
      </c>
      <c r="D49" s="16"/>
      <c r="E49" s="13">
        <v>12806.4</v>
      </c>
      <c r="F49" s="13">
        <v>12806.4</v>
      </c>
      <c r="G49" s="16"/>
      <c r="H49" s="14">
        <f t="shared" si="0"/>
        <v>-717.60000000000036</v>
      </c>
      <c r="I49" s="14">
        <f t="shared" si="1"/>
        <v>-717.60000000000036</v>
      </c>
      <c r="J49" s="16"/>
      <c r="K49" s="15">
        <v>-5.3061224489795944E-2</v>
      </c>
      <c r="L49" s="15">
        <v>-5.3061224489795944E-2</v>
      </c>
    </row>
    <row r="50" spans="1:12" x14ac:dyDescent="0.2">
      <c r="A50" t="s">
        <v>45</v>
      </c>
      <c r="B50" s="13">
        <f t="shared" ref="B50:C50" si="22">B26</f>
        <v>16449.599999999999</v>
      </c>
      <c r="C50" s="13">
        <f t="shared" si="22"/>
        <v>16449.599999999999</v>
      </c>
      <c r="D50" s="16"/>
      <c r="E50" s="13">
        <v>14628</v>
      </c>
      <c r="F50" s="13">
        <v>14628</v>
      </c>
      <c r="G50" s="16"/>
      <c r="H50" s="14">
        <f t="shared" si="0"/>
        <v>-1821.5999999999985</v>
      </c>
      <c r="I50" s="14">
        <f t="shared" si="1"/>
        <v>-1821.5999999999985</v>
      </c>
      <c r="J50" s="16"/>
      <c r="K50" s="15">
        <v>-0.11073825503355697</v>
      </c>
      <c r="L50" s="15">
        <v>-0.11073825503355697</v>
      </c>
    </row>
    <row r="51" spans="1:12" x14ac:dyDescent="0.2">
      <c r="A51" t="s">
        <v>46</v>
      </c>
      <c r="B51" s="13">
        <f t="shared" ref="B51:C51" si="23">B27</f>
        <v>21859.200000000001</v>
      </c>
      <c r="C51" s="13">
        <f t="shared" si="23"/>
        <v>21859.200000000001</v>
      </c>
      <c r="D51" s="16"/>
      <c r="E51" s="13">
        <v>19651.2</v>
      </c>
      <c r="F51" s="13">
        <v>19651.2</v>
      </c>
      <c r="G51" s="16"/>
      <c r="H51" s="14">
        <f t="shared" si="0"/>
        <v>-2208</v>
      </c>
      <c r="I51" s="14">
        <f t="shared" si="1"/>
        <v>-2208</v>
      </c>
      <c r="J51" s="16"/>
      <c r="K51" s="15">
        <v>-0.10101010101010101</v>
      </c>
      <c r="L51" s="15">
        <v>-0.10101010101010101</v>
      </c>
    </row>
    <row r="52" spans="1:12" x14ac:dyDescent="0.2">
      <c r="A52" t="s">
        <v>47</v>
      </c>
      <c r="B52" s="13">
        <f t="shared" ref="B52:C52" si="24">B28</f>
        <v>27103.200000000001</v>
      </c>
      <c r="C52" s="13">
        <f t="shared" si="24"/>
        <v>27103.200000000001</v>
      </c>
      <c r="D52" s="16"/>
      <c r="E52" s="13">
        <v>23736</v>
      </c>
      <c r="F52" s="13">
        <v>23736</v>
      </c>
      <c r="G52" s="16"/>
      <c r="H52" s="14">
        <f t="shared" si="0"/>
        <v>-3367.2000000000007</v>
      </c>
      <c r="I52" s="14">
        <f t="shared" si="1"/>
        <v>-3367.2000000000007</v>
      </c>
      <c r="J52" s="16"/>
      <c r="K52" s="15">
        <v>-0.12423625254582488</v>
      </c>
      <c r="L52" s="15">
        <v>-0.12423625254582488</v>
      </c>
    </row>
    <row r="53" spans="1:12" x14ac:dyDescent="0.2">
      <c r="A53" t="s">
        <v>48</v>
      </c>
      <c r="B53" s="13">
        <f t="shared" ref="B53:C53" si="25">B29</f>
        <v>14938.876597414799</v>
      </c>
      <c r="C53" s="13">
        <f t="shared" si="25"/>
        <v>14938.876597414799</v>
      </c>
      <c r="D53" s="16"/>
      <c r="E53" s="13">
        <v>14938.876597414799</v>
      </c>
      <c r="F53" s="13">
        <v>14938.876597414799</v>
      </c>
      <c r="G53" s="16"/>
      <c r="H53" s="14">
        <f t="shared" si="0"/>
        <v>0</v>
      </c>
      <c r="I53" s="14">
        <f t="shared" si="1"/>
        <v>0</v>
      </c>
      <c r="J53" s="16"/>
      <c r="K53" s="15">
        <v>0</v>
      </c>
      <c r="L53" s="15">
        <v>0</v>
      </c>
    </row>
    <row r="54" spans="1:12" x14ac:dyDescent="0.2">
      <c r="A54" t="s">
        <v>49</v>
      </c>
      <c r="B54" s="13">
        <f t="shared" ref="B54:C54" si="26">B30</f>
        <v>23587.699890655</v>
      </c>
      <c r="C54" s="13">
        <f t="shared" si="26"/>
        <v>23587.699890655</v>
      </c>
      <c r="D54" s="16"/>
      <c r="E54" s="13">
        <v>23587.699890655</v>
      </c>
      <c r="F54" s="13">
        <v>23587.699890655</v>
      </c>
      <c r="G54" s="16"/>
      <c r="H54" s="14">
        <f t="shared" si="0"/>
        <v>0</v>
      </c>
      <c r="I54" s="14">
        <f t="shared" si="1"/>
        <v>0</v>
      </c>
      <c r="J54" s="16"/>
      <c r="K54" s="15">
        <v>0</v>
      </c>
      <c r="L54" s="15">
        <v>0</v>
      </c>
    </row>
    <row r="55" spans="1:12" x14ac:dyDescent="0.2">
      <c r="A55" t="s">
        <v>50</v>
      </c>
      <c r="B55" s="13">
        <f t="shared" ref="B55:C55" si="27">B31</f>
        <v>30821.2611904558</v>
      </c>
      <c r="C55" s="13">
        <f t="shared" si="27"/>
        <v>30821.2611904558</v>
      </c>
      <c r="D55" s="16"/>
      <c r="E55" s="13">
        <v>30821.2611904558</v>
      </c>
      <c r="F55" s="13">
        <v>30821.2611904558</v>
      </c>
      <c r="G55" s="16"/>
      <c r="H55" s="14">
        <f t="shared" si="0"/>
        <v>0</v>
      </c>
      <c r="I55" s="14">
        <f t="shared" si="1"/>
        <v>0</v>
      </c>
      <c r="J55" s="16"/>
      <c r="K55" s="15">
        <v>0</v>
      </c>
      <c r="L55" s="15">
        <v>0</v>
      </c>
    </row>
    <row r="56" spans="1:12" x14ac:dyDescent="0.2">
      <c r="A56" t="s">
        <v>51</v>
      </c>
      <c r="B56" s="13">
        <f t="shared" ref="B56:C56" si="28">B32</f>
        <v>41357.100474948398</v>
      </c>
      <c r="C56" s="13">
        <f t="shared" si="28"/>
        <v>41357.100474948398</v>
      </c>
      <c r="D56" s="16"/>
      <c r="E56" s="13">
        <v>41357.100474948398</v>
      </c>
      <c r="F56" s="13">
        <v>41357.100474948398</v>
      </c>
      <c r="G56" s="16"/>
      <c r="H56" s="14">
        <f t="shared" si="0"/>
        <v>0</v>
      </c>
      <c r="I56" s="14">
        <f t="shared" si="1"/>
        <v>0</v>
      </c>
      <c r="J56" s="16"/>
      <c r="K56" s="15">
        <v>0</v>
      </c>
      <c r="L56" s="15">
        <v>0</v>
      </c>
    </row>
    <row r="57" spans="1:12" x14ac:dyDescent="0.2">
      <c r="A57" t="s">
        <v>52</v>
      </c>
      <c r="B57" s="13">
        <f t="shared" ref="B57:C57" si="29">B33</f>
        <v>13534.08</v>
      </c>
      <c r="C57" s="13">
        <f t="shared" si="29"/>
        <v>13534.08</v>
      </c>
      <c r="D57" s="16"/>
      <c r="E57" s="13">
        <v>13534.08</v>
      </c>
      <c r="F57" s="13">
        <v>13534.08</v>
      </c>
      <c r="G57" s="16"/>
      <c r="H57" s="14">
        <f t="shared" si="0"/>
        <v>0</v>
      </c>
      <c r="I57" s="14">
        <f t="shared" si="1"/>
        <v>0</v>
      </c>
      <c r="J57" s="16"/>
      <c r="K57" s="15">
        <v>0</v>
      </c>
      <c r="L57" s="15">
        <v>0</v>
      </c>
    </row>
    <row r="58" spans="1:12" x14ac:dyDescent="0.2">
      <c r="A58" t="s">
        <v>53</v>
      </c>
      <c r="B58" s="13">
        <f t="shared" ref="B58:C58" si="30">B34</f>
        <v>21231.360000000001</v>
      </c>
      <c r="C58" s="13">
        <f t="shared" si="30"/>
        <v>21231.360000000001</v>
      </c>
      <c r="D58" s="16"/>
      <c r="E58" s="13">
        <v>21231.360000000001</v>
      </c>
      <c r="F58" s="13">
        <v>21231.360000000001</v>
      </c>
      <c r="G58" s="16"/>
      <c r="H58" s="14">
        <f t="shared" si="0"/>
        <v>0</v>
      </c>
      <c r="I58" s="14">
        <f t="shared" si="1"/>
        <v>0</v>
      </c>
      <c r="J58" s="16"/>
      <c r="K58" s="15">
        <v>0</v>
      </c>
      <c r="L58" s="15">
        <v>0</v>
      </c>
    </row>
    <row r="59" spans="1:12" x14ac:dyDescent="0.2">
      <c r="A59" t="s">
        <v>54</v>
      </c>
      <c r="B59" s="13">
        <f t="shared" ref="B59:C59" si="31">B35</f>
        <v>27615.360000000001</v>
      </c>
      <c r="C59" s="13">
        <f t="shared" si="31"/>
        <v>27615.360000000001</v>
      </c>
      <c r="D59" s="16"/>
      <c r="E59" s="13">
        <v>27615.360000000001</v>
      </c>
      <c r="F59" s="13">
        <v>27615.360000000001</v>
      </c>
      <c r="G59" s="16"/>
      <c r="H59" s="14">
        <f t="shared" si="0"/>
        <v>0</v>
      </c>
      <c r="I59" s="14">
        <f t="shared" si="1"/>
        <v>0</v>
      </c>
      <c r="J59" s="16"/>
      <c r="K59" s="15">
        <v>0</v>
      </c>
      <c r="L59" s="15">
        <v>0</v>
      </c>
    </row>
    <row r="60" spans="1:12" x14ac:dyDescent="0.2">
      <c r="A60" t="s">
        <v>55</v>
      </c>
      <c r="B60" s="13">
        <f t="shared" ref="B60:C60" si="32">B36</f>
        <v>36480</v>
      </c>
      <c r="C60" s="13">
        <f t="shared" si="32"/>
        <v>36480</v>
      </c>
      <c r="D60" s="16"/>
      <c r="E60" s="13">
        <v>36480</v>
      </c>
      <c r="F60" s="13">
        <v>36480</v>
      </c>
      <c r="G60" s="16"/>
      <c r="H60" s="14">
        <f t="shared" si="0"/>
        <v>0</v>
      </c>
      <c r="I60" s="14">
        <f t="shared" si="1"/>
        <v>0</v>
      </c>
      <c r="J60" s="16"/>
      <c r="K60" s="15">
        <v>0</v>
      </c>
      <c r="L60" s="15">
        <v>0</v>
      </c>
    </row>
    <row r="61" spans="1:12" x14ac:dyDescent="0.2">
      <c r="A61" t="s">
        <v>56</v>
      </c>
      <c r="B61" s="13">
        <f t="shared" ref="B61:C61" si="33">B37</f>
        <v>13327.0504382201</v>
      </c>
      <c r="C61" s="13">
        <f t="shared" si="33"/>
        <v>13327.0504382201</v>
      </c>
      <c r="D61" s="16"/>
      <c r="E61" s="13">
        <v>13327.0504382201</v>
      </c>
      <c r="F61" s="13">
        <v>13327.0504382201</v>
      </c>
      <c r="G61" s="16"/>
      <c r="H61" s="14">
        <f t="shared" si="0"/>
        <v>0</v>
      </c>
      <c r="I61" s="14">
        <f t="shared" si="1"/>
        <v>0</v>
      </c>
      <c r="J61" s="16"/>
      <c r="K61" s="15">
        <v>0</v>
      </c>
      <c r="L61" s="15">
        <v>0</v>
      </c>
    </row>
    <row r="62" spans="1:12" x14ac:dyDescent="0.2">
      <c r="A62" t="s">
        <v>57</v>
      </c>
      <c r="B62" s="13">
        <f t="shared" ref="B62:C62" si="34">B38</f>
        <v>15685.8204272856</v>
      </c>
      <c r="C62" s="13">
        <f t="shared" si="34"/>
        <v>15685.8204272856</v>
      </c>
      <c r="D62" s="16"/>
      <c r="E62" s="13">
        <v>15685.8204272856</v>
      </c>
      <c r="F62" s="13">
        <v>15685.8204272856</v>
      </c>
      <c r="G62" s="16"/>
      <c r="H62" s="14">
        <f t="shared" si="0"/>
        <v>0</v>
      </c>
      <c r="I62" s="14">
        <f t="shared" si="1"/>
        <v>0</v>
      </c>
      <c r="J62" s="16"/>
      <c r="K62" s="15">
        <v>0</v>
      </c>
      <c r="L62" s="15">
        <v>0</v>
      </c>
    </row>
    <row r="63" spans="1:12" x14ac:dyDescent="0.2">
      <c r="A63" t="s">
        <v>58</v>
      </c>
      <c r="B63" s="13">
        <f t="shared" ref="B63:C63" si="35">B39</f>
        <v>19813.667908150201</v>
      </c>
      <c r="C63" s="13">
        <f t="shared" si="35"/>
        <v>19813.667908150201</v>
      </c>
      <c r="D63" s="16"/>
      <c r="E63" s="13">
        <v>19813.667908150201</v>
      </c>
      <c r="F63" s="13">
        <v>19813.667908150201</v>
      </c>
      <c r="G63" s="16"/>
      <c r="H63" s="14">
        <f t="shared" si="0"/>
        <v>0</v>
      </c>
      <c r="I63" s="14">
        <f t="shared" si="1"/>
        <v>0</v>
      </c>
      <c r="J63" s="16"/>
      <c r="K63" s="15">
        <v>0</v>
      </c>
      <c r="L63" s="15">
        <v>0</v>
      </c>
    </row>
    <row r="64" spans="1:12" x14ac:dyDescent="0.2">
      <c r="A64" t="s">
        <v>59</v>
      </c>
      <c r="B64" s="13">
        <f t="shared" ref="B64:C64" si="36">B40</f>
        <v>24491.895053130102</v>
      </c>
      <c r="C64" s="13">
        <f t="shared" si="36"/>
        <v>24491.895053130102</v>
      </c>
      <c r="D64" s="16"/>
      <c r="E64" s="13">
        <v>24491.895053130102</v>
      </c>
      <c r="F64" s="13">
        <v>24491.895053130102</v>
      </c>
      <c r="G64" s="16"/>
      <c r="H64" s="14">
        <f t="shared" si="0"/>
        <v>0</v>
      </c>
      <c r="I64" s="14">
        <f t="shared" si="1"/>
        <v>0</v>
      </c>
      <c r="J64" s="16"/>
      <c r="K64" s="15">
        <v>0</v>
      </c>
      <c r="L64" s="15">
        <v>0</v>
      </c>
    </row>
    <row r="65" spans="1:12" x14ac:dyDescent="0.2">
      <c r="A65" t="s">
        <v>60</v>
      </c>
      <c r="B65" s="13">
        <f t="shared" ref="B65:C65" si="37">B41</f>
        <v>12982.9610533546</v>
      </c>
      <c r="C65" s="13">
        <f t="shared" si="37"/>
        <v>6988.2410533545699</v>
      </c>
      <c r="D65" s="16"/>
      <c r="E65" s="13">
        <v>12982.9610533546</v>
      </c>
      <c r="F65" s="13">
        <v>6988.2410533545699</v>
      </c>
      <c r="G65" s="16"/>
      <c r="H65" s="14">
        <f t="shared" si="0"/>
        <v>0</v>
      </c>
      <c r="I65" s="14">
        <f t="shared" si="1"/>
        <v>0</v>
      </c>
      <c r="J65" s="16"/>
      <c r="K65" s="15">
        <v>0</v>
      </c>
      <c r="L65" s="15">
        <v>0</v>
      </c>
    </row>
    <row r="66" spans="1:12" x14ac:dyDescent="0.2">
      <c r="A66" t="s">
        <v>61</v>
      </c>
      <c r="B66" s="13">
        <f t="shared" ref="B66:C66" si="38">B42</f>
        <v>14257.8407174699</v>
      </c>
      <c r="C66" s="13">
        <f t="shared" si="38"/>
        <v>7596.5807174698602</v>
      </c>
      <c r="D66" s="16"/>
      <c r="E66" s="13">
        <v>14257.8407174699</v>
      </c>
      <c r="F66" s="13">
        <v>7596.5807174698602</v>
      </c>
      <c r="G66" s="16"/>
      <c r="H66" s="14">
        <f t="shared" si="0"/>
        <v>0</v>
      </c>
      <c r="I66" s="14">
        <f t="shared" si="1"/>
        <v>0</v>
      </c>
      <c r="J66" s="16"/>
      <c r="K66" s="15">
        <v>0</v>
      </c>
      <c r="L66" s="15">
        <v>0</v>
      </c>
    </row>
    <row r="67" spans="1:12" x14ac:dyDescent="0.2">
      <c r="A67" t="s">
        <v>62</v>
      </c>
      <c r="B67" s="13">
        <f t="shared" ref="B67:C67" si="39">B43</f>
        <v>19336.708287772901</v>
      </c>
      <c r="C67" s="13">
        <f t="shared" si="39"/>
        <v>10588.888287772899</v>
      </c>
      <c r="D67" s="16"/>
      <c r="E67" s="13">
        <v>19336.708287772901</v>
      </c>
      <c r="F67" s="13">
        <v>10588.888287772899</v>
      </c>
      <c r="G67" s="16"/>
      <c r="H67" s="14">
        <f t="shared" si="0"/>
        <v>0</v>
      </c>
      <c r="I67" s="14">
        <f t="shared" si="1"/>
        <v>0</v>
      </c>
      <c r="J67" s="16"/>
      <c r="K67" s="15">
        <v>0</v>
      </c>
      <c r="L67" s="15">
        <v>0</v>
      </c>
    </row>
    <row r="68" spans="1:12" x14ac:dyDescent="0.2">
      <c r="A68" t="s">
        <v>63</v>
      </c>
      <c r="B68" s="13">
        <f t="shared" ref="B68:C68" si="40">B44</f>
        <v>25703.045107802602</v>
      </c>
      <c r="C68" s="13">
        <f t="shared" si="40"/>
        <v>13738.4451078026</v>
      </c>
      <c r="D68" s="16"/>
      <c r="E68" s="13">
        <v>25703.045107802602</v>
      </c>
      <c r="F68" s="13">
        <v>13738.4451078026</v>
      </c>
      <c r="G68" s="16"/>
      <c r="H68" s="14">
        <f t="shared" si="0"/>
        <v>0</v>
      </c>
      <c r="I68" s="14">
        <f t="shared" si="1"/>
        <v>0</v>
      </c>
      <c r="J68" s="16"/>
      <c r="K68" s="15">
        <v>0</v>
      </c>
      <c r="L68" s="15">
        <v>0</v>
      </c>
    </row>
    <row r="69" spans="1:12" x14ac:dyDescent="0.2">
      <c r="A69" t="s">
        <v>64</v>
      </c>
      <c r="B69" s="13">
        <f t="shared" ref="B69:C69" si="41">B45</f>
        <v>13365</v>
      </c>
      <c r="C69" s="13">
        <f t="shared" si="41"/>
        <v>1069.2</v>
      </c>
      <c r="D69" s="16"/>
      <c r="E69" s="13">
        <v>13365</v>
      </c>
      <c r="F69" s="13">
        <v>1069.2</v>
      </c>
      <c r="G69" s="16"/>
      <c r="H69" s="14">
        <f t="shared" si="0"/>
        <v>0</v>
      </c>
      <c r="I69" s="14">
        <f t="shared" si="1"/>
        <v>0</v>
      </c>
      <c r="J69" s="16"/>
      <c r="K69" s="15">
        <v>0</v>
      </c>
      <c r="L69" s="15">
        <v>0</v>
      </c>
    </row>
    <row r="70" spans="1:12" x14ac:dyDescent="0.2">
      <c r="A70" t="s">
        <v>65</v>
      </c>
      <c r="B70" s="13">
        <f t="shared" ref="B70:C70" si="42">B46</f>
        <v>15606</v>
      </c>
      <c r="C70" s="13">
        <f t="shared" si="42"/>
        <v>1248.48</v>
      </c>
      <c r="D70" s="16"/>
      <c r="E70" s="13">
        <v>15606</v>
      </c>
      <c r="F70" s="13">
        <v>1248.48</v>
      </c>
      <c r="G70" s="16"/>
      <c r="H70" s="14">
        <f t="shared" ref="H70:H133" si="43">E70-B70</f>
        <v>0</v>
      </c>
      <c r="I70" s="14">
        <f t="shared" ref="I70:I133" si="44">F70-C70</f>
        <v>0</v>
      </c>
      <c r="J70" s="16"/>
      <c r="K70" s="15">
        <v>0</v>
      </c>
      <c r="L70" s="15">
        <v>0</v>
      </c>
    </row>
    <row r="71" spans="1:12" x14ac:dyDescent="0.2">
      <c r="A71" t="s">
        <v>66</v>
      </c>
      <c r="B71" s="13">
        <f t="shared" ref="B71:C71" si="45">B47</f>
        <v>22149</v>
      </c>
      <c r="C71" s="13">
        <f t="shared" si="45"/>
        <v>1771.92</v>
      </c>
      <c r="D71" s="16"/>
      <c r="E71" s="13">
        <v>22149</v>
      </c>
      <c r="F71" s="13">
        <v>1771.92</v>
      </c>
      <c r="G71" s="16"/>
      <c r="H71" s="14">
        <f t="shared" si="43"/>
        <v>0</v>
      </c>
      <c r="I71" s="14">
        <f t="shared" si="44"/>
        <v>0</v>
      </c>
      <c r="J71" s="16"/>
      <c r="K71" s="15">
        <v>0</v>
      </c>
      <c r="L71" s="15">
        <v>0</v>
      </c>
    </row>
    <row r="72" spans="1:12" x14ac:dyDescent="0.2">
      <c r="A72" t="s">
        <v>67</v>
      </c>
      <c r="B72" s="13">
        <f t="shared" ref="B72:C72" si="46">B48</f>
        <v>27684</v>
      </c>
      <c r="C72" s="13">
        <f t="shared" si="46"/>
        <v>2214.7199999999998</v>
      </c>
      <c r="D72" s="16"/>
      <c r="E72" s="13">
        <v>27684</v>
      </c>
      <c r="F72" s="13">
        <v>2214.7199999999998</v>
      </c>
      <c r="G72" s="16"/>
      <c r="H72" s="14">
        <f t="shared" si="43"/>
        <v>0</v>
      </c>
      <c r="I72" s="14">
        <f t="shared" si="44"/>
        <v>0</v>
      </c>
      <c r="J72" s="16"/>
      <c r="K72" s="15">
        <v>0</v>
      </c>
      <c r="L72" s="15">
        <v>0</v>
      </c>
    </row>
    <row r="73" spans="1:12" x14ac:dyDescent="0.2">
      <c r="A73" t="s">
        <v>68</v>
      </c>
      <c r="B73" s="13">
        <f t="shared" ref="B73:C73" si="47">B49</f>
        <v>13524</v>
      </c>
      <c r="C73" s="13">
        <f t="shared" si="47"/>
        <v>13524</v>
      </c>
      <c r="D73" s="16"/>
      <c r="E73" s="13">
        <v>13524</v>
      </c>
      <c r="F73" s="13">
        <v>13524</v>
      </c>
      <c r="G73" s="16"/>
      <c r="H73" s="14">
        <f t="shared" si="43"/>
        <v>0</v>
      </c>
      <c r="I73" s="14">
        <f t="shared" si="44"/>
        <v>0</v>
      </c>
      <c r="J73" s="16"/>
      <c r="K73" s="15">
        <v>0</v>
      </c>
      <c r="L73" s="15">
        <v>0</v>
      </c>
    </row>
    <row r="74" spans="1:12" x14ac:dyDescent="0.2">
      <c r="A74" t="s">
        <v>69</v>
      </c>
      <c r="B74" s="13">
        <f t="shared" ref="B74:C74" si="48">B50</f>
        <v>16449.599999999999</v>
      </c>
      <c r="C74" s="13">
        <f t="shared" si="48"/>
        <v>16449.599999999999</v>
      </c>
      <c r="D74" s="16"/>
      <c r="E74" s="13">
        <v>16449.599999999999</v>
      </c>
      <c r="F74" s="13">
        <v>16449.599999999999</v>
      </c>
      <c r="G74" s="16"/>
      <c r="H74" s="14">
        <f t="shared" si="43"/>
        <v>0</v>
      </c>
      <c r="I74" s="14">
        <f t="shared" si="44"/>
        <v>0</v>
      </c>
      <c r="J74" s="16"/>
      <c r="K74" s="15">
        <v>0</v>
      </c>
      <c r="L74" s="15">
        <v>0</v>
      </c>
    </row>
    <row r="75" spans="1:12" x14ac:dyDescent="0.2">
      <c r="A75" t="s">
        <v>70</v>
      </c>
      <c r="B75" s="13">
        <f t="shared" ref="B75:C75" si="49">B51</f>
        <v>21859.200000000001</v>
      </c>
      <c r="C75" s="13">
        <f t="shared" si="49"/>
        <v>21859.200000000001</v>
      </c>
      <c r="D75" s="16"/>
      <c r="E75" s="13">
        <v>21859.200000000001</v>
      </c>
      <c r="F75" s="13">
        <v>21859.200000000001</v>
      </c>
      <c r="G75" s="16"/>
      <c r="H75" s="14">
        <f t="shared" si="43"/>
        <v>0</v>
      </c>
      <c r="I75" s="14">
        <f t="shared" si="44"/>
        <v>0</v>
      </c>
      <c r="J75" s="16"/>
      <c r="K75" s="15">
        <v>0</v>
      </c>
      <c r="L75" s="15">
        <v>0</v>
      </c>
    </row>
    <row r="76" spans="1:12" x14ac:dyDescent="0.2">
      <c r="A76" t="s">
        <v>71</v>
      </c>
      <c r="B76" s="13">
        <f t="shared" ref="B76:C76" si="50">B52</f>
        <v>27103.200000000001</v>
      </c>
      <c r="C76" s="13">
        <f t="shared" si="50"/>
        <v>27103.200000000001</v>
      </c>
      <c r="D76" s="16"/>
      <c r="E76" s="13">
        <v>27103.200000000001</v>
      </c>
      <c r="F76" s="13">
        <v>27103.200000000001</v>
      </c>
      <c r="G76" s="16"/>
      <c r="H76" s="14">
        <f t="shared" si="43"/>
        <v>0</v>
      </c>
      <c r="I76" s="14">
        <f t="shared" si="44"/>
        <v>0</v>
      </c>
      <c r="J76" s="16"/>
      <c r="K76" s="15">
        <v>0</v>
      </c>
      <c r="L76" s="15">
        <v>0</v>
      </c>
    </row>
    <row r="77" spans="1:12" x14ac:dyDescent="0.2">
      <c r="A77" t="s">
        <v>72</v>
      </c>
      <c r="B77" s="13">
        <f t="shared" ref="B77:C77" si="51">B53</f>
        <v>14938.876597414799</v>
      </c>
      <c r="C77" s="13">
        <f t="shared" si="51"/>
        <v>14938.876597414799</v>
      </c>
      <c r="D77" s="16"/>
      <c r="E77" s="13">
        <v>14938.876597414799</v>
      </c>
      <c r="F77" s="13">
        <v>14938.876597414799</v>
      </c>
      <c r="G77" s="16"/>
      <c r="H77" s="14">
        <f t="shared" si="43"/>
        <v>0</v>
      </c>
      <c r="I77" s="14">
        <f t="shared" si="44"/>
        <v>0</v>
      </c>
      <c r="J77" s="16"/>
      <c r="K77" s="15">
        <v>0</v>
      </c>
      <c r="L77" s="15">
        <v>0</v>
      </c>
    </row>
    <row r="78" spans="1:12" x14ac:dyDescent="0.2">
      <c r="A78" t="s">
        <v>73</v>
      </c>
      <c r="B78" s="13">
        <f t="shared" ref="B78:C78" si="52">B54</f>
        <v>23587.699890655</v>
      </c>
      <c r="C78" s="13">
        <f t="shared" si="52"/>
        <v>23587.699890655</v>
      </c>
      <c r="D78" s="16"/>
      <c r="E78" s="13">
        <v>23587.699890655</v>
      </c>
      <c r="F78" s="13">
        <v>23587.699890655</v>
      </c>
      <c r="G78" s="16"/>
      <c r="H78" s="14">
        <f t="shared" si="43"/>
        <v>0</v>
      </c>
      <c r="I78" s="14">
        <f t="shared" si="44"/>
        <v>0</v>
      </c>
      <c r="J78" s="16"/>
      <c r="K78" s="15">
        <v>0</v>
      </c>
      <c r="L78" s="15">
        <v>0</v>
      </c>
    </row>
    <row r="79" spans="1:12" x14ac:dyDescent="0.2">
      <c r="A79" t="s">
        <v>74</v>
      </c>
      <c r="B79" s="13">
        <f t="shared" ref="B79:C79" si="53">B55</f>
        <v>30821.2611904558</v>
      </c>
      <c r="C79" s="13">
        <f t="shared" si="53"/>
        <v>30821.2611904558</v>
      </c>
      <c r="D79" s="16"/>
      <c r="E79" s="13">
        <v>30821.2611904558</v>
      </c>
      <c r="F79" s="13">
        <v>30821.2611904558</v>
      </c>
      <c r="G79" s="16"/>
      <c r="H79" s="14">
        <f t="shared" si="43"/>
        <v>0</v>
      </c>
      <c r="I79" s="14">
        <f t="shared" si="44"/>
        <v>0</v>
      </c>
      <c r="J79" s="16"/>
      <c r="K79" s="15">
        <v>0</v>
      </c>
      <c r="L79" s="15">
        <v>0</v>
      </c>
    </row>
    <row r="80" spans="1:12" x14ac:dyDescent="0.2">
      <c r="A80" t="s">
        <v>75</v>
      </c>
      <c r="B80" s="13">
        <f t="shared" ref="B80:C80" si="54">B56</f>
        <v>41357.100474948398</v>
      </c>
      <c r="C80" s="13">
        <f t="shared" si="54"/>
        <v>41357.100474948398</v>
      </c>
      <c r="D80" s="16"/>
      <c r="E80" s="13">
        <v>41357.100474948398</v>
      </c>
      <c r="F80" s="13">
        <v>41357.100474948398</v>
      </c>
      <c r="G80" s="16"/>
      <c r="H80" s="14">
        <f t="shared" si="43"/>
        <v>0</v>
      </c>
      <c r="I80" s="14">
        <f t="shared" si="44"/>
        <v>0</v>
      </c>
      <c r="J80" s="16"/>
      <c r="K80" s="15">
        <v>0</v>
      </c>
      <c r="L80" s="15">
        <v>0</v>
      </c>
    </row>
    <row r="81" spans="1:12" x14ac:dyDescent="0.2">
      <c r="A81" t="s">
        <v>76</v>
      </c>
      <c r="B81" s="13">
        <f t="shared" ref="B81:C81" si="55">B57</f>
        <v>13534.08</v>
      </c>
      <c r="C81" s="13">
        <f t="shared" si="55"/>
        <v>13534.08</v>
      </c>
      <c r="D81" s="16"/>
      <c r="E81" s="13">
        <v>13534.08</v>
      </c>
      <c r="F81" s="13">
        <v>13534.08</v>
      </c>
      <c r="G81" s="16"/>
      <c r="H81" s="14">
        <f t="shared" si="43"/>
        <v>0</v>
      </c>
      <c r="I81" s="14">
        <f t="shared" si="44"/>
        <v>0</v>
      </c>
      <c r="J81" s="16"/>
      <c r="K81" s="15">
        <v>0</v>
      </c>
      <c r="L81" s="15">
        <v>0</v>
      </c>
    </row>
    <row r="82" spans="1:12" x14ac:dyDescent="0.2">
      <c r="A82" t="s">
        <v>77</v>
      </c>
      <c r="B82" s="13">
        <f t="shared" ref="B82:C82" si="56">B58</f>
        <v>21231.360000000001</v>
      </c>
      <c r="C82" s="13">
        <f t="shared" si="56"/>
        <v>21231.360000000001</v>
      </c>
      <c r="D82" s="16"/>
      <c r="E82" s="13">
        <v>21231.360000000001</v>
      </c>
      <c r="F82" s="13">
        <v>21231.360000000001</v>
      </c>
      <c r="G82" s="16"/>
      <c r="H82" s="14">
        <f t="shared" si="43"/>
        <v>0</v>
      </c>
      <c r="I82" s="14">
        <f t="shared" si="44"/>
        <v>0</v>
      </c>
      <c r="J82" s="16"/>
      <c r="K82" s="15">
        <v>0</v>
      </c>
      <c r="L82" s="15">
        <v>0</v>
      </c>
    </row>
    <row r="83" spans="1:12" x14ac:dyDescent="0.2">
      <c r="A83" t="s">
        <v>78</v>
      </c>
      <c r="B83" s="13">
        <f t="shared" ref="B83:C83" si="57">B59</f>
        <v>27615.360000000001</v>
      </c>
      <c r="C83" s="13">
        <f t="shared" si="57"/>
        <v>27615.360000000001</v>
      </c>
      <c r="D83" s="16"/>
      <c r="E83" s="13">
        <v>27615.360000000001</v>
      </c>
      <c r="F83" s="13">
        <v>27615.360000000001</v>
      </c>
      <c r="G83" s="16"/>
      <c r="H83" s="14">
        <f t="shared" si="43"/>
        <v>0</v>
      </c>
      <c r="I83" s="14">
        <f t="shared" si="44"/>
        <v>0</v>
      </c>
      <c r="J83" s="16"/>
      <c r="K83" s="15">
        <v>0</v>
      </c>
      <c r="L83" s="15">
        <v>0</v>
      </c>
    </row>
    <row r="84" spans="1:12" x14ac:dyDescent="0.2">
      <c r="A84" t="s">
        <v>79</v>
      </c>
      <c r="B84" s="13">
        <f t="shared" ref="B84:C84" si="58">B60</f>
        <v>36480</v>
      </c>
      <c r="C84" s="13">
        <f t="shared" si="58"/>
        <v>36480</v>
      </c>
      <c r="D84" s="16"/>
      <c r="E84" s="13">
        <v>36480</v>
      </c>
      <c r="F84" s="13">
        <v>36480</v>
      </c>
      <c r="G84" s="16"/>
      <c r="H84" s="14">
        <f t="shared" si="43"/>
        <v>0</v>
      </c>
      <c r="I84" s="14">
        <f t="shared" si="44"/>
        <v>0</v>
      </c>
      <c r="J84" s="16"/>
      <c r="K84" s="15">
        <v>0</v>
      </c>
      <c r="L84" s="15">
        <v>0</v>
      </c>
    </row>
    <row r="85" spans="1:12" x14ac:dyDescent="0.2">
      <c r="A85" t="s">
        <v>80</v>
      </c>
      <c r="B85" s="13">
        <f t="shared" ref="B85:C85" si="59">B61</f>
        <v>13327.0504382201</v>
      </c>
      <c r="C85" s="13">
        <f t="shared" si="59"/>
        <v>13327.0504382201</v>
      </c>
      <c r="D85" s="16"/>
      <c r="E85" s="13">
        <v>13327.0504382201</v>
      </c>
      <c r="F85" s="13">
        <v>13327.0504382201</v>
      </c>
      <c r="G85" s="16"/>
      <c r="H85" s="14">
        <f t="shared" si="43"/>
        <v>0</v>
      </c>
      <c r="I85" s="14">
        <f t="shared" si="44"/>
        <v>0</v>
      </c>
      <c r="J85" s="16"/>
      <c r="K85" s="15">
        <v>0</v>
      </c>
      <c r="L85" s="15">
        <v>0</v>
      </c>
    </row>
    <row r="86" spans="1:12" x14ac:dyDescent="0.2">
      <c r="A86" t="s">
        <v>81</v>
      </c>
      <c r="B86" s="13">
        <f t="shared" ref="B86:C86" si="60">B62</f>
        <v>15685.8204272856</v>
      </c>
      <c r="C86" s="13">
        <f t="shared" si="60"/>
        <v>15685.8204272856</v>
      </c>
      <c r="D86" s="16"/>
      <c r="E86" s="13">
        <v>15685.8204272856</v>
      </c>
      <c r="F86" s="13">
        <v>15685.8204272856</v>
      </c>
      <c r="G86" s="16"/>
      <c r="H86" s="14">
        <f t="shared" si="43"/>
        <v>0</v>
      </c>
      <c r="I86" s="14">
        <f t="shared" si="44"/>
        <v>0</v>
      </c>
      <c r="J86" s="16"/>
      <c r="K86" s="15">
        <v>0</v>
      </c>
      <c r="L86" s="15">
        <v>0</v>
      </c>
    </row>
    <row r="87" spans="1:12" x14ac:dyDescent="0.2">
      <c r="A87" t="s">
        <v>82</v>
      </c>
      <c r="B87" s="13">
        <f t="shared" ref="B87:C87" si="61">B63</f>
        <v>19813.667908150201</v>
      </c>
      <c r="C87" s="13">
        <f t="shared" si="61"/>
        <v>19813.667908150201</v>
      </c>
      <c r="D87" s="16"/>
      <c r="E87" s="13">
        <v>19813.667908150201</v>
      </c>
      <c r="F87" s="13">
        <v>19813.667908150201</v>
      </c>
      <c r="G87" s="16"/>
      <c r="H87" s="14">
        <f t="shared" si="43"/>
        <v>0</v>
      </c>
      <c r="I87" s="14">
        <f t="shared" si="44"/>
        <v>0</v>
      </c>
      <c r="J87" s="16"/>
      <c r="K87" s="15">
        <v>0</v>
      </c>
      <c r="L87" s="15">
        <v>0</v>
      </c>
    </row>
    <row r="88" spans="1:12" x14ac:dyDescent="0.2">
      <c r="A88" t="s">
        <v>83</v>
      </c>
      <c r="B88" s="13">
        <f t="shared" ref="B88:C88" si="62">B64</f>
        <v>24491.895053130102</v>
      </c>
      <c r="C88" s="13">
        <f t="shared" si="62"/>
        <v>24491.895053130102</v>
      </c>
      <c r="D88" s="16"/>
      <c r="E88" s="13">
        <v>24491.895053130102</v>
      </c>
      <c r="F88" s="13">
        <v>24491.895053130102</v>
      </c>
      <c r="G88" s="16"/>
      <c r="H88" s="14">
        <f t="shared" si="43"/>
        <v>0</v>
      </c>
      <c r="I88" s="14">
        <f t="shared" si="44"/>
        <v>0</v>
      </c>
      <c r="J88" s="16"/>
      <c r="K88" s="15">
        <v>0</v>
      </c>
      <c r="L88" s="15">
        <v>0</v>
      </c>
    </row>
    <row r="89" spans="1:12" x14ac:dyDescent="0.2">
      <c r="A89" t="s">
        <v>84</v>
      </c>
      <c r="B89" s="13">
        <f t="shared" ref="B89:C89" si="63">B65</f>
        <v>12982.9610533546</v>
      </c>
      <c r="C89" s="13">
        <f t="shared" si="63"/>
        <v>6988.2410533545699</v>
      </c>
      <c r="D89" s="16"/>
      <c r="E89" s="13">
        <v>12982.9610533546</v>
      </c>
      <c r="F89" s="13">
        <v>6988.2410533545699</v>
      </c>
      <c r="G89" s="16"/>
      <c r="H89" s="14">
        <f t="shared" si="43"/>
        <v>0</v>
      </c>
      <c r="I89" s="14">
        <f t="shared" si="44"/>
        <v>0</v>
      </c>
      <c r="J89" s="16"/>
      <c r="K89" s="15">
        <v>0</v>
      </c>
      <c r="L89" s="15">
        <v>0</v>
      </c>
    </row>
    <row r="90" spans="1:12" x14ac:dyDescent="0.2">
      <c r="A90" t="s">
        <v>85</v>
      </c>
      <c r="B90" s="13">
        <f t="shared" ref="B90:C90" si="64">B66</f>
        <v>14257.8407174699</v>
      </c>
      <c r="C90" s="13">
        <f t="shared" si="64"/>
        <v>7596.5807174698602</v>
      </c>
      <c r="D90" s="16"/>
      <c r="E90" s="13">
        <v>14257.8407174699</v>
      </c>
      <c r="F90" s="13">
        <v>7596.5807174698602</v>
      </c>
      <c r="G90" s="16"/>
      <c r="H90" s="14">
        <f t="shared" si="43"/>
        <v>0</v>
      </c>
      <c r="I90" s="14">
        <f t="shared" si="44"/>
        <v>0</v>
      </c>
      <c r="J90" s="16"/>
      <c r="K90" s="15">
        <v>0</v>
      </c>
      <c r="L90" s="15">
        <v>0</v>
      </c>
    </row>
    <row r="91" spans="1:12" x14ac:dyDescent="0.2">
      <c r="A91" t="s">
        <v>86</v>
      </c>
      <c r="B91" s="13">
        <f t="shared" ref="B91:C91" si="65">B67</f>
        <v>19336.708287772901</v>
      </c>
      <c r="C91" s="13">
        <f t="shared" si="65"/>
        <v>10588.888287772899</v>
      </c>
      <c r="D91" s="16"/>
      <c r="E91" s="13">
        <v>19336.708287772901</v>
      </c>
      <c r="F91" s="13">
        <v>10588.888287772899</v>
      </c>
      <c r="G91" s="16"/>
      <c r="H91" s="14">
        <f t="shared" si="43"/>
        <v>0</v>
      </c>
      <c r="I91" s="14">
        <f t="shared" si="44"/>
        <v>0</v>
      </c>
      <c r="J91" s="16"/>
      <c r="K91" s="15">
        <v>0</v>
      </c>
      <c r="L91" s="15">
        <v>0</v>
      </c>
    </row>
    <row r="92" spans="1:12" x14ac:dyDescent="0.2">
      <c r="A92" t="s">
        <v>87</v>
      </c>
      <c r="B92" s="13">
        <f t="shared" ref="B92:C92" si="66">B68</f>
        <v>25703.045107802602</v>
      </c>
      <c r="C92" s="13">
        <f t="shared" si="66"/>
        <v>13738.4451078026</v>
      </c>
      <c r="D92" s="16"/>
      <c r="E92" s="13">
        <v>25703.045107802602</v>
      </c>
      <c r="F92" s="13">
        <v>13738.4451078026</v>
      </c>
      <c r="G92" s="16"/>
      <c r="H92" s="14">
        <f t="shared" si="43"/>
        <v>0</v>
      </c>
      <c r="I92" s="14">
        <f t="shared" si="44"/>
        <v>0</v>
      </c>
      <c r="J92" s="16"/>
      <c r="K92" s="15">
        <v>0</v>
      </c>
      <c r="L92" s="15">
        <v>0</v>
      </c>
    </row>
    <row r="93" spans="1:12" x14ac:dyDescent="0.2">
      <c r="A93" t="s">
        <v>88</v>
      </c>
      <c r="B93" s="13">
        <f t="shared" ref="B93:C93" si="67">B69</f>
        <v>13365</v>
      </c>
      <c r="C93" s="13">
        <f t="shared" si="67"/>
        <v>1069.2</v>
      </c>
      <c r="D93" s="16"/>
      <c r="E93" s="13">
        <v>13365</v>
      </c>
      <c r="F93" s="13">
        <v>1069.2</v>
      </c>
      <c r="G93" s="16"/>
      <c r="H93" s="14">
        <f t="shared" si="43"/>
        <v>0</v>
      </c>
      <c r="I93" s="14">
        <f t="shared" si="44"/>
        <v>0</v>
      </c>
      <c r="J93" s="16"/>
      <c r="K93" s="15">
        <v>0</v>
      </c>
      <c r="L93" s="15">
        <v>0</v>
      </c>
    </row>
    <row r="94" spans="1:12" x14ac:dyDescent="0.2">
      <c r="A94" t="s">
        <v>89</v>
      </c>
      <c r="B94" s="13">
        <f t="shared" ref="B94:C94" si="68">B70</f>
        <v>15606</v>
      </c>
      <c r="C94" s="13">
        <f t="shared" si="68"/>
        <v>1248.48</v>
      </c>
      <c r="D94" s="16"/>
      <c r="E94" s="13">
        <v>15606</v>
      </c>
      <c r="F94" s="13">
        <v>1248.48</v>
      </c>
      <c r="G94" s="16"/>
      <c r="H94" s="14">
        <f t="shared" si="43"/>
        <v>0</v>
      </c>
      <c r="I94" s="14">
        <f t="shared" si="44"/>
        <v>0</v>
      </c>
      <c r="J94" s="16"/>
      <c r="K94" s="15">
        <v>0</v>
      </c>
      <c r="L94" s="15">
        <v>0</v>
      </c>
    </row>
    <row r="95" spans="1:12" x14ac:dyDescent="0.2">
      <c r="A95" t="s">
        <v>90</v>
      </c>
      <c r="B95" s="13">
        <f t="shared" ref="B95:C95" si="69">B71</f>
        <v>22149</v>
      </c>
      <c r="C95" s="13">
        <f t="shared" si="69"/>
        <v>1771.92</v>
      </c>
      <c r="D95" s="16"/>
      <c r="E95" s="13">
        <v>22149</v>
      </c>
      <c r="F95" s="13">
        <v>1771.92</v>
      </c>
      <c r="G95" s="16"/>
      <c r="H95" s="14">
        <f t="shared" si="43"/>
        <v>0</v>
      </c>
      <c r="I95" s="14">
        <f t="shared" si="44"/>
        <v>0</v>
      </c>
      <c r="J95" s="16"/>
      <c r="K95" s="15">
        <v>0</v>
      </c>
      <c r="L95" s="15">
        <v>0</v>
      </c>
    </row>
    <row r="96" spans="1:12" x14ac:dyDescent="0.2">
      <c r="A96" t="s">
        <v>91</v>
      </c>
      <c r="B96" s="13">
        <f t="shared" ref="B96:C96" si="70">B72</f>
        <v>27684</v>
      </c>
      <c r="C96" s="13">
        <f t="shared" si="70"/>
        <v>2214.7199999999998</v>
      </c>
      <c r="D96" s="16"/>
      <c r="E96" s="13">
        <v>27684</v>
      </c>
      <c r="F96" s="13">
        <v>2214.7199999999998</v>
      </c>
      <c r="G96" s="16"/>
      <c r="H96" s="14">
        <f t="shared" si="43"/>
        <v>0</v>
      </c>
      <c r="I96" s="14">
        <f t="shared" si="44"/>
        <v>0</v>
      </c>
      <c r="J96" s="16"/>
      <c r="K96" s="15">
        <v>0</v>
      </c>
      <c r="L96" s="15">
        <v>0</v>
      </c>
    </row>
    <row r="97" spans="1:12" x14ac:dyDescent="0.2">
      <c r="A97" t="s">
        <v>92</v>
      </c>
      <c r="B97" s="13">
        <f t="shared" ref="B97:C97" si="71">B73</f>
        <v>13524</v>
      </c>
      <c r="C97" s="13">
        <f t="shared" si="71"/>
        <v>13524</v>
      </c>
      <c r="D97" s="16"/>
      <c r="E97" s="13">
        <v>13524</v>
      </c>
      <c r="F97" s="13">
        <v>13524</v>
      </c>
      <c r="G97" s="16"/>
      <c r="H97" s="14">
        <f t="shared" si="43"/>
        <v>0</v>
      </c>
      <c r="I97" s="14">
        <f t="shared" si="44"/>
        <v>0</v>
      </c>
      <c r="J97" s="16"/>
      <c r="K97" s="15">
        <v>0</v>
      </c>
      <c r="L97" s="15">
        <v>0</v>
      </c>
    </row>
    <row r="98" spans="1:12" x14ac:dyDescent="0.2">
      <c r="A98" t="s">
        <v>93</v>
      </c>
      <c r="B98" s="13">
        <f t="shared" ref="B98:C98" si="72">B74</f>
        <v>16449.599999999999</v>
      </c>
      <c r="C98" s="13">
        <f t="shared" si="72"/>
        <v>16449.599999999999</v>
      </c>
      <c r="D98" s="16"/>
      <c r="E98" s="13">
        <v>16449.599999999999</v>
      </c>
      <c r="F98" s="13">
        <v>16449.599999999999</v>
      </c>
      <c r="G98" s="16"/>
      <c r="H98" s="14">
        <f t="shared" si="43"/>
        <v>0</v>
      </c>
      <c r="I98" s="14">
        <f t="shared" si="44"/>
        <v>0</v>
      </c>
      <c r="J98" s="16"/>
      <c r="K98" s="15">
        <v>0</v>
      </c>
      <c r="L98" s="15">
        <v>0</v>
      </c>
    </row>
    <row r="99" spans="1:12" x14ac:dyDescent="0.2">
      <c r="A99" t="s">
        <v>94</v>
      </c>
      <c r="B99" s="13">
        <f t="shared" ref="B99:C99" si="73">B75</f>
        <v>21859.200000000001</v>
      </c>
      <c r="C99" s="13">
        <f t="shared" si="73"/>
        <v>21859.200000000001</v>
      </c>
      <c r="D99" s="16"/>
      <c r="E99" s="13">
        <v>21859.200000000001</v>
      </c>
      <c r="F99" s="13">
        <v>21859.200000000001</v>
      </c>
      <c r="G99" s="16"/>
      <c r="H99" s="14">
        <f t="shared" si="43"/>
        <v>0</v>
      </c>
      <c r="I99" s="14">
        <f t="shared" si="44"/>
        <v>0</v>
      </c>
      <c r="J99" s="16"/>
      <c r="K99" s="15">
        <v>0</v>
      </c>
      <c r="L99" s="15">
        <v>0</v>
      </c>
    </row>
    <row r="100" spans="1:12" x14ac:dyDescent="0.2">
      <c r="A100" t="s">
        <v>95</v>
      </c>
      <c r="B100" s="13">
        <f t="shared" ref="B100:C100" si="74">B76</f>
        <v>27103.200000000001</v>
      </c>
      <c r="C100" s="13">
        <f t="shared" si="74"/>
        <v>27103.200000000001</v>
      </c>
      <c r="D100" s="16"/>
      <c r="E100" s="13">
        <v>27103.200000000001</v>
      </c>
      <c r="F100" s="13">
        <v>27103.200000000001</v>
      </c>
      <c r="G100" s="16"/>
      <c r="H100" s="14">
        <f t="shared" si="43"/>
        <v>0</v>
      </c>
      <c r="I100" s="14">
        <f t="shared" si="44"/>
        <v>0</v>
      </c>
      <c r="J100" s="16"/>
      <c r="K100" s="15">
        <v>0</v>
      </c>
      <c r="L100" s="15">
        <v>0</v>
      </c>
    </row>
    <row r="101" spans="1:12" x14ac:dyDescent="0.2">
      <c r="A101" t="s">
        <v>96</v>
      </c>
      <c r="B101" s="13">
        <f t="shared" ref="B101:C101" si="75">B77</f>
        <v>14938.876597414799</v>
      </c>
      <c r="C101" s="13">
        <f t="shared" si="75"/>
        <v>14938.876597414799</v>
      </c>
      <c r="D101" s="16"/>
      <c r="E101" s="13">
        <v>14938.876597414799</v>
      </c>
      <c r="F101" s="13">
        <v>14938.876597414799</v>
      </c>
      <c r="G101" s="16"/>
      <c r="H101" s="14">
        <f t="shared" si="43"/>
        <v>0</v>
      </c>
      <c r="I101" s="14">
        <f t="shared" si="44"/>
        <v>0</v>
      </c>
      <c r="J101" s="16"/>
      <c r="K101" s="15">
        <v>0</v>
      </c>
      <c r="L101" s="15">
        <v>0</v>
      </c>
    </row>
    <row r="102" spans="1:12" x14ac:dyDescent="0.2">
      <c r="A102" t="s">
        <v>97</v>
      </c>
      <c r="B102" s="13">
        <f t="shared" ref="B102:C102" si="76">B78</f>
        <v>23587.699890655</v>
      </c>
      <c r="C102" s="13">
        <f t="shared" si="76"/>
        <v>23587.699890655</v>
      </c>
      <c r="D102" s="16"/>
      <c r="E102" s="13">
        <v>14938.876597414799</v>
      </c>
      <c r="F102" s="13">
        <v>14938.876597414799</v>
      </c>
      <c r="G102" s="16"/>
      <c r="H102" s="14">
        <f t="shared" si="43"/>
        <v>-8648.8232932402007</v>
      </c>
      <c r="I102" s="14">
        <f t="shared" si="44"/>
        <v>-8648.8232932402007</v>
      </c>
      <c r="J102" s="16"/>
      <c r="K102" s="15">
        <v>-0.36666666666666808</v>
      </c>
      <c r="L102" s="15">
        <v>-0.36666666666666808</v>
      </c>
    </row>
    <row r="103" spans="1:12" x14ac:dyDescent="0.2">
      <c r="A103" t="s">
        <v>98</v>
      </c>
      <c r="B103" s="13">
        <f t="shared" ref="B103:C103" si="77">B79</f>
        <v>30821.2611904558</v>
      </c>
      <c r="C103" s="13">
        <f t="shared" si="77"/>
        <v>30821.2611904558</v>
      </c>
      <c r="D103" s="16"/>
      <c r="E103" s="13">
        <v>23587.699890655</v>
      </c>
      <c r="F103" s="13">
        <v>23587.699890655</v>
      </c>
      <c r="G103" s="16"/>
      <c r="H103" s="14">
        <f t="shared" si="43"/>
        <v>-7233.5612998008</v>
      </c>
      <c r="I103" s="14">
        <f t="shared" si="44"/>
        <v>-7233.5612998008</v>
      </c>
      <c r="J103" s="16"/>
      <c r="K103" s="15">
        <v>-0.23469387755101875</v>
      </c>
      <c r="L103" s="15">
        <v>-0.23469387755101875</v>
      </c>
    </row>
    <row r="104" spans="1:12" x14ac:dyDescent="0.2">
      <c r="A104" t="s">
        <v>99</v>
      </c>
      <c r="B104" s="13">
        <f t="shared" ref="B104:C104" si="78">B80</f>
        <v>41357.100474948398</v>
      </c>
      <c r="C104" s="13">
        <f t="shared" si="78"/>
        <v>41357.100474948398</v>
      </c>
      <c r="D104" s="16"/>
      <c r="E104" s="13">
        <v>30821.2611904558</v>
      </c>
      <c r="F104" s="13">
        <v>30821.2611904558</v>
      </c>
      <c r="G104" s="16"/>
      <c r="H104" s="14">
        <f t="shared" si="43"/>
        <v>-10535.839284492598</v>
      </c>
      <c r="I104" s="14">
        <f t="shared" si="44"/>
        <v>-10535.839284492598</v>
      </c>
      <c r="J104" s="16"/>
      <c r="K104" s="15">
        <v>-0.25475285171102757</v>
      </c>
      <c r="L104" s="15">
        <v>-0.25475285171102757</v>
      </c>
    </row>
    <row r="105" spans="1:12" x14ac:dyDescent="0.2">
      <c r="A105" t="s">
        <v>100</v>
      </c>
      <c r="B105" s="13">
        <f t="shared" ref="B105:C105" si="79">B81</f>
        <v>13534.08</v>
      </c>
      <c r="C105" s="13">
        <f t="shared" si="79"/>
        <v>13534.08</v>
      </c>
      <c r="D105" s="16"/>
      <c r="E105" s="13">
        <v>13534.08</v>
      </c>
      <c r="F105" s="13">
        <v>13534.08</v>
      </c>
      <c r="G105" s="16"/>
      <c r="H105" s="14">
        <f t="shared" si="43"/>
        <v>0</v>
      </c>
      <c r="I105" s="14">
        <f t="shared" si="44"/>
        <v>0</v>
      </c>
      <c r="J105" s="16"/>
      <c r="K105" s="15">
        <v>0</v>
      </c>
      <c r="L105" s="15">
        <v>0</v>
      </c>
    </row>
    <row r="106" spans="1:12" x14ac:dyDescent="0.2">
      <c r="A106" t="s">
        <v>101</v>
      </c>
      <c r="B106" s="13">
        <f t="shared" ref="B106:C106" si="80">B82</f>
        <v>21231.360000000001</v>
      </c>
      <c r="C106" s="13">
        <f t="shared" si="80"/>
        <v>21231.360000000001</v>
      </c>
      <c r="D106" s="16"/>
      <c r="E106" s="13">
        <v>13534.08</v>
      </c>
      <c r="F106" s="13">
        <v>13534.08</v>
      </c>
      <c r="G106" s="16"/>
      <c r="H106" s="14">
        <f t="shared" si="43"/>
        <v>-7697.2800000000007</v>
      </c>
      <c r="I106" s="14">
        <f t="shared" si="44"/>
        <v>-7697.2800000000007</v>
      </c>
      <c r="J106" s="16"/>
      <c r="K106" s="15">
        <v>-0.36254295532646053</v>
      </c>
      <c r="L106" s="15">
        <v>-0.36254295532646053</v>
      </c>
    </row>
    <row r="107" spans="1:12" x14ac:dyDescent="0.2">
      <c r="A107" t="s">
        <v>102</v>
      </c>
      <c r="B107" s="13">
        <f t="shared" ref="B107:C107" si="81">B83</f>
        <v>27615.360000000001</v>
      </c>
      <c r="C107" s="13">
        <f t="shared" si="81"/>
        <v>27615.360000000001</v>
      </c>
      <c r="D107" s="16"/>
      <c r="E107" s="13">
        <v>21231.360000000001</v>
      </c>
      <c r="F107" s="13">
        <v>21231.360000000001</v>
      </c>
      <c r="G107" s="16"/>
      <c r="H107" s="14">
        <f t="shared" si="43"/>
        <v>-6384</v>
      </c>
      <c r="I107" s="14">
        <f t="shared" si="44"/>
        <v>-6384</v>
      </c>
      <c r="J107" s="16"/>
      <c r="K107" s="15">
        <v>-0.23117569352708059</v>
      </c>
      <c r="L107" s="15">
        <v>-0.23117569352708059</v>
      </c>
    </row>
    <row r="108" spans="1:12" x14ac:dyDescent="0.2">
      <c r="A108" t="s">
        <v>103</v>
      </c>
      <c r="B108" s="13">
        <f t="shared" ref="B108:C108" si="82">B84</f>
        <v>36480</v>
      </c>
      <c r="C108" s="13">
        <f t="shared" si="82"/>
        <v>36480</v>
      </c>
      <c r="D108" s="16"/>
      <c r="E108" s="13">
        <v>27615.360000000001</v>
      </c>
      <c r="F108" s="13">
        <v>27615.360000000001</v>
      </c>
      <c r="G108" s="16"/>
      <c r="H108" s="14">
        <f t="shared" si="43"/>
        <v>-8864.64</v>
      </c>
      <c r="I108" s="14">
        <f t="shared" si="44"/>
        <v>-8864.64</v>
      </c>
      <c r="J108" s="16"/>
      <c r="K108" s="15">
        <v>-0.24299999999999999</v>
      </c>
      <c r="L108" s="15">
        <v>-0.24299999999999999</v>
      </c>
    </row>
    <row r="109" spans="1:12" x14ac:dyDescent="0.2">
      <c r="A109" t="s">
        <v>104</v>
      </c>
      <c r="B109" s="13">
        <f t="shared" ref="B109:C109" si="83">B85</f>
        <v>13327.0504382201</v>
      </c>
      <c r="C109" s="13">
        <f t="shared" si="83"/>
        <v>13327.0504382201</v>
      </c>
      <c r="D109" s="16"/>
      <c r="E109" s="13">
        <v>13327.0504382201</v>
      </c>
      <c r="F109" s="13">
        <v>13327.0504382201</v>
      </c>
      <c r="G109" s="16"/>
      <c r="H109" s="14">
        <f t="shared" si="43"/>
        <v>0</v>
      </c>
      <c r="I109" s="14">
        <f t="shared" si="44"/>
        <v>0</v>
      </c>
      <c r="J109" s="16"/>
      <c r="K109" s="15">
        <v>0</v>
      </c>
      <c r="L109" s="15">
        <v>0</v>
      </c>
    </row>
    <row r="110" spans="1:12" x14ac:dyDescent="0.2">
      <c r="A110" t="s">
        <v>105</v>
      </c>
      <c r="B110" s="13">
        <f t="shared" ref="B110:C110" si="84">B86</f>
        <v>15685.8204272856</v>
      </c>
      <c r="C110" s="13">
        <f t="shared" si="84"/>
        <v>15685.8204272856</v>
      </c>
      <c r="D110" s="16"/>
      <c r="E110" s="13">
        <v>13327.0504382201</v>
      </c>
      <c r="F110" s="13">
        <v>13327.0504382201</v>
      </c>
      <c r="G110" s="16"/>
      <c r="H110" s="14">
        <f t="shared" si="43"/>
        <v>-2358.7699890655003</v>
      </c>
      <c r="I110" s="14">
        <f t="shared" si="44"/>
        <v>-2358.7699890655003</v>
      </c>
      <c r="J110" s="16"/>
      <c r="K110" s="15">
        <v>-0.15037593984962383</v>
      </c>
      <c r="L110" s="15">
        <v>-0.15037593984962383</v>
      </c>
    </row>
    <row r="111" spans="1:12" x14ac:dyDescent="0.2">
      <c r="A111" t="s">
        <v>106</v>
      </c>
      <c r="B111" s="13">
        <f t="shared" ref="B111:C111" si="85">B87</f>
        <v>19813.667908150201</v>
      </c>
      <c r="C111" s="13">
        <f t="shared" si="85"/>
        <v>19813.667908150201</v>
      </c>
      <c r="D111" s="16"/>
      <c r="E111" s="13">
        <v>15685.8204272856</v>
      </c>
      <c r="F111" s="13">
        <v>15685.8204272856</v>
      </c>
      <c r="G111" s="16"/>
      <c r="H111" s="14">
        <f t="shared" si="43"/>
        <v>-4127.8474808646006</v>
      </c>
      <c r="I111" s="14">
        <f t="shared" si="44"/>
        <v>-4127.8474808646006</v>
      </c>
      <c r="J111" s="16"/>
      <c r="K111" s="15">
        <v>-0.20833333333333209</v>
      </c>
      <c r="L111" s="15">
        <v>-0.20833333333333209</v>
      </c>
    </row>
    <row r="112" spans="1:12" x14ac:dyDescent="0.2">
      <c r="A112" t="s">
        <v>107</v>
      </c>
      <c r="B112" s="13">
        <f t="shared" ref="B112:C112" si="86">B88</f>
        <v>24491.895053130102</v>
      </c>
      <c r="C112" s="13">
        <f t="shared" si="86"/>
        <v>24491.895053130102</v>
      </c>
      <c r="D112" s="16"/>
      <c r="E112" s="13">
        <v>19813.667908150201</v>
      </c>
      <c r="F112" s="13">
        <v>19813.667908150201</v>
      </c>
      <c r="G112" s="16"/>
      <c r="H112" s="14">
        <f t="shared" si="43"/>
        <v>-4678.2271449799009</v>
      </c>
      <c r="I112" s="14">
        <f t="shared" si="44"/>
        <v>-4678.2271449799009</v>
      </c>
      <c r="J112" s="16"/>
      <c r="K112" s="15">
        <v>-0.19101123595505592</v>
      </c>
      <c r="L112" s="15">
        <v>-0.19101123595505592</v>
      </c>
    </row>
    <row r="113" spans="1:12" x14ac:dyDescent="0.2">
      <c r="A113" t="s">
        <v>108</v>
      </c>
      <c r="B113" s="13">
        <f t="shared" ref="B113:C113" si="87">B89</f>
        <v>12982.9610533546</v>
      </c>
      <c r="C113" s="13">
        <f t="shared" si="87"/>
        <v>6988.2410533545699</v>
      </c>
      <c r="D113" s="16"/>
      <c r="E113" s="13">
        <v>12982.9610533546</v>
      </c>
      <c r="F113" s="13">
        <v>6988.2410533545699</v>
      </c>
      <c r="G113" s="16"/>
      <c r="H113" s="14">
        <f t="shared" si="43"/>
        <v>0</v>
      </c>
      <c r="I113" s="14">
        <f t="shared" si="44"/>
        <v>0</v>
      </c>
      <c r="J113" s="16"/>
      <c r="K113" s="15">
        <v>0</v>
      </c>
      <c r="L113" s="15">
        <v>0</v>
      </c>
    </row>
    <row r="114" spans="1:12" x14ac:dyDescent="0.2">
      <c r="A114" t="s">
        <v>109</v>
      </c>
      <c r="B114" s="13">
        <f t="shared" ref="B114:C114" si="88">B90</f>
        <v>14257.8407174699</v>
      </c>
      <c r="C114" s="13">
        <f t="shared" si="88"/>
        <v>7596.5807174698602</v>
      </c>
      <c r="D114" s="16"/>
      <c r="E114" s="13">
        <v>12982.9610533546</v>
      </c>
      <c r="F114" s="13">
        <v>6988.2410533545699</v>
      </c>
      <c r="G114" s="16"/>
      <c r="H114" s="14">
        <f t="shared" si="43"/>
        <v>-1274.8796641153003</v>
      </c>
      <c r="I114" s="14">
        <f t="shared" si="44"/>
        <v>-608.33966411529036</v>
      </c>
      <c r="J114" s="16"/>
      <c r="K114" s="15">
        <v>-8.9416040575710107E-2</v>
      </c>
      <c r="L114" s="15">
        <v>-8.0080721411449146E-2</v>
      </c>
    </row>
    <row r="115" spans="1:12" x14ac:dyDescent="0.2">
      <c r="A115" t="s">
        <v>110</v>
      </c>
      <c r="B115" s="13">
        <f t="shared" ref="B115:C115" si="89">B91</f>
        <v>19336.708287772901</v>
      </c>
      <c r="C115" s="13">
        <f t="shared" si="89"/>
        <v>10588.888287772899</v>
      </c>
      <c r="D115" s="16"/>
      <c r="E115" s="13">
        <v>14257.8407174699</v>
      </c>
      <c r="F115" s="13">
        <v>7596.5807174698602</v>
      </c>
      <c r="G115" s="16"/>
      <c r="H115" s="14">
        <f t="shared" si="43"/>
        <v>-5078.8675703030003</v>
      </c>
      <c r="I115" s="14">
        <f t="shared" si="44"/>
        <v>-2992.307570303039</v>
      </c>
      <c r="J115" s="16"/>
      <c r="K115" s="15">
        <v>-0.2626541960874747</v>
      </c>
      <c r="L115" s="15">
        <v>-0.28258939833733898</v>
      </c>
    </row>
    <row r="116" spans="1:12" x14ac:dyDescent="0.2">
      <c r="A116" t="s">
        <v>111</v>
      </c>
      <c r="B116" s="13">
        <f t="shared" ref="B116:C116" si="90">B92</f>
        <v>25703.045107802602</v>
      </c>
      <c r="C116" s="13">
        <f t="shared" si="90"/>
        <v>13738.4451078026</v>
      </c>
      <c r="D116" s="16"/>
      <c r="E116" s="13">
        <v>19336.708287772901</v>
      </c>
      <c r="F116" s="13">
        <v>10588.888287772899</v>
      </c>
      <c r="G116" s="16"/>
      <c r="H116" s="14">
        <f t="shared" si="43"/>
        <v>-6366.3368200297009</v>
      </c>
      <c r="I116" s="14">
        <f t="shared" si="44"/>
        <v>-3149.5568200297002</v>
      </c>
      <c r="J116" s="16"/>
      <c r="K116" s="15">
        <v>-0.24768803825882443</v>
      </c>
      <c r="L116" s="15">
        <v>-0.22925133050471219</v>
      </c>
    </row>
    <row r="117" spans="1:12" x14ac:dyDescent="0.2">
      <c r="A117" t="s">
        <v>112</v>
      </c>
      <c r="B117" s="13">
        <f t="shared" ref="B117:C117" si="91">B93</f>
        <v>13365</v>
      </c>
      <c r="C117" s="13">
        <f t="shared" si="91"/>
        <v>1069.2</v>
      </c>
      <c r="D117" s="16"/>
      <c r="E117" s="13">
        <v>13365</v>
      </c>
      <c r="F117" s="13">
        <v>1069.2</v>
      </c>
      <c r="G117" s="16"/>
      <c r="H117" s="14">
        <f t="shared" si="43"/>
        <v>0</v>
      </c>
      <c r="I117" s="14">
        <f t="shared" si="44"/>
        <v>0</v>
      </c>
      <c r="J117" s="16"/>
      <c r="K117" s="15">
        <v>0</v>
      </c>
      <c r="L117" s="15">
        <v>0</v>
      </c>
    </row>
    <row r="118" spans="1:12" x14ac:dyDescent="0.2">
      <c r="A118" t="s">
        <v>113</v>
      </c>
      <c r="B118" s="13">
        <f t="shared" ref="B118:C118" si="92">B94</f>
        <v>15606</v>
      </c>
      <c r="C118" s="13">
        <f t="shared" si="92"/>
        <v>1248.48</v>
      </c>
      <c r="D118" s="16"/>
      <c r="E118" s="13">
        <v>13365</v>
      </c>
      <c r="F118" s="13">
        <v>1069.2</v>
      </c>
      <c r="G118" s="16"/>
      <c r="H118" s="14">
        <f t="shared" si="43"/>
        <v>-2241</v>
      </c>
      <c r="I118" s="14">
        <f t="shared" si="44"/>
        <v>-179.27999999999997</v>
      </c>
      <c r="J118" s="16"/>
      <c r="K118" s="15">
        <v>-0.14359861591695502</v>
      </c>
      <c r="L118" s="15">
        <v>-0.143598615916955</v>
      </c>
    </row>
    <row r="119" spans="1:12" x14ac:dyDescent="0.2">
      <c r="A119" t="s">
        <v>114</v>
      </c>
      <c r="B119" s="13">
        <f t="shared" ref="B119:C119" si="93">B95</f>
        <v>22149</v>
      </c>
      <c r="C119" s="13">
        <f t="shared" si="93"/>
        <v>1771.92</v>
      </c>
      <c r="D119" s="16"/>
      <c r="E119" s="13">
        <v>15606</v>
      </c>
      <c r="F119" s="13">
        <v>1248.48</v>
      </c>
      <c r="G119" s="16"/>
      <c r="H119" s="14">
        <f t="shared" si="43"/>
        <v>-6543</v>
      </c>
      <c r="I119" s="14">
        <f t="shared" si="44"/>
        <v>-523.44000000000005</v>
      </c>
      <c r="J119" s="16"/>
      <c r="K119" s="15">
        <v>-0.29540837058106462</v>
      </c>
      <c r="L119" s="15">
        <v>-0.29540837058106462</v>
      </c>
    </row>
    <row r="120" spans="1:12" x14ac:dyDescent="0.2">
      <c r="A120" t="s">
        <v>115</v>
      </c>
      <c r="B120" s="13">
        <f t="shared" ref="B120:C120" si="94">B96</f>
        <v>27684</v>
      </c>
      <c r="C120" s="13">
        <f t="shared" si="94"/>
        <v>2214.7199999999998</v>
      </c>
      <c r="D120" s="16"/>
      <c r="E120" s="13">
        <v>22149</v>
      </c>
      <c r="F120" s="13">
        <v>1771.92</v>
      </c>
      <c r="G120" s="16"/>
      <c r="H120" s="14">
        <f t="shared" si="43"/>
        <v>-5535</v>
      </c>
      <c r="I120" s="14">
        <f t="shared" si="44"/>
        <v>-442.79999999999973</v>
      </c>
      <c r="J120" s="16"/>
      <c r="K120" s="15">
        <v>-0.19993498049414823</v>
      </c>
      <c r="L120" s="15">
        <v>-0.19993498049414815</v>
      </c>
    </row>
    <row r="121" spans="1:12" x14ac:dyDescent="0.2">
      <c r="A121" t="s">
        <v>116</v>
      </c>
      <c r="B121" s="13">
        <f t="shared" ref="B121:C121" si="95">B97</f>
        <v>13524</v>
      </c>
      <c r="C121" s="13">
        <f t="shared" si="95"/>
        <v>13524</v>
      </c>
      <c r="D121" s="16"/>
      <c r="E121" s="13">
        <v>13524</v>
      </c>
      <c r="F121" s="13">
        <v>13524</v>
      </c>
      <c r="G121" s="16"/>
      <c r="H121" s="14">
        <f t="shared" si="43"/>
        <v>0</v>
      </c>
      <c r="I121" s="14">
        <f t="shared" si="44"/>
        <v>0</v>
      </c>
      <c r="J121" s="16"/>
      <c r="K121" s="15">
        <v>0</v>
      </c>
      <c r="L121" s="15">
        <v>0</v>
      </c>
    </row>
    <row r="122" spans="1:12" x14ac:dyDescent="0.2">
      <c r="A122" t="s">
        <v>117</v>
      </c>
      <c r="B122" s="13">
        <f t="shared" ref="B122:C122" si="96">B98</f>
        <v>16449.599999999999</v>
      </c>
      <c r="C122" s="13">
        <f t="shared" si="96"/>
        <v>16449.599999999999</v>
      </c>
      <c r="D122" s="16"/>
      <c r="E122" s="13">
        <v>13524</v>
      </c>
      <c r="F122" s="13">
        <v>13524</v>
      </c>
      <c r="G122" s="16"/>
      <c r="H122" s="14">
        <f t="shared" si="43"/>
        <v>-2925.5999999999985</v>
      </c>
      <c r="I122" s="14">
        <f t="shared" si="44"/>
        <v>-2925.5999999999985</v>
      </c>
      <c r="J122" s="16"/>
      <c r="K122" s="15">
        <v>-0.17785234899328853</v>
      </c>
      <c r="L122" s="15">
        <v>-0.17785234899328853</v>
      </c>
    </row>
    <row r="123" spans="1:12" x14ac:dyDescent="0.2">
      <c r="A123" t="s">
        <v>118</v>
      </c>
      <c r="B123" s="13">
        <f t="shared" ref="B123:C123" si="97">B99</f>
        <v>21859.200000000001</v>
      </c>
      <c r="C123" s="13">
        <f t="shared" si="97"/>
        <v>21859.200000000001</v>
      </c>
      <c r="D123" s="16"/>
      <c r="E123" s="13">
        <v>16449.599999999999</v>
      </c>
      <c r="F123" s="13">
        <v>16449.599999999999</v>
      </c>
      <c r="G123" s="16"/>
      <c r="H123" s="14">
        <f t="shared" si="43"/>
        <v>-5409.6000000000022</v>
      </c>
      <c r="I123" s="14">
        <f t="shared" si="44"/>
        <v>-5409.6000000000022</v>
      </c>
      <c r="J123" s="16"/>
      <c r="K123" s="15">
        <v>-0.24747474747474757</v>
      </c>
      <c r="L123" s="15">
        <v>-0.24747474747474757</v>
      </c>
    </row>
    <row r="124" spans="1:12" x14ac:dyDescent="0.2">
      <c r="A124" t="s">
        <v>119</v>
      </c>
      <c r="B124" s="13">
        <f t="shared" ref="B124:C124" si="98">B100</f>
        <v>27103.200000000001</v>
      </c>
      <c r="C124" s="13">
        <f t="shared" si="98"/>
        <v>27103.200000000001</v>
      </c>
      <c r="D124" s="16"/>
      <c r="E124" s="13">
        <v>21859.200000000001</v>
      </c>
      <c r="F124" s="13">
        <v>21859.200000000001</v>
      </c>
      <c r="G124" s="16"/>
      <c r="H124" s="14">
        <f t="shared" si="43"/>
        <v>-5244</v>
      </c>
      <c r="I124" s="14">
        <f t="shared" si="44"/>
        <v>-5244</v>
      </c>
      <c r="J124" s="16"/>
      <c r="K124" s="15">
        <v>-0.19348268839103869</v>
      </c>
      <c r="L124" s="15">
        <v>-0.19348268839103869</v>
      </c>
    </row>
    <row r="125" spans="1:12" x14ac:dyDescent="0.2">
      <c r="A125" t="s">
        <v>120</v>
      </c>
      <c r="B125" s="13">
        <f t="shared" ref="B125:C125" si="99">B101</f>
        <v>14938.876597414799</v>
      </c>
      <c r="C125" s="13">
        <f t="shared" si="99"/>
        <v>14938.876597414799</v>
      </c>
      <c r="D125" s="16"/>
      <c r="E125" s="13">
        <v>11204.1574480611</v>
      </c>
      <c r="F125" s="13">
        <v>11204.1574480611</v>
      </c>
      <c r="G125" s="16"/>
      <c r="H125" s="14">
        <f t="shared" si="43"/>
        <v>-3734.7191493536993</v>
      </c>
      <c r="I125" s="14">
        <f t="shared" si="44"/>
        <v>-3734.7191493536993</v>
      </c>
      <c r="J125" s="16"/>
      <c r="K125" s="15">
        <v>-0.24999999999999997</v>
      </c>
      <c r="L125" s="15">
        <v>-0.24999999999999997</v>
      </c>
    </row>
    <row r="126" spans="1:12" x14ac:dyDescent="0.2">
      <c r="A126" t="s">
        <v>121</v>
      </c>
      <c r="B126" s="13">
        <f t="shared" ref="B126:C126" si="100">B102</f>
        <v>23587.699890655</v>
      </c>
      <c r="C126" s="13">
        <f t="shared" si="100"/>
        <v>23587.699890655</v>
      </c>
      <c r="D126" s="16"/>
      <c r="E126" s="13">
        <v>17690.774917991199</v>
      </c>
      <c r="F126" s="13">
        <v>17690.774917991199</v>
      </c>
      <c r="G126" s="16"/>
      <c r="H126" s="14">
        <f t="shared" si="43"/>
        <v>-5896.9249726638009</v>
      </c>
      <c r="I126" s="14">
        <f t="shared" si="44"/>
        <v>-5896.9249726638009</v>
      </c>
      <c r="J126" s="16"/>
      <c r="K126" s="15">
        <v>-0.25000000000000216</v>
      </c>
      <c r="L126" s="15">
        <v>-0.25000000000000216</v>
      </c>
    </row>
    <row r="127" spans="1:12" x14ac:dyDescent="0.2">
      <c r="A127" t="s">
        <v>122</v>
      </c>
      <c r="B127" s="13">
        <f t="shared" ref="B127:C127" si="101">B103</f>
        <v>30821.2611904558</v>
      </c>
      <c r="C127" s="13">
        <f t="shared" si="101"/>
        <v>30821.2611904558</v>
      </c>
      <c r="D127" s="16"/>
      <c r="E127" s="13">
        <v>23115.945892841901</v>
      </c>
      <c r="F127" s="13">
        <v>23115.945892841901</v>
      </c>
      <c r="G127" s="16"/>
      <c r="H127" s="14">
        <f t="shared" si="43"/>
        <v>-7705.315297613899</v>
      </c>
      <c r="I127" s="14">
        <f t="shared" si="44"/>
        <v>-7705.315297613899</v>
      </c>
      <c r="J127" s="16"/>
      <c r="K127" s="15">
        <v>-0.24999999999999833</v>
      </c>
      <c r="L127" s="15">
        <v>-0.24999999999999833</v>
      </c>
    </row>
    <row r="128" spans="1:12" x14ac:dyDescent="0.2">
      <c r="A128" t="s">
        <v>123</v>
      </c>
      <c r="B128" s="13">
        <f t="shared" ref="B128:C128" si="102">B104</f>
        <v>41357.100474948398</v>
      </c>
      <c r="C128" s="13">
        <f t="shared" si="102"/>
        <v>41357.100474948398</v>
      </c>
      <c r="D128" s="16"/>
      <c r="E128" s="13">
        <v>31017.825356211299</v>
      </c>
      <c r="F128" s="13">
        <v>31017.825356211299</v>
      </c>
      <c r="G128" s="16"/>
      <c r="H128" s="14">
        <f t="shared" si="43"/>
        <v>-10339.2751187371</v>
      </c>
      <c r="I128" s="14">
        <f t="shared" si="44"/>
        <v>-10339.2751187371</v>
      </c>
      <c r="J128" s="16"/>
      <c r="K128" s="15">
        <v>-0.25</v>
      </c>
      <c r="L128" s="15">
        <v>-0.25</v>
      </c>
    </row>
    <row r="129" spans="1:12" x14ac:dyDescent="0.2">
      <c r="A129" t="s">
        <v>124</v>
      </c>
      <c r="B129" s="13">
        <f t="shared" ref="B129:C129" si="103">B105</f>
        <v>13534.08</v>
      </c>
      <c r="C129" s="13">
        <f t="shared" si="103"/>
        <v>13534.08</v>
      </c>
      <c r="D129" s="16"/>
      <c r="E129" s="13">
        <v>10150.56</v>
      </c>
      <c r="F129" s="13">
        <v>10150.56</v>
      </c>
      <c r="G129" s="16"/>
      <c r="H129" s="14">
        <f t="shared" si="43"/>
        <v>-3383.5200000000004</v>
      </c>
      <c r="I129" s="14">
        <f t="shared" si="44"/>
        <v>-3383.5200000000004</v>
      </c>
      <c r="J129" s="16"/>
      <c r="K129" s="15">
        <v>-0.25000000000000006</v>
      </c>
      <c r="L129" s="15">
        <v>-0.25000000000000006</v>
      </c>
    </row>
    <row r="130" spans="1:12" x14ac:dyDescent="0.2">
      <c r="A130" t="s">
        <v>125</v>
      </c>
      <c r="B130" s="13">
        <f t="shared" ref="B130:C130" si="104">B106</f>
        <v>21231.360000000001</v>
      </c>
      <c r="C130" s="13">
        <f t="shared" si="104"/>
        <v>21231.360000000001</v>
      </c>
      <c r="D130" s="16"/>
      <c r="E130" s="13">
        <v>15923.52</v>
      </c>
      <c r="F130" s="13">
        <v>15923.52</v>
      </c>
      <c r="G130" s="16"/>
      <c r="H130" s="14">
        <f t="shared" si="43"/>
        <v>-5307.84</v>
      </c>
      <c r="I130" s="14">
        <f t="shared" si="44"/>
        <v>-5307.84</v>
      </c>
      <c r="J130" s="16"/>
      <c r="K130" s="15">
        <v>-0.25</v>
      </c>
      <c r="L130" s="15">
        <v>-0.25</v>
      </c>
    </row>
    <row r="131" spans="1:12" x14ac:dyDescent="0.2">
      <c r="A131" t="s">
        <v>126</v>
      </c>
      <c r="B131" s="13">
        <f t="shared" ref="B131:C131" si="105">B107</f>
        <v>27615.360000000001</v>
      </c>
      <c r="C131" s="13">
        <f t="shared" si="105"/>
        <v>27615.360000000001</v>
      </c>
      <c r="D131" s="16"/>
      <c r="E131" s="13">
        <v>20711.52</v>
      </c>
      <c r="F131" s="13">
        <v>20711.52</v>
      </c>
      <c r="G131" s="16"/>
      <c r="H131" s="14">
        <f t="shared" si="43"/>
        <v>-6903.84</v>
      </c>
      <c r="I131" s="14">
        <f t="shared" si="44"/>
        <v>-6903.84</v>
      </c>
      <c r="J131" s="16"/>
      <c r="K131" s="15">
        <v>-0.25</v>
      </c>
      <c r="L131" s="15">
        <v>-0.25</v>
      </c>
    </row>
    <row r="132" spans="1:12" x14ac:dyDescent="0.2">
      <c r="A132" t="s">
        <v>127</v>
      </c>
      <c r="B132" s="13">
        <f t="shared" ref="B132:C132" si="106">B108</f>
        <v>36480</v>
      </c>
      <c r="C132" s="13">
        <f t="shared" si="106"/>
        <v>36480</v>
      </c>
      <c r="D132" s="16"/>
      <c r="E132" s="13">
        <v>27360</v>
      </c>
      <c r="F132" s="13">
        <v>27360</v>
      </c>
      <c r="G132" s="16"/>
      <c r="H132" s="14">
        <f t="shared" si="43"/>
        <v>-9120</v>
      </c>
      <c r="I132" s="14">
        <f t="shared" si="44"/>
        <v>-9120</v>
      </c>
      <c r="J132" s="16"/>
      <c r="K132" s="15">
        <v>-0.25</v>
      </c>
      <c r="L132" s="15">
        <v>-0.25</v>
      </c>
    </row>
    <row r="133" spans="1:12" x14ac:dyDescent="0.2">
      <c r="A133" t="s">
        <v>128</v>
      </c>
      <c r="B133" s="13">
        <f t="shared" ref="B133:C133" si="107">B109</f>
        <v>13327.0504382201</v>
      </c>
      <c r="C133" s="13">
        <f t="shared" si="107"/>
        <v>13327.0504382201</v>
      </c>
      <c r="D133" s="16"/>
      <c r="E133" s="13">
        <v>9995.2878286650503</v>
      </c>
      <c r="F133" s="13">
        <v>9995.2878286650503</v>
      </c>
      <c r="G133" s="16"/>
      <c r="H133" s="14">
        <f t="shared" si="43"/>
        <v>-3331.7626095550495</v>
      </c>
      <c r="I133" s="14">
        <f t="shared" si="44"/>
        <v>-3331.7626095550495</v>
      </c>
      <c r="J133" s="16"/>
      <c r="K133" s="15">
        <v>-0.25000000000000183</v>
      </c>
      <c r="L133" s="15">
        <v>-0.25000000000000183</v>
      </c>
    </row>
    <row r="134" spans="1:12" x14ac:dyDescent="0.2">
      <c r="A134" t="s">
        <v>129</v>
      </c>
      <c r="B134" s="13">
        <f t="shared" ref="B134:C134" si="108">B110</f>
        <v>15685.8204272856</v>
      </c>
      <c r="C134" s="13">
        <f t="shared" si="108"/>
        <v>15685.8204272856</v>
      </c>
      <c r="D134" s="16"/>
      <c r="E134" s="13">
        <v>11764.3653204642</v>
      </c>
      <c r="F134" s="13">
        <v>11764.3653204642</v>
      </c>
      <c r="G134" s="16"/>
      <c r="H134" s="14">
        <f t="shared" ref="H134:H196" si="109">E134-B134</f>
        <v>-3921.4551068214005</v>
      </c>
      <c r="I134" s="14">
        <f t="shared" ref="I134:I196" si="110">F134-C134</f>
        <v>-3921.4551068214005</v>
      </c>
      <c r="J134" s="16"/>
      <c r="K134" s="15">
        <v>-0.25000000000000006</v>
      </c>
      <c r="L134" s="15">
        <v>-0.25000000000000006</v>
      </c>
    </row>
    <row r="135" spans="1:12" x14ac:dyDescent="0.2">
      <c r="A135" t="s">
        <v>130</v>
      </c>
      <c r="B135" s="13">
        <f t="shared" ref="B135:C135" si="111">B111</f>
        <v>19813.667908150201</v>
      </c>
      <c r="C135" s="13">
        <f t="shared" si="111"/>
        <v>19813.667908150201</v>
      </c>
      <c r="D135" s="16"/>
      <c r="E135" s="13">
        <v>14860.2509311126</v>
      </c>
      <c r="F135" s="13">
        <v>14860.2509311126</v>
      </c>
      <c r="G135" s="16"/>
      <c r="H135" s="14">
        <f t="shared" si="109"/>
        <v>-4953.4169770376011</v>
      </c>
      <c r="I135" s="14">
        <f t="shared" si="110"/>
        <v>-4953.4169770376011</v>
      </c>
      <c r="J135" s="16"/>
      <c r="K135" s="15">
        <v>-0.25000000000000255</v>
      </c>
      <c r="L135" s="15">
        <v>-0.25000000000000255</v>
      </c>
    </row>
    <row r="136" spans="1:12" x14ac:dyDescent="0.2">
      <c r="A136" t="s">
        <v>131</v>
      </c>
      <c r="B136" s="13">
        <f t="shared" ref="B136:C136" si="112">B112</f>
        <v>24491.895053130102</v>
      </c>
      <c r="C136" s="13">
        <f t="shared" si="112"/>
        <v>24491.895053130102</v>
      </c>
      <c r="D136" s="16"/>
      <c r="E136" s="13">
        <v>18368.9212898476</v>
      </c>
      <c r="F136" s="13">
        <v>18368.9212898476</v>
      </c>
      <c r="G136" s="16"/>
      <c r="H136" s="14">
        <f t="shared" si="109"/>
        <v>-6122.9737632825017</v>
      </c>
      <c r="I136" s="14">
        <f t="shared" si="110"/>
        <v>-6122.9737632825017</v>
      </c>
      <c r="J136" s="16"/>
      <c r="K136" s="15">
        <v>-0.24999999999999903</v>
      </c>
      <c r="L136" s="15">
        <v>-0.24999999999999903</v>
      </c>
    </row>
    <row r="137" spans="1:12" x14ac:dyDescent="0.2">
      <c r="A137" t="s">
        <v>132</v>
      </c>
      <c r="B137" s="13">
        <f t="shared" ref="B137:C137" si="113">B113</f>
        <v>12982.9610533546</v>
      </c>
      <c r="C137" s="13">
        <f t="shared" si="113"/>
        <v>6988.2410533545699</v>
      </c>
      <c r="D137" s="16"/>
      <c r="E137" s="13">
        <v>9737.2207900159301</v>
      </c>
      <c r="F137" s="13">
        <v>5241.1807900159301</v>
      </c>
      <c r="G137" s="16"/>
      <c r="H137" s="14">
        <f t="shared" si="109"/>
        <v>-3245.74026333867</v>
      </c>
      <c r="I137" s="14">
        <f t="shared" si="110"/>
        <v>-1747.0602633386397</v>
      </c>
      <c r="J137" s="16"/>
      <c r="K137" s="15">
        <v>-0.25000000000000155</v>
      </c>
      <c r="L137" s="15">
        <v>-0.24999999999999961</v>
      </c>
    </row>
    <row r="138" spans="1:12" x14ac:dyDescent="0.2">
      <c r="A138" t="s">
        <v>133</v>
      </c>
      <c r="B138" s="13">
        <f t="shared" ref="B138:C138" si="114">B114</f>
        <v>14257.8407174699</v>
      </c>
      <c r="C138" s="13">
        <f t="shared" si="114"/>
        <v>7596.5807174698602</v>
      </c>
      <c r="D138" s="16"/>
      <c r="E138" s="13">
        <v>10693.380538102399</v>
      </c>
      <c r="F138" s="13">
        <v>5697.4355381023897</v>
      </c>
      <c r="G138" s="16"/>
      <c r="H138" s="14">
        <f t="shared" si="109"/>
        <v>-3564.460179367501</v>
      </c>
      <c r="I138" s="14">
        <f t="shared" si="110"/>
        <v>-1899.1451793674705</v>
      </c>
      <c r="J138" s="16"/>
      <c r="K138" s="15">
        <v>-0.25000000000000183</v>
      </c>
      <c r="L138" s="15">
        <v>-0.25000000000000072</v>
      </c>
    </row>
    <row r="139" spans="1:12" x14ac:dyDescent="0.2">
      <c r="A139" t="s">
        <v>134</v>
      </c>
      <c r="B139" s="13">
        <f t="shared" ref="B139:C139" si="115">B115</f>
        <v>19336.708287772901</v>
      </c>
      <c r="C139" s="13">
        <f t="shared" si="115"/>
        <v>10588.888287772899</v>
      </c>
      <c r="D139" s="16"/>
      <c r="E139" s="13">
        <v>14502.5312158297</v>
      </c>
      <c r="F139" s="13">
        <v>7941.6662158296804</v>
      </c>
      <c r="G139" s="16"/>
      <c r="H139" s="14">
        <f t="shared" si="109"/>
        <v>-4834.1770719432006</v>
      </c>
      <c r="I139" s="14">
        <f t="shared" si="110"/>
        <v>-2647.2220719432189</v>
      </c>
      <c r="J139" s="16"/>
      <c r="K139" s="15">
        <v>-0.24999999999999872</v>
      </c>
      <c r="L139" s="15">
        <v>-0.24999999999999944</v>
      </c>
    </row>
    <row r="140" spans="1:12" x14ac:dyDescent="0.2">
      <c r="A140" t="s">
        <v>135</v>
      </c>
      <c r="B140" s="13">
        <f t="shared" ref="B140:C140" si="116">B116</f>
        <v>25703.045107802602</v>
      </c>
      <c r="C140" s="13">
        <f t="shared" si="116"/>
        <v>13738.4451078026</v>
      </c>
      <c r="D140" s="16"/>
      <c r="E140" s="13">
        <v>19277.283830851899</v>
      </c>
      <c r="F140" s="13">
        <v>10303.8338308519</v>
      </c>
      <c r="G140" s="16"/>
      <c r="H140" s="14">
        <f t="shared" si="109"/>
        <v>-6425.7612769507032</v>
      </c>
      <c r="I140" s="14">
        <f t="shared" si="110"/>
        <v>-3434.6112769506999</v>
      </c>
      <c r="J140" s="16"/>
      <c r="K140" s="15">
        <v>-0.25000000000000205</v>
      </c>
      <c r="L140" s="15">
        <v>-0.25000000000000366</v>
      </c>
    </row>
    <row r="141" spans="1:12" x14ac:dyDescent="0.2">
      <c r="A141" t="s">
        <v>136</v>
      </c>
      <c r="B141" s="13">
        <f t="shared" ref="B141:C141" si="117">B117</f>
        <v>13365</v>
      </c>
      <c r="C141" s="13">
        <f t="shared" si="117"/>
        <v>1069.2</v>
      </c>
      <c r="D141" s="16"/>
      <c r="E141" s="13">
        <v>10023.75</v>
      </c>
      <c r="F141" s="13">
        <v>801.9</v>
      </c>
      <c r="G141" s="16"/>
      <c r="H141" s="14">
        <f t="shared" si="109"/>
        <v>-3341.25</v>
      </c>
      <c r="I141" s="14">
        <f t="shared" si="110"/>
        <v>-267.30000000000007</v>
      </c>
      <c r="J141" s="16"/>
      <c r="K141" s="15">
        <v>-0.25</v>
      </c>
      <c r="L141" s="15">
        <v>-0.25000000000000006</v>
      </c>
    </row>
    <row r="142" spans="1:12" x14ac:dyDescent="0.2">
      <c r="A142" t="s">
        <v>137</v>
      </c>
      <c r="B142" s="13">
        <f t="shared" ref="B142:C142" si="118">B118</f>
        <v>15606</v>
      </c>
      <c r="C142" s="13">
        <f t="shared" si="118"/>
        <v>1248.48</v>
      </c>
      <c r="D142" s="16"/>
      <c r="E142" s="13">
        <v>11704.5</v>
      </c>
      <c r="F142" s="13">
        <v>936.36</v>
      </c>
      <c r="G142" s="16"/>
      <c r="H142" s="14">
        <f t="shared" si="109"/>
        <v>-3901.5</v>
      </c>
      <c r="I142" s="14">
        <f t="shared" si="110"/>
        <v>-312.12</v>
      </c>
      <c r="J142" s="16"/>
      <c r="K142" s="15">
        <v>-0.25</v>
      </c>
      <c r="L142" s="15">
        <v>-0.25</v>
      </c>
    </row>
    <row r="143" spans="1:12" x14ac:dyDescent="0.2">
      <c r="A143" t="s">
        <v>138</v>
      </c>
      <c r="B143" s="13">
        <f t="shared" ref="B143:C143" si="119">B119</f>
        <v>22149</v>
      </c>
      <c r="C143" s="13">
        <f t="shared" si="119"/>
        <v>1771.92</v>
      </c>
      <c r="D143" s="16"/>
      <c r="E143" s="13">
        <v>16611.75</v>
      </c>
      <c r="F143" s="13">
        <v>1328.94</v>
      </c>
      <c r="G143" s="16"/>
      <c r="H143" s="14">
        <f t="shared" si="109"/>
        <v>-5537.25</v>
      </c>
      <c r="I143" s="14">
        <f t="shared" si="110"/>
        <v>-442.98</v>
      </c>
      <c r="J143" s="16"/>
      <c r="K143" s="15">
        <v>-0.25</v>
      </c>
      <c r="L143" s="15">
        <v>-0.25</v>
      </c>
    </row>
    <row r="144" spans="1:12" x14ac:dyDescent="0.2">
      <c r="A144" t="s">
        <v>139</v>
      </c>
      <c r="B144" s="13">
        <f t="shared" ref="B144:C144" si="120">B120</f>
        <v>27684</v>
      </c>
      <c r="C144" s="13">
        <f t="shared" si="120"/>
        <v>2214.7199999999998</v>
      </c>
      <c r="D144" s="16"/>
      <c r="E144" s="13">
        <v>20763</v>
      </c>
      <c r="F144" s="13">
        <v>1661.04</v>
      </c>
      <c r="G144" s="16"/>
      <c r="H144" s="14">
        <f t="shared" si="109"/>
        <v>-6921</v>
      </c>
      <c r="I144" s="14">
        <f t="shared" si="110"/>
        <v>-553.67999999999984</v>
      </c>
      <c r="J144" s="16"/>
      <c r="K144" s="15">
        <v>-0.25</v>
      </c>
      <c r="L144" s="15">
        <v>-0.24999999999999994</v>
      </c>
    </row>
    <row r="145" spans="1:12" x14ac:dyDescent="0.2">
      <c r="A145" t="s">
        <v>140</v>
      </c>
      <c r="B145" s="13">
        <f t="shared" ref="B145:C145" si="121">B121</f>
        <v>13524</v>
      </c>
      <c r="C145" s="13">
        <f t="shared" si="121"/>
        <v>13524</v>
      </c>
      <c r="D145" s="16"/>
      <c r="E145" s="13">
        <v>10143</v>
      </c>
      <c r="F145" s="13">
        <v>10143</v>
      </c>
      <c r="G145" s="16"/>
      <c r="H145" s="14">
        <f t="shared" si="109"/>
        <v>-3381</v>
      </c>
      <c r="I145" s="14">
        <f t="shared" si="110"/>
        <v>-3381</v>
      </c>
      <c r="J145" s="16"/>
      <c r="K145" s="15">
        <v>-0.25</v>
      </c>
      <c r="L145" s="15">
        <v>-0.25</v>
      </c>
    </row>
    <row r="146" spans="1:12" x14ac:dyDescent="0.2">
      <c r="A146" t="s">
        <v>141</v>
      </c>
      <c r="B146" s="13">
        <f t="shared" ref="B146:C146" si="122">B122</f>
        <v>16449.599999999999</v>
      </c>
      <c r="C146" s="13">
        <f t="shared" si="122"/>
        <v>16449.599999999999</v>
      </c>
      <c r="D146" s="16"/>
      <c r="E146" s="13">
        <v>12337.2</v>
      </c>
      <c r="F146" s="13">
        <v>12337.2</v>
      </c>
      <c r="G146" s="16"/>
      <c r="H146" s="14">
        <f t="shared" si="109"/>
        <v>-4112.3999999999978</v>
      </c>
      <c r="I146" s="14">
        <f t="shared" si="110"/>
        <v>-4112.3999999999978</v>
      </c>
      <c r="J146" s="16"/>
      <c r="K146" s="15">
        <v>-0.24999999999999989</v>
      </c>
      <c r="L146" s="15">
        <v>-0.24999999999999989</v>
      </c>
    </row>
    <row r="147" spans="1:12" x14ac:dyDescent="0.2">
      <c r="A147" t="s">
        <v>142</v>
      </c>
      <c r="B147" s="13">
        <f t="shared" ref="B147:C147" si="123">B123</f>
        <v>21859.200000000001</v>
      </c>
      <c r="C147" s="13">
        <f t="shared" si="123"/>
        <v>21859.200000000001</v>
      </c>
      <c r="D147" s="16"/>
      <c r="E147" s="13">
        <v>16394.400000000001</v>
      </c>
      <c r="F147" s="13">
        <v>16394.400000000001</v>
      </c>
      <c r="G147" s="16"/>
      <c r="H147" s="14">
        <f t="shared" si="109"/>
        <v>-5464.7999999999993</v>
      </c>
      <c r="I147" s="14">
        <f t="shared" si="110"/>
        <v>-5464.7999999999993</v>
      </c>
      <c r="J147" s="16"/>
      <c r="K147" s="15">
        <v>-0.24999999999999997</v>
      </c>
      <c r="L147" s="15">
        <v>-0.24999999999999997</v>
      </c>
    </row>
    <row r="148" spans="1:12" x14ac:dyDescent="0.2">
      <c r="A148" t="s">
        <v>143</v>
      </c>
      <c r="B148" s="13">
        <f t="shared" ref="B148:C148" si="124">B124</f>
        <v>27103.200000000001</v>
      </c>
      <c r="C148" s="13">
        <f t="shared" si="124"/>
        <v>27103.200000000001</v>
      </c>
      <c r="D148" s="16"/>
      <c r="E148" s="13">
        <v>20327.400000000001</v>
      </c>
      <c r="F148" s="13">
        <v>20327.400000000001</v>
      </c>
      <c r="G148" s="16"/>
      <c r="H148" s="14">
        <f t="shared" si="109"/>
        <v>-6775.7999999999993</v>
      </c>
      <c r="I148" s="14">
        <f t="shared" si="110"/>
        <v>-6775.7999999999993</v>
      </c>
      <c r="J148" s="16"/>
      <c r="K148" s="15">
        <v>-0.24999999999999997</v>
      </c>
      <c r="L148" s="15">
        <v>-0.24999999999999997</v>
      </c>
    </row>
    <row r="149" spans="1:12" x14ac:dyDescent="0.2">
      <c r="A149" t="s">
        <v>144</v>
      </c>
      <c r="B149" s="13">
        <f t="shared" ref="B149:C149" si="125">B125</f>
        <v>14938.876597414799</v>
      </c>
      <c r="C149" s="13">
        <f t="shared" si="125"/>
        <v>14938.876597414799</v>
      </c>
      <c r="D149" s="16"/>
      <c r="E149" s="13">
        <v>10378.587951888199</v>
      </c>
      <c r="F149" s="13">
        <v>10378.587951888199</v>
      </c>
      <c r="G149" s="16"/>
      <c r="H149" s="14">
        <f t="shared" si="109"/>
        <v>-4560.2886455265998</v>
      </c>
      <c r="I149" s="14">
        <f t="shared" si="110"/>
        <v>-4560.2886455265998</v>
      </c>
      <c r="J149" s="16"/>
      <c r="K149" s="15">
        <v>-0.30526315789473529</v>
      </c>
      <c r="L149" s="15">
        <v>-0.30526315789473529</v>
      </c>
    </row>
    <row r="150" spans="1:12" x14ac:dyDescent="0.2">
      <c r="A150" t="s">
        <v>145</v>
      </c>
      <c r="B150" s="13">
        <f t="shared" ref="B150:C150" si="126">B126</f>
        <v>23587.699890655</v>
      </c>
      <c r="C150" s="13">
        <f t="shared" si="126"/>
        <v>23587.699890655</v>
      </c>
      <c r="D150" s="16"/>
      <c r="E150" s="13">
        <v>10378.587951888199</v>
      </c>
      <c r="F150" s="13">
        <v>10378.587951888199</v>
      </c>
      <c r="G150" s="16"/>
      <c r="H150" s="14">
        <f t="shared" si="109"/>
        <v>-13209.1119387668</v>
      </c>
      <c r="I150" s="14">
        <f t="shared" si="110"/>
        <v>-13209.1119387668</v>
      </c>
      <c r="J150" s="16"/>
      <c r="K150" s="15">
        <v>-0.56000000000000005</v>
      </c>
      <c r="L150" s="15">
        <v>-0.56000000000000005</v>
      </c>
    </row>
    <row r="151" spans="1:12" x14ac:dyDescent="0.2">
      <c r="A151" t="s">
        <v>146</v>
      </c>
      <c r="B151" s="13">
        <f t="shared" ref="B151:C151" si="127">B127</f>
        <v>30821.2611904558</v>
      </c>
      <c r="C151" s="13">
        <f t="shared" si="127"/>
        <v>30821.2611904558</v>
      </c>
      <c r="D151" s="16"/>
      <c r="E151" s="13">
        <v>15862.7281764655</v>
      </c>
      <c r="F151" s="13">
        <v>15862.7281764655</v>
      </c>
      <c r="G151" s="16"/>
      <c r="H151" s="14">
        <f t="shared" si="109"/>
        <v>-14958.5330139903</v>
      </c>
      <c r="I151" s="14">
        <f t="shared" si="110"/>
        <v>-14958.5330139903</v>
      </c>
      <c r="J151" s="16"/>
      <c r="K151" s="15">
        <v>-0.48533163265305973</v>
      </c>
      <c r="L151" s="15">
        <v>-0.48533163265305973</v>
      </c>
    </row>
    <row r="152" spans="1:12" x14ac:dyDescent="0.2">
      <c r="A152" t="s">
        <v>147</v>
      </c>
      <c r="B152" s="13">
        <f t="shared" ref="B152:C152" si="128">B128</f>
        <v>41357.100474948398</v>
      </c>
      <c r="C152" s="13">
        <f t="shared" si="128"/>
        <v>41357.100474948398</v>
      </c>
      <c r="D152" s="16"/>
      <c r="E152" s="13">
        <v>20845.629778366299</v>
      </c>
      <c r="F152" s="13">
        <v>20845.629778366299</v>
      </c>
      <c r="G152" s="16"/>
      <c r="H152" s="14">
        <f t="shared" si="109"/>
        <v>-20511.470696582099</v>
      </c>
      <c r="I152" s="14">
        <f t="shared" si="110"/>
        <v>-20511.470696582099</v>
      </c>
      <c r="J152" s="16"/>
      <c r="K152" s="15">
        <v>-0.49596007604562831</v>
      </c>
      <c r="L152" s="15">
        <v>-0.49596007604562831</v>
      </c>
    </row>
    <row r="153" spans="1:12" x14ac:dyDescent="0.2">
      <c r="A153" t="s">
        <v>148</v>
      </c>
      <c r="B153" s="13">
        <f t="shared" ref="B153:C153" si="129">B129</f>
        <v>13534.08</v>
      </c>
      <c r="C153" s="13">
        <f t="shared" si="129"/>
        <v>13534.08</v>
      </c>
      <c r="D153" s="16"/>
      <c r="E153" s="13">
        <v>9439.2000000000007</v>
      </c>
      <c r="F153" s="13">
        <v>9439.2000000000007</v>
      </c>
      <c r="G153" s="16"/>
      <c r="H153" s="14">
        <f t="shared" si="109"/>
        <v>-4094.8799999999992</v>
      </c>
      <c r="I153" s="14">
        <f t="shared" si="110"/>
        <v>-4094.8799999999992</v>
      </c>
      <c r="J153" s="16"/>
      <c r="K153" s="15">
        <v>-0.30256064690026946</v>
      </c>
      <c r="L153" s="15">
        <v>-0.30256064690026946</v>
      </c>
    </row>
    <row r="154" spans="1:12" x14ac:dyDescent="0.2">
      <c r="A154" t="s">
        <v>149</v>
      </c>
      <c r="B154" s="13">
        <f t="shared" ref="B154:C154" si="130">B130</f>
        <v>21231.360000000001</v>
      </c>
      <c r="C154" s="13">
        <f t="shared" si="130"/>
        <v>21231.360000000001</v>
      </c>
      <c r="D154" s="16"/>
      <c r="E154" s="13">
        <v>9439.2000000000007</v>
      </c>
      <c r="F154" s="13">
        <v>9439.2000000000007</v>
      </c>
      <c r="G154" s="16"/>
      <c r="H154" s="14">
        <f t="shared" si="109"/>
        <v>-11792.16</v>
      </c>
      <c r="I154" s="14">
        <f t="shared" si="110"/>
        <v>-11792.16</v>
      </c>
      <c r="J154" s="16"/>
      <c r="K154" s="15">
        <v>-0.55541237113402064</v>
      </c>
      <c r="L154" s="15">
        <v>-0.55541237113402064</v>
      </c>
    </row>
    <row r="155" spans="1:12" x14ac:dyDescent="0.2">
      <c r="A155" t="s">
        <v>150</v>
      </c>
      <c r="B155" s="13">
        <f t="shared" ref="B155:C155" si="131">B131</f>
        <v>27615.360000000001</v>
      </c>
      <c r="C155" s="13">
        <f t="shared" si="131"/>
        <v>27615.360000000001</v>
      </c>
      <c r="D155" s="16"/>
      <c r="E155" s="13">
        <v>14309.28</v>
      </c>
      <c r="F155" s="13">
        <v>14309.28</v>
      </c>
      <c r="G155" s="16"/>
      <c r="H155" s="14">
        <f t="shared" si="109"/>
        <v>-13306.08</v>
      </c>
      <c r="I155" s="14">
        <f t="shared" si="110"/>
        <v>-13306.08</v>
      </c>
      <c r="J155" s="16"/>
      <c r="K155" s="15">
        <v>-0.48183619550858653</v>
      </c>
      <c r="L155" s="15">
        <v>-0.48183619550858653</v>
      </c>
    </row>
    <row r="156" spans="1:12" x14ac:dyDescent="0.2">
      <c r="A156" t="s">
        <v>151</v>
      </c>
      <c r="B156" s="13">
        <f t="shared" ref="B156:C156" si="132">B132</f>
        <v>36480</v>
      </c>
      <c r="C156" s="13">
        <f t="shared" si="132"/>
        <v>36480</v>
      </c>
      <c r="D156" s="16"/>
      <c r="E156" s="13">
        <v>18768.96</v>
      </c>
      <c r="F156" s="13">
        <v>18768.96</v>
      </c>
      <c r="G156" s="16"/>
      <c r="H156" s="14">
        <f t="shared" si="109"/>
        <v>-17711.04</v>
      </c>
      <c r="I156" s="14">
        <f t="shared" si="110"/>
        <v>-17711.04</v>
      </c>
      <c r="J156" s="16"/>
      <c r="K156" s="15">
        <v>-0.48550000000000004</v>
      </c>
      <c r="L156" s="15">
        <v>-0.48550000000000004</v>
      </c>
    </row>
    <row r="157" spans="1:12" x14ac:dyDescent="0.2">
      <c r="A157" t="s">
        <v>152</v>
      </c>
      <c r="B157" s="13">
        <f t="shared" ref="B157:C157" si="133">B133</f>
        <v>13327.0504382201</v>
      </c>
      <c r="C157" s="13">
        <f t="shared" si="133"/>
        <v>13327.0504382201</v>
      </c>
      <c r="D157" s="16"/>
      <c r="E157" s="13">
        <v>9494.0492059886292</v>
      </c>
      <c r="F157" s="13">
        <v>9494.0492059886292</v>
      </c>
      <c r="G157" s="16"/>
      <c r="H157" s="14">
        <f t="shared" si="109"/>
        <v>-3833.0012322314706</v>
      </c>
      <c r="I157" s="14">
        <f t="shared" si="110"/>
        <v>-3833.0012322314706</v>
      </c>
      <c r="J157" s="16"/>
      <c r="K157" s="15">
        <v>-0.28761061946902849</v>
      </c>
      <c r="L157" s="15">
        <v>-0.28761061946902849</v>
      </c>
    </row>
    <row r="158" spans="1:12" x14ac:dyDescent="0.2">
      <c r="A158" t="s">
        <v>153</v>
      </c>
      <c r="B158" s="13">
        <f t="shared" ref="B158:C158" si="134">B134</f>
        <v>15685.8204272856</v>
      </c>
      <c r="C158" s="13">
        <f t="shared" si="134"/>
        <v>15685.8204272856</v>
      </c>
      <c r="D158" s="16"/>
      <c r="E158" s="13">
        <v>9494.0492059886292</v>
      </c>
      <c r="F158" s="13">
        <v>9494.0492059886292</v>
      </c>
      <c r="G158" s="16"/>
      <c r="H158" s="14">
        <f t="shared" si="109"/>
        <v>-6191.7712212969709</v>
      </c>
      <c r="I158" s="14">
        <f t="shared" si="110"/>
        <v>-6191.7712212969709</v>
      </c>
      <c r="J158" s="16"/>
      <c r="K158" s="15">
        <v>-0.39473684210526466</v>
      </c>
      <c r="L158" s="15">
        <v>-0.39473684210526466</v>
      </c>
    </row>
    <row r="159" spans="1:12" x14ac:dyDescent="0.2">
      <c r="A159" t="s">
        <v>154</v>
      </c>
      <c r="B159" s="13">
        <f t="shared" ref="B159:C159" si="135">B135</f>
        <v>19813.667908150201</v>
      </c>
      <c r="C159" s="13">
        <f t="shared" si="135"/>
        <v>19813.667908150201</v>
      </c>
      <c r="D159" s="16"/>
      <c r="E159" s="13">
        <v>11174.6728231978</v>
      </c>
      <c r="F159" s="13">
        <v>11174.6728231978</v>
      </c>
      <c r="G159" s="16"/>
      <c r="H159" s="14">
        <f t="shared" si="109"/>
        <v>-8638.9950849524012</v>
      </c>
      <c r="I159" s="14">
        <f t="shared" si="110"/>
        <v>-8638.9950849524012</v>
      </c>
      <c r="J159" s="16"/>
      <c r="K159" s="15">
        <v>-0.4360119047619051</v>
      </c>
      <c r="L159" s="15">
        <v>-0.4360119047619051</v>
      </c>
    </row>
    <row r="160" spans="1:12" x14ac:dyDescent="0.2">
      <c r="A160" t="s">
        <v>155</v>
      </c>
      <c r="B160" s="13">
        <f t="shared" ref="B160:C160" si="136">B136</f>
        <v>24491.895053130102</v>
      </c>
      <c r="C160" s="13">
        <f t="shared" si="136"/>
        <v>24491.895053130102</v>
      </c>
      <c r="D160" s="16"/>
      <c r="E160" s="13">
        <v>13946.2275603498</v>
      </c>
      <c r="F160" s="13">
        <v>13946.2275603498</v>
      </c>
      <c r="G160" s="16"/>
      <c r="H160" s="14">
        <f t="shared" si="109"/>
        <v>-10545.667492780301</v>
      </c>
      <c r="I160" s="14">
        <f t="shared" si="110"/>
        <v>-10545.667492780301</v>
      </c>
      <c r="J160" s="16"/>
      <c r="K160" s="15">
        <v>-0.43057784911717351</v>
      </c>
      <c r="L160" s="15">
        <v>-0.43057784911717351</v>
      </c>
    </row>
    <row r="161" spans="1:12" x14ac:dyDescent="0.2">
      <c r="A161" t="s">
        <v>156</v>
      </c>
      <c r="B161" s="13">
        <f t="shared" ref="B161:C161" si="137">B137</f>
        <v>12982.9610533546</v>
      </c>
      <c r="C161" s="13">
        <f t="shared" si="137"/>
        <v>6988.2410533545699</v>
      </c>
      <c r="D161" s="16"/>
      <c r="E161" s="13">
        <v>9126.7676717910999</v>
      </c>
      <c r="F161" s="13">
        <v>4964.0804717910996</v>
      </c>
      <c r="G161" s="16"/>
      <c r="H161" s="14">
        <f t="shared" si="109"/>
        <v>-3856.1933815635002</v>
      </c>
      <c r="I161" s="14">
        <f t="shared" si="110"/>
        <v>-2024.1605815634703</v>
      </c>
      <c r="J161" s="16"/>
      <c r="K161" s="15">
        <v>-0.29701956015396952</v>
      </c>
      <c r="L161" s="15">
        <v>-0.28965236976074415</v>
      </c>
    </row>
    <row r="162" spans="1:12" x14ac:dyDescent="0.2">
      <c r="A162" t="s">
        <v>157</v>
      </c>
      <c r="B162" s="13">
        <f t="shared" ref="B162:C162" si="138">B138</f>
        <v>14257.8407174699</v>
      </c>
      <c r="C162" s="13">
        <f t="shared" si="138"/>
        <v>7596.5807174698602</v>
      </c>
      <c r="D162" s="16"/>
      <c r="E162" s="13">
        <v>9126.7676717910999</v>
      </c>
      <c r="F162" s="13">
        <v>4964.0804717910996</v>
      </c>
      <c r="G162" s="16"/>
      <c r="H162" s="14">
        <f t="shared" si="109"/>
        <v>-5131.0730456788006</v>
      </c>
      <c r="I162" s="14">
        <f t="shared" si="110"/>
        <v>-2632.5002456787606</v>
      </c>
      <c r="J162" s="16"/>
      <c r="K162" s="15">
        <v>-0.3598772876871727</v>
      </c>
      <c r="L162" s="15">
        <v>-0.34653752044321712</v>
      </c>
    </row>
    <row r="163" spans="1:12" x14ac:dyDescent="0.2">
      <c r="A163" t="s">
        <v>158</v>
      </c>
      <c r="B163" s="13">
        <f t="shared" ref="B163:C163" si="139">B139</f>
        <v>19336.708287772901</v>
      </c>
      <c r="C163" s="13">
        <f t="shared" si="139"/>
        <v>10588.888287772899</v>
      </c>
      <c r="D163" s="16"/>
      <c r="E163" s="13">
        <v>10045.3168614021</v>
      </c>
      <c r="F163" s="13">
        <v>5338.0375014020801</v>
      </c>
      <c r="G163" s="16"/>
      <c r="H163" s="14">
        <f t="shared" si="109"/>
        <v>-9291.3914263708011</v>
      </c>
      <c r="I163" s="14">
        <f t="shared" si="110"/>
        <v>-5250.8507863708192</v>
      </c>
      <c r="J163" s="16"/>
      <c r="K163" s="15">
        <v>-0.48050533152253155</v>
      </c>
      <c r="L163" s="15">
        <v>-0.49588310346365932</v>
      </c>
    </row>
    <row r="164" spans="1:12" x14ac:dyDescent="0.2">
      <c r="A164" t="s">
        <v>159</v>
      </c>
      <c r="B164" s="13">
        <f t="shared" ref="B164:C164" si="140">B140</f>
        <v>25703.045107802602</v>
      </c>
      <c r="C164" s="13">
        <f t="shared" si="140"/>
        <v>13738.4451078026</v>
      </c>
      <c r="D164" s="16"/>
      <c r="E164" s="13">
        <v>13321.8039301185</v>
      </c>
      <c r="F164" s="13">
        <v>7293.7320901185303</v>
      </c>
      <c r="G164" s="16"/>
      <c r="H164" s="14">
        <f t="shared" si="109"/>
        <v>-12381.241177684102</v>
      </c>
      <c r="I164" s="14">
        <f t="shared" si="110"/>
        <v>-6444.7130176840692</v>
      </c>
      <c r="J164" s="16"/>
      <c r="K164" s="15">
        <v>-0.48170328168336612</v>
      </c>
      <c r="L164" s="15">
        <v>-0.46910061270498982</v>
      </c>
    </row>
    <row r="165" spans="1:12" x14ac:dyDescent="0.2">
      <c r="A165" t="s">
        <v>160</v>
      </c>
      <c r="B165" s="13">
        <f t="shared" ref="B165:C165" si="141">B141</f>
        <v>13365</v>
      </c>
      <c r="C165" s="13">
        <f t="shared" si="141"/>
        <v>1069.2</v>
      </c>
      <c r="D165" s="16"/>
      <c r="E165" s="13">
        <v>9436.5</v>
      </c>
      <c r="F165" s="13">
        <v>754.92</v>
      </c>
      <c r="G165" s="16"/>
      <c r="H165" s="14">
        <f t="shared" si="109"/>
        <v>-3928.5</v>
      </c>
      <c r="I165" s="14">
        <f t="shared" si="110"/>
        <v>-314.28000000000009</v>
      </c>
      <c r="J165" s="16"/>
      <c r="K165" s="15">
        <v>-0.29393939393939394</v>
      </c>
      <c r="L165" s="15">
        <v>-0.293939393939394</v>
      </c>
    </row>
    <row r="166" spans="1:12" x14ac:dyDescent="0.2">
      <c r="A166" t="s">
        <v>161</v>
      </c>
      <c r="B166" s="13">
        <f t="shared" ref="B166:C166" si="142">B142</f>
        <v>15606</v>
      </c>
      <c r="C166" s="13">
        <f t="shared" si="142"/>
        <v>1248.48</v>
      </c>
      <c r="D166" s="16"/>
      <c r="E166" s="13">
        <v>9436.5</v>
      </c>
      <c r="F166" s="13">
        <v>754.92</v>
      </c>
      <c r="G166" s="16"/>
      <c r="H166" s="14">
        <f t="shared" si="109"/>
        <v>-6169.5</v>
      </c>
      <c r="I166" s="14">
        <f t="shared" si="110"/>
        <v>-493.56000000000006</v>
      </c>
      <c r="J166" s="16"/>
      <c r="K166" s="15">
        <v>-0.3953287197231834</v>
      </c>
      <c r="L166" s="15">
        <v>-0.39532871972318345</v>
      </c>
    </row>
    <row r="167" spans="1:12" x14ac:dyDescent="0.2">
      <c r="A167" t="s">
        <v>162</v>
      </c>
      <c r="B167" s="13">
        <f t="shared" ref="B167:C167" si="143">B143</f>
        <v>22149</v>
      </c>
      <c r="C167" s="13">
        <f t="shared" si="143"/>
        <v>1771.92</v>
      </c>
      <c r="D167" s="16"/>
      <c r="E167" s="13">
        <v>10570.5</v>
      </c>
      <c r="F167" s="13">
        <v>845.64</v>
      </c>
      <c r="G167" s="16"/>
      <c r="H167" s="14">
        <f t="shared" si="109"/>
        <v>-11578.5</v>
      </c>
      <c r="I167" s="14">
        <f t="shared" si="110"/>
        <v>-926.28000000000009</v>
      </c>
      <c r="J167" s="16"/>
      <c r="K167" s="15">
        <v>-0.52275497765136125</v>
      </c>
      <c r="L167" s="15">
        <v>-0.52275497765136125</v>
      </c>
    </row>
    <row r="168" spans="1:12" x14ac:dyDescent="0.2">
      <c r="A168" t="s">
        <v>163</v>
      </c>
      <c r="B168" s="13">
        <f t="shared" ref="B168:C168" si="144">B144</f>
        <v>27684</v>
      </c>
      <c r="C168" s="13">
        <f t="shared" si="144"/>
        <v>2214.7199999999998</v>
      </c>
      <c r="D168" s="16"/>
      <c r="E168" s="13">
        <v>14763.8162227994</v>
      </c>
      <c r="F168" s="13">
        <v>1181.10529782395</v>
      </c>
      <c r="G168" s="16"/>
      <c r="H168" s="14">
        <f t="shared" si="109"/>
        <v>-12920.1837772006</v>
      </c>
      <c r="I168" s="14">
        <f t="shared" si="110"/>
        <v>-1033.6147021760498</v>
      </c>
      <c r="J168" s="16"/>
      <c r="K168" s="15">
        <v>-0.46670220261525069</v>
      </c>
      <c r="L168" s="15">
        <v>-0.46670220261525158</v>
      </c>
    </row>
    <row r="169" spans="1:12" x14ac:dyDescent="0.2">
      <c r="A169" t="s">
        <v>164</v>
      </c>
      <c r="B169" s="13">
        <f t="shared" ref="B169:C169" si="145">B145</f>
        <v>13524</v>
      </c>
      <c r="C169" s="13">
        <f t="shared" si="145"/>
        <v>13524</v>
      </c>
      <c r="D169" s="16"/>
      <c r="E169" s="13">
        <v>9604.7999999999993</v>
      </c>
      <c r="F169" s="13">
        <v>9604.7999999999993</v>
      </c>
      <c r="G169" s="16"/>
      <c r="H169" s="14">
        <f t="shared" si="109"/>
        <v>-3919.2000000000007</v>
      </c>
      <c r="I169" s="14">
        <f t="shared" si="110"/>
        <v>-3919.2000000000007</v>
      </c>
      <c r="J169" s="16"/>
      <c r="K169" s="15">
        <v>-0.28979591836734697</v>
      </c>
      <c r="L169" s="15">
        <v>-0.28979591836734697</v>
      </c>
    </row>
    <row r="170" spans="1:12" x14ac:dyDescent="0.2">
      <c r="A170" t="s">
        <v>165</v>
      </c>
      <c r="B170" s="13">
        <f t="shared" ref="B170:C170" si="146">B146</f>
        <v>16449.599999999999</v>
      </c>
      <c r="C170" s="13">
        <f t="shared" si="146"/>
        <v>16449.599999999999</v>
      </c>
      <c r="D170" s="16"/>
      <c r="E170" s="13">
        <v>9604.7999999999993</v>
      </c>
      <c r="F170" s="13">
        <v>9604.7999999999993</v>
      </c>
      <c r="G170" s="16"/>
      <c r="H170" s="14">
        <f t="shared" si="109"/>
        <v>-6844.7999999999993</v>
      </c>
      <c r="I170" s="14">
        <f t="shared" si="110"/>
        <v>-6844.7999999999993</v>
      </c>
      <c r="J170" s="16"/>
      <c r="K170" s="15">
        <v>-0.41610738255033558</v>
      </c>
      <c r="L170" s="15">
        <v>-0.41610738255033558</v>
      </c>
    </row>
    <row r="171" spans="1:12" x14ac:dyDescent="0.2">
      <c r="A171" t="s">
        <v>166</v>
      </c>
      <c r="B171" s="13">
        <f t="shared" ref="B171:C171" si="147">B147</f>
        <v>21859.200000000001</v>
      </c>
      <c r="C171" s="13">
        <f t="shared" si="147"/>
        <v>21859.200000000001</v>
      </c>
      <c r="D171" s="16"/>
      <c r="E171" s="13">
        <v>10971</v>
      </c>
      <c r="F171" s="13">
        <v>10971</v>
      </c>
      <c r="G171" s="16"/>
      <c r="H171" s="14">
        <f t="shared" si="109"/>
        <v>-10888.2</v>
      </c>
      <c r="I171" s="14">
        <f t="shared" si="110"/>
        <v>-10888.2</v>
      </c>
      <c r="J171" s="16"/>
      <c r="K171" s="15">
        <v>-0.49810606060606061</v>
      </c>
      <c r="L171" s="15">
        <v>-0.49810606060606061</v>
      </c>
    </row>
    <row r="172" spans="1:12" x14ac:dyDescent="0.2">
      <c r="A172" t="s">
        <v>167</v>
      </c>
      <c r="B172" s="13">
        <f t="shared" ref="B172:C172" si="148">B148</f>
        <v>27103.200000000001</v>
      </c>
      <c r="C172" s="13">
        <f t="shared" si="148"/>
        <v>27103.200000000001</v>
      </c>
      <c r="D172" s="16"/>
      <c r="E172" s="13">
        <v>14738.4</v>
      </c>
      <c r="F172" s="13">
        <v>14738.4</v>
      </c>
      <c r="G172" s="16"/>
      <c r="H172" s="14">
        <f t="shared" si="109"/>
        <v>-12364.800000000001</v>
      </c>
      <c r="I172" s="14">
        <f t="shared" si="110"/>
        <v>-12364.800000000001</v>
      </c>
      <c r="J172" s="16"/>
      <c r="K172" s="15">
        <v>-0.45621181262729127</v>
      </c>
      <c r="L172" s="15">
        <v>-0.45621181262729127</v>
      </c>
    </row>
    <row r="173" spans="1:12" x14ac:dyDescent="0.2">
      <c r="A173" t="s">
        <v>168</v>
      </c>
      <c r="B173" s="13">
        <f t="shared" ref="B173:C173" si="149">B149</f>
        <v>14938.876597414799</v>
      </c>
      <c r="C173" s="13">
        <f t="shared" si="149"/>
        <v>14938.876597414799</v>
      </c>
      <c r="D173" s="16"/>
      <c r="E173" s="13">
        <v>11204.1574480611</v>
      </c>
      <c r="F173" s="13">
        <v>11204.1574480611</v>
      </c>
      <c r="G173" s="16"/>
      <c r="H173" s="14">
        <f t="shared" si="109"/>
        <v>-3734.7191493536993</v>
      </c>
      <c r="I173" s="14">
        <f t="shared" si="110"/>
        <v>-3734.7191493536993</v>
      </c>
      <c r="J173" s="16"/>
      <c r="K173" s="15">
        <v>-0.24999999999999997</v>
      </c>
      <c r="L173" s="15">
        <v>-0.24999999999999997</v>
      </c>
    </row>
    <row r="174" spans="1:12" x14ac:dyDescent="0.2">
      <c r="A174" t="s">
        <v>169</v>
      </c>
      <c r="B174" s="13">
        <f t="shared" ref="B174:C174" si="150">B150</f>
        <v>23587.699890655</v>
      </c>
      <c r="C174" s="13">
        <f t="shared" si="150"/>
        <v>23587.699890655</v>
      </c>
      <c r="D174" s="16"/>
      <c r="E174" s="13">
        <v>11204.1574480611</v>
      </c>
      <c r="F174" s="13">
        <v>11204.1574480611</v>
      </c>
      <c r="G174" s="16"/>
      <c r="H174" s="14">
        <f t="shared" si="109"/>
        <v>-12383.5424425939</v>
      </c>
      <c r="I174" s="14">
        <f t="shared" si="110"/>
        <v>-12383.5424425939</v>
      </c>
      <c r="J174" s="16"/>
      <c r="K174" s="15">
        <v>-0.52500000000000102</v>
      </c>
      <c r="L174" s="15">
        <v>-0.52500000000000102</v>
      </c>
    </row>
    <row r="175" spans="1:12" x14ac:dyDescent="0.2">
      <c r="A175" t="s">
        <v>170</v>
      </c>
      <c r="B175" s="13">
        <f t="shared" ref="B175:C175" si="151">B151</f>
        <v>30821.2611904558</v>
      </c>
      <c r="C175" s="13">
        <f t="shared" si="151"/>
        <v>30821.2611904558</v>
      </c>
      <c r="D175" s="16"/>
      <c r="E175" s="13">
        <v>17690.774917991199</v>
      </c>
      <c r="F175" s="13">
        <v>17690.774917991199</v>
      </c>
      <c r="G175" s="16"/>
      <c r="H175" s="14">
        <f t="shared" si="109"/>
        <v>-13130.486272464601</v>
      </c>
      <c r="I175" s="14">
        <f t="shared" si="110"/>
        <v>-13130.486272464601</v>
      </c>
      <c r="J175" s="16"/>
      <c r="K175" s="15">
        <v>-0.4260204081632657</v>
      </c>
      <c r="L175" s="15">
        <v>-0.4260204081632657</v>
      </c>
    </row>
    <row r="176" spans="1:12" x14ac:dyDescent="0.2">
      <c r="A176" t="s">
        <v>171</v>
      </c>
      <c r="B176" s="13">
        <f t="shared" ref="B176:C176" si="152">B152</f>
        <v>41357.100474948398</v>
      </c>
      <c r="C176" s="13">
        <f t="shared" si="152"/>
        <v>41357.100474948398</v>
      </c>
      <c r="D176" s="16"/>
      <c r="E176" s="13">
        <v>23115.945892841901</v>
      </c>
      <c r="F176" s="13">
        <v>23115.945892841901</v>
      </c>
      <c r="G176" s="16"/>
      <c r="H176" s="14">
        <f t="shared" si="109"/>
        <v>-18241.154582106497</v>
      </c>
      <c r="I176" s="14">
        <f t="shared" si="110"/>
        <v>-18241.154582106497</v>
      </c>
      <c r="J176" s="16"/>
      <c r="K176" s="15">
        <v>-0.44106463878326946</v>
      </c>
      <c r="L176" s="15">
        <v>-0.44106463878326946</v>
      </c>
    </row>
    <row r="177" spans="1:12" x14ac:dyDescent="0.2">
      <c r="A177" t="s">
        <v>172</v>
      </c>
      <c r="B177" s="13">
        <f t="shared" ref="B177:C177" si="153">B153</f>
        <v>13534.08</v>
      </c>
      <c r="C177" s="13">
        <f t="shared" si="153"/>
        <v>13534.08</v>
      </c>
      <c r="D177" s="16"/>
      <c r="E177" s="13">
        <v>10150.56</v>
      </c>
      <c r="F177" s="13">
        <v>10150.56</v>
      </c>
      <c r="G177" s="16"/>
      <c r="H177" s="14">
        <f t="shared" si="109"/>
        <v>-3383.5200000000004</v>
      </c>
      <c r="I177" s="14">
        <f t="shared" si="110"/>
        <v>-3383.5200000000004</v>
      </c>
      <c r="J177" s="16"/>
      <c r="K177" s="15">
        <v>-0.25000000000000006</v>
      </c>
      <c r="L177" s="15">
        <v>-0.25000000000000006</v>
      </c>
    </row>
    <row r="178" spans="1:12" x14ac:dyDescent="0.2">
      <c r="A178" t="s">
        <v>173</v>
      </c>
      <c r="B178" s="13">
        <f t="shared" ref="B178:C178" si="154">B154</f>
        <v>21231.360000000001</v>
      </c>
      <c r="C178" s="13">
        <f t="shared" si="154"/>
        <v>21231.360000000001</v>
      </c>
      <c r="D178" s="16"/>
      <c r="E178" s="13">
        <v>10150.56</v>
      </c>
      <c r="F178" s="13">
        <v>10150.56</v>
      </c>
      <c r="G178" s="16"/>
      <c r="H178" s="14">
        <f t="shared" si="109"/>
        <v>-11080.800000000001</v>
      </c>
      <c r="I178" s="14">
        <f t="shared" si="110"/>
        <v>-11080.800000000001</v>
      </c>
      <c r="J178" s="16"/>
      <c r="K178" s="15">
        <v>-0.52190721649484539</v>
      </c>
      <c r="L178" s="15">
        <v>-0.52190721649484539</v>
      </c>
    </row>
    <row r="179" spans="1:12" x14ac:dyDescent="0.2">
      <c r="A179" t="s">
        <v>174</v>
      </c>
      <c r="B179" s="13">
        <f t="shared" ref="B179:C179" si="155">B155</f>
        <v>27615.360000000001</v>
      </c>
      <c r="C179" s="13">
        <f t="shared" si="155"/>
        <v>27615.360000000001</v>
      </c>
      <c r="D179" s="16"/>
      <c r="E179" s="13">
        <v>15923.52</v>
      </c>
      <c r="F179" s="13">
        <v>15923.52</v>
      </c>
      <c r="G179" s="16"/>
      <c r="H179" s="14">
        <f t="shared" si="109"/>
        <v>-11691.84</v>
      </c>
      <c r="I179" s="14">
        <f t="shared" si="110"/>
        <v>-11691.84</v>
      </c>
      <c r="J179" s="16"/>
      <c r="K179" s="15">
        <v>-0.42338177014531042</v>
      </c>
      <c r="L179" s="15">
        <v>-0.42338177014531042</v>
      </c>
    </row>
    <row r="180" spans="1:12" x14ac:dyDescent="0.2">
      <c r="A180" t="s">
        <v>175</v>
      </c>
      <c r="B180" s="13">
        <f t="shared" ref="B180:C180" si="156">B156</f>
        <v>36480</v>
      </c>
      <c r="C180" s="13">
        <f t="shared" si="156"/>
        <v>36480</v>
      </c>
      <c r="D180" s="16"/>
      <c r="E180" s="13">
        <v>20711.52</v>
      </c>
      <c r="F180" s="13">
        <v>20711.52</v>
      </c>
      <c r="G180" s="16"/>
      <c r="H180" s="14">
        <f t="shared" si="109"/>
        <v>-15768.48</v>
      </c>
      <c r="I180" s="14">
        <f t="shared" si="110"/>
        <v>-15768.48</v>
      </c>
      <c r="J180" s="16"/>
      <c r="K180" s="15">
        <v>-0.43224999999999997</v>
      </c>
      <c r="L180" s="15">
        <v>-0.43224999999999997</v>
      </c>
    </row>
    <row r="181" spans="1:12" x14ac:dyDescent="0.2">
      <c r="A181" t="s">
        <v>176</v>
      </c>
      <c r="B181" s="13">
        <f t="shared" ref="B181:C181" si="157">B157</f>
        <v>13327.0504382201</v>
      </c>
      <c r="C181" s="13">
        <f t="shared" si="157"/>
        <v>13327.0504382201</v>
      </c>
      <c r="D181" s="16"/>
      <c r="E181" s="13">
        <v>9995.2878286650503</v>
      </c>
      <c r="F181" s="13">
        <v>9995.2878286650503</v>
      </c>
      <c r="G181" s="16"/>
      <c r="H181" s="14">
        <f t="shared" si="109"/>
        <v>-3331.7626095550495</v>
      </c>
      <c r="I181" s="14">
        <f t="shared" si="110"/>
        <v>-3331.7626095550495</v>
      </c>
      <c r="J181" s="16"/>
      <c r="K181" s="15">
        <v>-0.25000000000000183</v>
      </c>
      <c r="L181" s="15">
        <v>-0.25000000000000183</v>
      </c>
    </row>
    <row r="182" spans="1:12" x14ac:dyDescent="0.2">
      <c r="A182" t="s">
        <v>177</v>
      </c>
      <c r="B182" s="13">
        <f t="shared" ref="B182:C182" si="158">B158</f>
        <v>15685.8204272856</v>
      </c>
      <c r="C182" s="13">
        <f t="shared" si="158"/>
        <v>15685.8204272856</v>
      </c>
      <c r="D182" s="16"/>
      <c r="E182" s="13">
        <v>9995.2878286650503</v>
      </c>
      <c r="F182" s="13">
        <v>9995.2878286650503</v>
      </c>
      <c r="G182" s="16"/>
      <c r="H182" s="14">
        <f t="shared" si="109"/>
        <v>-5690.5325986205498</v>
      </c>
      <c r="I182" s="14">
        <f t="shared" si="110"/>
        <v>-5690.5325986205498</v>
      </c>
      <c r="J182" s="16"/>
      <c r="K182" s="15">
        <v>-0.36278195488721943</v>
      </c>
      <c r="L182" s="15">
        <v>-0.36278195488721943</v>
      </c>
    </row>
    <row r="183" spans="1:12" x14ac:dyDescent="0.2">
      <c r="A183" t="s">
        <v>178</v>
      </c>
      <c r="B183" s="13">
        <f t="shared" ref="B183:C183" si="159">B159</f>
        <v>19813.667908150201</v>
      </c>
      <c r="C183" s="13">
        <f t="shared" si="159"/>
        <v>19813.667908150201</v>
      </c>
      <c r="D183" s="16"/>
      <c r="E183" s="13">
        <v>11764.3653204642</v>
      </c>
      <c r="F183" s="13">
        <v>11764.3653204642</v>
      </c>
      <c r="G183" s="16"/>
      <c r="H183" s="14">
        <f t="shared" si="109"/>
        <v>-8049.3025876860011</v>
      </c>
      <c r="I183" s="14">
        <f t="shared" si="110"/>
        <v>-8049.3025876860011</v>
      </c>
      <c r="J183" s="16"/>
      <c r="K183" s="15">
        <v>-0.40624999999999911</v>
      </c>
      <c r="L183" s="15">
        <v>-0.40624999999999911</v>
      </c>
    </row>
    <row r="184" spans="1:12" x14ac:dyDescent="0.2">
      <c r="A184" t="s">
        <v>179</v>
      </c>
      <c r="B184" s="13">
        <f t="shared" ref="B184:C184" si="160">B160</f>
        <v>24491.895053130102</v>
      </c>
      <c r="C184" s="13">
        <f t="shared" si="160"/>
        <v>24491.895053130102</v>
      </c>
      <c r="D184" s="16"/>
      <c r="E184" s="13">
        <v>14860.2509311126</v>
      </c>
      <c r="F184" s="13">
        <v>14860.2509311126</v>
      </c>
      <c r="G184" s="16"/>
      <c r="H184" s="14">
        <f t="shared" si="109"/>
        <v>-9631.644122017502</v>
      </c>
      <c r="I184" s="14">
        <f t="shared" si="110"/>
        <v>-9631.644122017502</v>
      </c>
      <c r="J184" s="16"/>
      <c r="K184" s="15">
        <v>-0.39325842696629404</v>
      </c>
      <c r="L184" s="15">
        <v>-0.39325842696629404</v>
      </c>
    </row>
    <row r="185" spans="1:12" x14ac:dyDescent="0.2">
      <c r="A185" t="s">
        <v>180</v>
      </c>
      <c r="B185" s="13">
        <f t="shared" ref="B185:C185" si="161">B161</f>
        <v>12982.9610533546</v>
      </c>
      <c r="C185" s="13">
        <f t="shared" si="161"/>
        <v>6988.2410533545699</v>
      </c>
      <c r="D185" s="16"/>
      <c r="E185" s="13">
        <v>9737.2207900159301</v>
      </c>
      <c r="F185" s="13">
        <v>5241.1807900159301</v>
      </c>
      <c r="G185" s="16"/>
      <c r="H185" s="14">
        <f t="shared" si="109"/>
        <v>-3245.74026333867</v>
      </c>
      <c r="I185" s="14">
        <f t="shared" si="110"/>
        <v>-1747.0602633386397</v>
      </c>
      <c r="J185" s="16"/>
      <c r="K185" s="15">
        <v>-0.25000000000000155</v>
      </c>
      <c r="L185" s="15">
        <v>-0.24999999999999961</v>
      </c>
    </row>
    <row r="186" spans="1:12" x14ac:dyDescent="0.2">
      <c r="A186" t="s">
        <v>181</v>
      </c>
      <c r="B186" s="13">
        <f t="shared" ref="B186:C186" si="162">B162</f>
        <v>14257.8407174699</v>
      </c>
      <c r="C186" s="13">
        <f t="shared" si="162"/>
        <v>7596.5807174698602</v>
      </c>
      <c r="D186" s="16"/>
      <c r="E186" s="13">
        <v>9737.2207900159301</v>
      </c>
      <c r="F186" s="13">
        <v>5241.1807900159301</v>
      </c>
      <c r="G186" s="16"/>
      <c r="H186" s="14">
        <f t="shared" si="109"/>
        <v>-4520.6199274539704</v>
      </c>
      <c r="I186" s="14">
        <f t="shared" si="110"/>
        <v>-2355.3999274539301</v>
      </c>
      <c r="J186" s="16"/>
      <c r="K186" s="15">
        <v>-0.31706203043178399</v>
      </c>
      <c r="L186" s="15">
        <v>-0.31006054105858649</v>
      </c>
    </row>
    <row r="187" spans="1:12" x14ac:dyDescent="0.2">
      <c r="A187" t="s">
        <v>182</v>
      </c>
      <c r="B187" s="13">
        <f t="shared" ref="B187:C187" si="163">B163</f>
        <v>19336.708287772901</v>
      </c>
      <c r="C187" s="13">
        <f t="shared" si="163"/>
        <v>10588.888287772899</v>
      </c>
      <c r="D187" s="16"/>
      <c r="E187" s="13">
        <v>10693.380538102399</v>
      </c>
      <c r="F187" s="13">
        <v>5697.4355381023897</v>
      </c>
      <c r="G187" s="16"/>
      <c r="H187" s="14">
        <f t="shared" si="109"/>
        <v>-8643.3277496705014</v>
      </c>
      <c r="I187" s="14">
        <f t="shared" si="110"/>
        <v>-4891.4527496705095</v>
      </c>
      <c r="J187" s="16"/>
      <c r="K187" s="15">
        <v>-0.44699064706560737</v>
      </c>
      <c r="L187" s="15">
        <v>-0.46194204875300476</v>
      </c>
    </row>
    <row r="188" spans="1:12" x14ac:dyDescent="0.2">
      <c r="A188" t="s">
        <v>183</v>
      </c>
      <c r="B188" s="13">
        <f t="shared" ref="B188:C188" si="164">B164</f>
        <v>25703.045107802602</v>
      </c>
      <c r="C188" s="13">
        <f t="shared" si="164"/>
        <v>13738.4451078026</v>
      </c>
      <c r="D188" s="16"/>
      <c r="E188" s="13">
        <v>14502.5312158297</v>
      </c>
      <c r="F188" s="13">
        <v>7941.6662158296804</v>
      </c>
      <c r="G188" s="16"/>
      <c r="H188" s="14">
        <f t="shared" si="109"/>
        <v>-11200.513891972902</v>
      </c>
      <c r="I188" s="14">
        <f t="shared" si="110"/>
        <v>-5796.7788919729192</v>
      </c>
      <c r="J188" s="16"/>
      <c r="K188" s="15">
        <v>-0.43576602869411735</v>
      </c>
      <c r="L188" s="15">
        <v>-0.42193849787853371</v>
      </c>
    </row>
    <row r="189" spans="1:12" x14ac:dyDescent="0.2">
      <c r="A189" t="s">
        <v>184</v>
      </c>
      <c r="B189" s="13">
        <f t="shared" ref="B189:C189" si="165">B165</f>
        <v>13365</v>
      </c>
      <c r="C189" s="13">
        <f t="shared" si="165"/>
        <v>1069.2</v>
      </c>
      <c r="D189" s="16"/>
      <c r="E189" s="13">
        <v>10023.75</v>
      </c>
      <c r="F189" s="13">
        <v>801.9</v>
      </c>
      <c r="G189" s="16"/>
      <c r="H189" s="14">
        <f t="shared" si="109"/>
        <v>-3341.25</v>
      </c>
      <c r="I189" s="14">
        <f t="shared" si="110"/>
        <v>-267.30000000000007</v>
      </c>
      <c r="J189" s="16"/>
      <c r="K189" s="15">
        <v>-0.25</v>
      </c>
      <c r="L189" s="15">
        <v>-0.25000000000000006</v>
      </c>
    </row>
    <row r="190" spans="1:12" x14ac:dyDescent="0.2">
      <c r="A190" t="s">
        <v>185</v>
      </c>
      <c r="B190" s="13">
        <f t="shared" ref="B190:C190" si="166">B166</f>
        <v>15606</v>
      </c>
      <c r="C190" s="13">
        <f t="shared" si="166"/>
        <v>1248.48</v>
      </c>
      <c r="D190" s="16"/>
      <c r="E190" s="13">
        <v>10023.75</v>
      </c>
      <c r="F190" s="13">
        <v>801.9</v>
      </c>
      <c r="G190" s="16"/>
      <c r="H190" s="14">
        <f t="shared" si="109"/>
        <v>-5582.25</v>
      </c>
      <c r="I190" s="14">
        <f t="shared" si="110"/>
        <v>-446.58000000000004</v>
      </c>
      <c r="J190" s="16"/>
      <c r="K190" s="15">
        <v>-0.35769896193771628</v>
      </c>
      <c r="L190" s="15">
        <v>-0.35769896193771628</v>
      </c>
    </row>
    <row r="191" spans="1:12" x14ac:dyDescent="0.2">
      <c r="A191" t="s">
        <v>186</v>
      </c>
      <c r="B191" s="13">
        <f t="shared" ref="B191:C191" si="167">B167</f>
        <v>22149</v>
      </c>
      <c r="C191" s="13">
        <f t="shared" si="167"/>
        <v>1771.92</v>
      </c>
      <c r="D191" s="16"/>
      <c r="E191" s="13">
        <v>11704.5</v>
      </c>
      <c r="F191" s="13">
        <v>936.36</v>
      </c>
      <c r="G191" s="16"/>
      <c r="H191" s="14">
        <f t="shared" si="109"/>
        <v>-10444.5</v>
      </c>
      <c r="I191" s="14">
        <f t="shared" si="110"/>
        <v>-835.56000000000006</v>
      </c>
      <c r="J191" s="16"/>
      <c r="K191" s="15">
        <v>-0.47155627793579846</v>
      </c>
      <c r="L191" s="15">
        <v>-0.47155627793579846</v>
      </c>
    </row>
    <row r="192" spans="1:12" x14ac:dyDescent="0.2">
      <c r="A192" t="s">
        <v>187</v>
      </c>
      <c r="B192" s="13">
        <f t="shared" ref="B192:C192" si="168">B168</f>
        <v>27684</v>
      </c>
      <c r="C192" s="13">
        <f t="shared" si="168"/>
        <v>2214.7199999999998</v>
      </c>
      <c r="D192" s="16"/>
      <c r="E192" s="13">
        <v>16611.75</v>
      </c>
      <c r="F192" s="13">
        <v>1328.94</v>
      </c>
      <c r="G192" s="16"/>
      <c r="H192" s="14">
        <f t="shared" si="109"/>
        <v>-11072.25</v>
      </c>
      <c r="I192" s="14">
        <f t="shared" si="110"/>
        <v>-885.77999999999975</v>
      </c>
      <c r="J192" s="16"/>
      <c r="K192" s="15">
        <v>-0.39995123537061117</v>
      </c>
      <c r="L192" s="15">
        <v>-0.39995123537061111</v>
      </c>
    </row>
    <row r="193" spans="1:12" x14ac:dyDescent="0.2">
      <c r="A193" t="s">
        <v>188</v>
      </c>
      <c r="B193" s="13">
        <f t="shared" ref="B193:C193" si="169">B169</f>
        <v>13524</v>
      </c>
      <c r="C193" s="13">
        <f t="shared" si="169"/>
        <v>13524</v>
      </c>
      <c r="D193" s="16"/>
      <c r="E193" s="13">
        <v>10143</v>
      </c>
      <c r="F193" s="13">
        <v>10143</v>
      </c>
      <c r="G193" s="16"/>
      <c r="H193" s="14">
        <f t="shared" si="109"/>
        <v>-3381</v>
      </c>
      <c r="I193" s="14">
        <f t="shared" si="110"/>
        <v>-3381</v>
      </c>
      <c r="J193" s="16"/>
      <c r="K193" s="15">
        <v>-0.25</v>
      </c>
      <c r="L193" s="15">
        <v>-0.25</v>
      </c>
    </row>
    <row r="194" spans="1:12" x14ac:dyDescent="0.2">
      <c r="A194" t="s">
        <v>189</v>
      </c>
      <c r="B194" s="13">
        <f t="shared" ref="B194:C194" si="170">B170</f>
        <v>16449.599999999999</v>
      </c>
      <c r="C194" s="13">
        <f t="shared" si="170"/>
        <v>16449.599999999999</v>
      </c>
      <c r="D194" s="16"/>
      <c r="E194" s="13">
        <v>10143</v>
      </c>
      <c r="F194" s="13">
        <v>10143</v>
      </c>
      <c r="G194" s="16"/>
      <c r="H194" s="14">
        <f t="shared" si="109"/>
        <v>-6306.5999999999985</v>
      </c>
      <c r="I194" s="14">
        <f t="shared" si="110"/>
        <v>-6306.5999999999985</v>
      </c>
      <c r="J194" s="16"/>
      <c r="K194" s="15">
        <v>-0.3833892617449664</v>
      </c>
      <c r="L194" s="15">
        <v>-0.3833892617449664</v>
      </c>
    </row>
    <row r="195" spans="1:12" x14ac:dyDescent="0.2">
      <c r="A195" t="s">
        <v>190</v>
      </c>
      <c r="B195" s="13">
        <f t="shared" ref="B195:C195" si="171">B171</f>
        <v>21859.200000000001</v>
      </c>
      <c r="C195" s="13">
        <f t="shared" si="171"/>
        <v>21859.200000000001</v>
      </c>
      <c r="D195" s="16"/>
      <c r="E195" s="13">
        <v>12337.2</v>
      </c>
      <c r="F195" s="13">
        <v>12337.2</v>
      </c>
      <c r="G195" s="16"/>
      <c r="H195" s="14">
        <f t="shared" si="109"/>
        <v>-9522</v>
      </c>
      <c r="I195" s="14">
        <f t="shared" si="110"/>
        <v>-9522</v>
      </c>
      <c r="J195" s="16"/>
      <c r="K195" s="15">
        <v>-0.43560606060606061</v>
      </c>
      <c r="L195" s="15">
        <v>-0.43560606060606061</v>
      </c>
    </row>
    <row r="196" spans="1:12" x14ac:dyDescent="0.2">
      <c r="A196" t="s">
        <v>191</v>
      </c>
      <c r="B196" s="13">
        <f t="shared" ref="B196:C196" si="172">B172</f>
        <v>27103.200000000001</v>
      </c>
      <c r="C196" s="13">
        <f t="shared" si="172"/>
        <v>27103.200000000001</v>
      </c>
      <c r="D196" s="16"/>
      <c r="E196" s="13">
        <v>16394.400000000001</v>
      </c>
      <c r="F196" s="13">
        <v>16394.400000000001</v>
      </c>
      <c r="G196" s="16"/>
      <c r="H196" s="14">
        <f t="shared" si="109"/>
        <v>-10708.8</v>
      </c>
      <c r="I196" s="14">
        <f t="shared" si="110"/>
        <v>-10708.8</v>
      </c>
      <c r="J196" s="16"/>
      <c r="K196" s="15">
        <v>-0.39511201629327897</v>
      </c>
      <c r="L196" s="15">
        <v>-0.39511201629327897</v>
      </c>
    </row>
    <row r="197" spans="1:12" x14ac:dyDescent="0.2">
      <c r="D197" s="10"/>
      <c r="G197" s="10"/>
      <c r="J197" s="10"/>
    </row>
    <row r="198" spans="1:12" ht="46.25" customHeight="1" x14ac:dyDescent="0.2">
      <c r="B198" s="32" t="s">
        <v>222</v>
      </c>
      <c r="C198" s="32"/>
      <c r="D198" s="32"/>
      <c r="E198" s="32"/>
      <c r="F198" s="32"/>
      <c r="G198" s="19"/>
      <c r="J198" s="19"/>
    </row>
    <row r="199" spans="1:12" x14ac:dyDescent="0.2">
      <c r="D199" s="19"/>
      <c r="G199" s="19"/>
      <c r="J199" s="19"/>
    </row>
    <row r="200" spans="1:12" x14ac:dyDescent="0.2">
      <c r="D200" s="10"/>
      <c r="G200" s="10"/>
      <c r="J200" s="10"/>
    </row>
    <row r="201" spans="1:12" x14ac:dyDescent="0.2">
      <c r="D201" s="10"/>
      <c r="G201" s="10"/>
      <c r="J201" s="10"/>
    </row>
    <row r="202" spans="1:12" x14ac:dyDescent="0.2">
      <c r="D202" s="10"/>
      <c r="G202" s="10"/>
      <c r="J202" s="10"/>
    </row>
  </sheetData>
  <mergeCells count="5">
    <mergeCell ref="B3:C3"/>
    <mergeCell ref="E3:F3"/>
    <mergeCell ref="H3:I3"/>
    <mergeCell ref="K3:L3"/>
    <mergeCell ref="B198:F1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DCB5-31EE-474E-AE65-8B86C3C45C2C}">
  <dimension ref="A1:W202"/>
  <sheetViews>
    <sheetView zoomScale="125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8" sqref="B198:E198"/>
    </sheetView>
  </sheetViews>
  <sheetFormatPr baseColWidth="10" defaultColWidth="8.83203125" defaultRowHeight="15" x14ac:dyDescent="0.2"/>
  <cols>
    <col min="1" max="1" width="22.5" bestFit="1" customWidth="1"/>
    <col min="2" max="3" width="9.1640625" customWidth="1"/>
    <col min="4" max="5" width="9.83203125" customWidth="1"/>
    <col min="6" max="6" width="3.33203125" customWidth="1"/>
    <col min="7" max="10" width="9.83203125" customWidth="1"/>
    <col min="11" max="11" width="3.6640625" customWidth="1"/>
    <col min="12" max="13" width="9.1640625" customWidth="1"/>
    <col min="14" max="15" width="9.83203125" customWidth="1"/>
    <col min="16" max="16" width="3.6640625" customWidth="1"/>
    <col min="17" max="20" width="9.83203125" customWidth="1"/>
    <col min="21" max="21" width="3.6640625" style="26" customWidth="1"/>
  </cols>
  <sheetData>
    <row r="1" spans="1:23" ht="19" x14ac:dyDescent="0.25">
      <c r="A1" s="11" t="s">
        <v>229</v>
      </c>
    </row>
    <row r="2" spans="1:23" s="10" customFormat="1" x14ac:dyDescent="0.2">
      <c r="U2" s="27"/>
    </row>
    <row r="3" spans="1:23" s="10" customFormat="1" x14ac:dyDescent="0.2">
      <c r="B3" s="31" t="s">
        <v>199</v>
      </c>
      <c r="C3" s="31"/>
      <c r="D3" s="31"/>
      <c r="E3" s="31"/>
      <c r="F3" s="21"/>
      <c r="G3" s="31" t="s">
        <v>215</v>
      </c>
      <c r="H3" s="31"/>
      <c r="I3" s="31"/>
      <c r="J3" s="31"/>
      <c r="K3" s="23"/>
      <c r="L3" s="31" t="s">
        <v>216</v>
      </c>
      <c r="M3" s="31"/>
      <c r="N3" s="31"/>
      <c r="O3" s="31"/>
      <c r="P3" s="22"/>
      <c r="Q3" s="31" t="s">
        <v>217</v>
      </c>
      <c r="R3" s="31"/>
      <c r="S3" s="31"/>
      <c r="T3" s="31"/>
      <c r="U3" s="28"/>
      <c r="V3" s="31"/>
      <c r="W3" s="31"/>
    </row>
    <row r="4" spans="1:23" s="24" customFormat="1" ht="16" x14ac:dyDescent="0.2">
      <c r="B4" s="24" t="s">
        <v>194</v>
      </c>
      <c r="C4" s="24" t="s">
        <v>195</v>
      </c>
      <c r="D4" s="24" t="s">
        <v>196</v>
      </c>
      <c r="E4" s="24" t="s">
        <v>197</v>
      </c>
      <c r="F4" s="25"/>
      <c r="G4" s="24" t="s">
        <v>194</v>
      </c>
      <c r="H4" s="24" t="s">
        <v>195</v>
      </c>
      <c r="I4" s="24" t="s">
        <v>214</v>
      </c>
      <c r="J4" s="24" t="s">
        <v>196</v>
      </c>
      <c r="K4" s="25"/>
      <c r="L4" s="24" t="s">
        <v>194</v>
      </c>
      <c r="M4" s="24" t="s">
        <v>195</v>
      </c>
      <c r="N4" s="24" t="s">
        <v>196</v>
      </c>
      <c r="O4" s="24" t="s">
        <v>197</v>
      </c>
      <c r="P4" s="25"/>
      <c r="Q4" s="24" t="s">
        <v>194</v>
      </c>
      <c r="R4" s="24" t="s">
        <v>195</v>
      </c>
      <c r="S4" s="24" t="s">
        <v>214</v>
      </c>
      <c r="T4" s="24" t="s">
        <v>196</v>
      </c>
      <c r="U4" s="29"/>
    </row>
    <row r="5" spans="1:23" s="10" customFormat="1" x14ac:dyDescent="0.2">
      <c r="A5" s="10" t="s">
        <v>0</v>
      </c>
      <c r="B5" s="13">
        <f>F_mat!E5</f>
        <v>1442.4687293433501</v>
      </c>
      <c r="C5" s="13">
        <f>F_ass!E5</f>
        <v>462.45792912265199</v>
      </c>
      <c r="D5" s="13">
        <f>F_wtw!E5</f>
        <v>14938.876597414799</v>
      </c>
      <c r="E5" s="13">
        <f>SUM(B5:D5)</f>
        <v>16843.803255880801</v>
      </c>
      <c r="F5" s="16"/>
      <c r="G5" s="15">
        <f>B5/E5</f>
        <v>8.5637946931001491E-2</v>
      </c>
      <c r="H5" s="15">
        <f t="shared" ref="H5:H36" si="0">C5/E5</f>
        <v>2.745567150703869E-2</v>
      </c>
      <c r="I5" s="15">
        <f t="shared" ref="I5:I36" si="1">1-J5</f>
        <v>0.11309361843804022</v>
      </c>
      <c r="J5" s="15">
        <f>1-SUM(G5:H5)</f>
        <v>0.88690638156195978</v>
      </c>
      <c r="K5" s="17"/>
      <c r="L5" s="13">
        <f>F_mat!F5</f>
        <v>1071.38302645557</v>
      </c>
      <c r="M5" s="13">
        <f>F_ass!F5</f>
        <v>76.947620461744705</v>
      </c>
      <c r="N5" s="13">
        <f>F_wtw!F5</f>
        <v>14938.876597414799</v>
      </c>
      <c r="O5" s="13">
        <f>SUM(L5:N5)</f>
        <v>16087.207244332114</v>
      </c>
      <c r="P5" s="17"/>
      <c r="Q5" s="15">
        <f>L5/O5</f>
        <v>6.65984474609813E-2</v>
      </c>
      <c r="R5" s="18">
        <f>M5/O5</f>
        <v>4.7831559134575759E-3</v>
      </c>
      <c r="S5" s="15">
        <f>SUM(L5:M5)/O5</f>
        <v>7.1381603374438871E-2</v>
      </c>
      <c r="T5" s="15">
        <f>1-S5</f>
        <v>0.92861839662556112</v>
      </c>
      <c r="U5" s="27"/>
    </row>
    <row r="6" spans="1:23" s="10" customFormat="1" x14ac:dyDescent="0.2">
      <c r="A6" s="10" t="s">
        <v>1</v>
      </c>
      <c r="B6" s="13">
        <f>F_mat!E6</f>
        <v>2563.3916561885999</v>
      </c>
      <c r="C6" s="13">
        <f>F_ass!E6</f>
        <v>821.82772682422205</v>
      </c>
      <c r="D6" s="13">
        <f>F_wtw!E6</f>
        <v>23587.699890655</v>
      </c>
      <c r="E6" s="13">
        <f t="shared" ref="E6:E69" si="2">SUM(B6:D6)</f>
        <v>26972.919273667823</v>
      </c>
      <c r="F6" s="16"/>
      <c r="G6" s="15">
        <f t="shared" ref="G6:G69" si="3">B6/E6</f>
        <v>9.5035751606282304E-2</v>
      </c>
      <c r="H6" s="15">
        <f t="shared" si="0"/>
        <v>3.0468623677175618E-2</v>
      </c>
      <c r="I6" s="15">
        <f t="shared" si="1"/>
        <v>0.12550437528345793</v>
      </c>
      <c r="J6" s="15">
        <f t="shared" ref="J6:J69" si="4">1-SUM(G6:H6)</f>
        <v>0.87449562471654207</v>
      </c>
      <c r="K6" s="17"/>
      <c r="L6" s="13">
        <f>F_mat!F6</f>
        <v>1903.9402759521299</v>
      </c>
      <c r="M6" s="13">
        <f>F_ass!F6</f>
        <v>136.74257489449801</v>
      </c>
      <c r="N6" s="13">
        <f>F_wtw!F6</f>
        <v>23587.699890655</v>
      </c>
      <c r="O6" s="13">
        <f t="shared" ref="O6:O69" si="5">SUM(L6:N6)</f>
        <v>25628.382741501628</v>
      </c>
      <c r="P6" s="17"/>
      <c r="Q6" s="15">
        <f t="shared" ref="Q6:Q69" si="6">L6/O6</f>
        <v>7.42903013099208E-2</v>
      </c>
      <c r="R6" s="18">
        <f t="shared" ref="R6:R69" si="7">M6/O6</f>
        <v>5.335591257307949E-3</v>
      </c>
      <c r="S6" s="15">
        <f t="shared" ref="S6:S69" si="8">SUM(L6:M6)/O6</f>
        <v>7.962589256722874E-2</v>
      </c>
      <c r="T6" s="15">
        <f t="shared" ref="T6:T69" si="9">1-S6</f>
        <v>0.92037410743277126</v>
      </c>
      <c r="U6" s="27"/>
    </row>
    <row r="7" spans="1:23" s="10" customFormat="1" x14ac:dyDescent="0.2">
      <c r="A7" s="10" t="s">
        <v>2</v>
      </c>
      <c r="B7" s="13">
        <f>F_mat!E7</f>
        <v>3384.8615525549999</v>
      </c>
      <c r="C7" s="13">
        <f>F_ass!E7</f>
        <v>1085.1923734069901</v>
      </c>
      <c r="D7" s="13">
        <f>F_wtw!E7</f>
        <v>30821.2611904558</v>
      </c>
      <c r="E7" s="13">
        <f t="shared" si="2"/>
        <v>35291.315116417791</v>
      </c>
      <c r="F7" s="16"/>
      <c r="G7" s="15">
        <f t="shared" si="3"/>
        <v>9.5912026553534022E-2</v>
      </c>
      <c r="H7" s="15">
        <f t="shared" si="0"/>
        <v>3.0749558916328121E-2</v>
      </c>
      <c r="I7" s="15">
        <f t="shared" si="1"/>
        <v>0.12666158546986217</v>
      </c>
      <c r="J7" s="15">
        <f t="shared" si="4"/>
        <v>0.87333841453013783</v>
      </c>
      <c r="K7" s="17"/>
      <c r="L7" s="13">
        <f>F_mat!F7</f>
        <v>2514.0809922169701</v>
      </c>
      <c r="M7" s="13">
        <f>F_ass!F7</f>
        <v>180.56338883694301</v>
      </c>
      <c r="N7" s="13">
        <f>F_wtw!F7</f>
        <v>30821.2611904558</v>
      </c>
      <c r="O7" s="13">
        <f t="shared" si="5"/>
        <v>33515.905571509713</v>
      </c>
      <c r="P7" s="17"/>
      <c r="Q7" s="15">
        <f t="shared" si="6"/>
        <v>7.5011578811526175E-2</v>
      </c>
      <c r="R7" s="18">
        <f t="shared" si="7"/>
        <v>5.3873940076508454E-3</v>
      </c>
      <c r="S7" s="15">
        <f t="shared" si="8"/>
        <v>8.0398972819177017E-2</v>
      </c>
      <c r="T7" s="15">
        <f t="shared" si="9"/>
        <v>0.91960102718082304</v>
      </c>
      <c r="U7" s="27"/>
    </row>
    <row r="8" spans="1:23" s="10" customFormat="1" x14ac:dyDescent="0.2">
      <c r="A8" s="10" t="s">
        <v>3</v>
      </c>
      <c r="B8" s="13">
        <f>F_mat!E8</f>
        <v>4026.0685425165302</v>
      </c>
      <c r="C8" s="13">
        <f>F_ass!E8</f>
        <v>1290.7644254622001</v>
      </c>
      <c r="D8" s="13">
        <f>F_wtw!E8</f>
        <v>41357.100474948398</v>
      </c>
      <c r="E8" s="13">
        <f t="shared" si="2"/>
        <v>46673.933442927126</v>
      </c>
      <c r="F8" s="16"/>
      <c r="G8" s="15">
        <f t="shared" si="3"/>
        <v>8.625946530603866E-2</v>
      </c>
      <c r="H8" s="15">
        <f t="shared" si="0"/>
        <v>2.765493135564729E-2</v>
      </c>
      <c r="I8" s="15">
        <f t="shared" si="1"/>
        <v>0.11391439666168601</v>
      </c>
      <c r="J8" s="15">
        <f t="shared" si="4"/>
        <v>0.88608560333831399</v>
      </c>
      <c r="K8" s="17"/>
      <c r="L8" s="13">
        <f>F_mat!F8</f>
        <v>2990.3327621961898</v>
      </c>
      <c r="M8" s="13">
        <f>F_ass!F8</f>
        <v>214.76818724767799</v>
      </c>
      <c r="N8" s="13">
        <f>F_wtw!F8</f>
        <v>41357.100474948398</v>
      </c>
      <c r="O8" s="13">
        <f t="shared" si="5"/>
        <v>44562.201424392268</v>
      </c>
      <c r="P8" s="17"/>
      <c r="Q8" s="15">
        <f t="shared" si="6"/>
        <v>6.7104691119666146E-2</v>
      </c>
      <c r="R8" s="18">
        <f t="shared" si="7"/>
        <v>4.8195147542715224E-3</v>
      </c>
      <c r="S8" s="15">
        <f t="shared" si="8"/>
        <v>7.1924205873937663E-2</v>
      </c>
      <c r="T8" s="15">
        <f t="shared" si="9"/>
        <v>0.92807579412606234</v>
      </c>
      <c r="U8" s="27"/>
    </row>
    <row r="9" spans="1:23" s="10" customFormat="1" x14ac:dyDescent="0.2">
      <c r="A9" s="10" t="s">
        <v>4</v>
      </c>
      <c r="B9" s="13">
        <f>F_mat!E9</f>
        <v>1467.6992969422799</v>
      </c>
      <c r="C9" s="13">
        <f>F_ass!E9</f>
        <v>470.39573439923703</v>
      </c>
      <c r="D9" s="13">
        <f>F_wtw!E9</f>
        <v>13534.08</v>
      </c>
      <c r="E9" s="13">
        <f t="shared" si="2"/>
        <v>15472.175031341518</v>
      </c>
      <c r="F9" s="16"/>
      <c r="G9" s="15">
        <f t="shared" si="3"/>
        <v>9.4860567048214342E-2</v>
      </c>
      <c r="H9" s="15">
        <f t="shared" si="0"/>
        <v>3.0402689566681518E-2</v>
      </c>
      <c r="I9" s="15">
        <f t="shared" si="1"/>
        <v>0.1252632566148959</v>
      </c>
      <c r="J9" s="15">
        <f t="shared" si="4"/>
        <v>0.8747367433851041</v>
      </c>
      <c r="K9" s="17"/>
      <c r="L9" s="13">
        <f>F_mat!F9</f>
        <v>1089.9035142883199</v>
      </c>
      <c r="M9" s="13">
        <f>F_ass!F9</f>
        <v>78.2683789335059</v>
      </c>
      <c r="N9" s="13">
        <f>F_wtw!F9</f>
        <v>13534.08</v>
      </c>
      <c r="O9" s="13">
        <f t="shared" si="5"/>
        <v>14702.251893221826</v>
      </c>
      <c r="P9" s="17"/>
      <c r="Q9" s="15">
        <f t="shared" si="6"/>
        <v>7.4131739967725471E-2</v>
      </c>
      <c r="R9" s="18">
        <f t="shared" si="7"/>
        <v>5.3235640024362485E-3</v>
      </c>
      <c r="S9" s="15">
        <f t="shared" si="8"/>
        <v>7.9455303970161706E-2</v>
      </c>
      <c r="T9" s="15">
        <f t="shared" si="9"/>
        <v>0.92054469602983824</v>
      </c>
      <c r="U9" s="27"/>
    </row>
    <row r="10" spans="1:23" s="10" customFormat="1" x14ac:dyDescent="0.2">
      <c r="A10" s="10" t="s">
        <v>5</v>
      </c>
      <c r="B10" s="13">
        <f>F_mat!E10</f>
        <v>2601.7711510754002</v>
      </c>
      <c r="C10" s="13">
        <f>F_ass!E10</f>
        <v>833.86430306166005</v>
      </c>
      <c r="D10" s="13">
        <f>F_wtw!E10</f>
        <v>21231.360000000001</v>
      </c>
      <c r="E10" s="13">
        <f t="shared" si="2"/>
        <v>24666.995454137061</v>
      </c>
      <c r="F10" s="16"/>
      <c r="G10" s="15">
        <f t="shared" si="3"/>
        <v>0.10547580291701235</v>
      </c>
      <c r="H10" s="15">
        <f t="shared" si="0"/>
        <v>3.3804858991118326E-2</v>
      </c>
      <c r="I10" s="15">
        <f t="shared" si="1"/>
        <v>0.13928066190813071</v>
      </c>
      <c r="J10" s="15">
        <f t="shared" si="4"/>
        <v>0.86071933809186929</v>
      </c>
      <c r="K10" s="17"/>
      <c r="L10" s="13">
        <f>F_mat!F10</f>
        <v>1932.0575589555301</v>
      </c>
      <c r="M10" s="13">
        <f>F_ass!F10</f>
        <v>138.74532118048799</v>
      </c>
      <c r="N10" s="13">
        <f>F_wtw!F10</f>
        <v>21231.360000000001</v>
      </c>
      <c r="O10" s="13">
        <f t="shared" si="5"/>
        <v>23302.16288013602</v>
      </c>
      <c r="P10" s="17"/>
      <c r="Q10" s="15">
        <f t="shared" si="6"/>
        <v>8.2913228651513585E-2</v>
      </c>
      <c r="R10" s="18">
        <f t="shared" si="7"/>
        <v>5.9541821029309577E-3</v>
      </c>
      <c r="S10" s="15">
        <f t="shared" si="8"/>
        <v>8.8867410754444542E-2</v>
      </c>
      <c r="T10" s="15">
        <f t="shared" si="9"/>
        <v>0.91113258924555551</v>
      </c>
      <c r="U10" s="27"/>
    </row>
    <row r="11" spans="1:23" s="10" customFormat="1" x14ac:dyDescent="0.2">
      <c r="A11" s="10" t="s">
        <v>6</v>
      </c>
      <c r="B11" s="13">
        <f>F_mat!E11</f>
        <v>3430.81851198296</v>
      </c>
      <c r="C11" s="13">
        <f>F_ass!E11</f>
        <v>1099.57291449067</v>
      </c>
      <c r="D11" s="13">
        <f>F_wtw!E11</f>
        <v>27615.360000000001</v>
      </c>
      <c r="E11" s="13">
        <f t="shared" si="2"/>
        <v>32145.751426473631</v>
      </c>
      <c r="F11" s="16"/>
      <c r="G11" s="15">
        <f t="shared" si="3"/>
        <v>0.10672696576498472</v>
      </c>
      <c r="H11" s="15">
        <f t="shared" si="0"/>
        <v>3.4205855072503198E-2</v>
      </c>
      <c r="I11" s="15">
        <f t="shared" si="1"/>
        <v>0.14093282083748793</v>
      </c>
      <c r="J11" s="15">
        <f t="shared" si="4"/>
        <v>0.85906717916251207</v>
      </c>
      <c r="K11" s="17"/>
      <c r="L11" s="13">
        <f>F_mat!F11</f>
        <v>2547.7024897987098</v>
      </c>
      <c r="M11" s="13">
        <f>F_ass!F11</f>
        <v>182.956143610206</v>
      </c>
      <c r="N11" s="13">
        <f>F_wtw!F11</f>
        <v>27615.360000000001</v>
      </c>
      <c r="O11" s="13">
        <f t="shared" si="5"/>
        <v>30346.018633408916</v>
      </c>
      <c r="P11" s="17"/>
      <c r="Q11" s="15">
        <f t="shared" si="6"/>
        <v>8.3955082232562178E-2</v>
      </c>
      <c r="R11" s="18">
        <f t="shared" si="7"/>
        <v>6.0289999100173108E-3</v>
      </c>
      <c r="S11" s="15">
        <f t="shared" si="8"/>
        <v>8.9984082142579483E-2</v>
      </c>
      <c r="T11" s="15">
        <f t="shared" si="9"/>
        <v>0.91001591785742053</v>
      </c>
      <c r="U11" s="27"/>
    </row>
    <row r="12" spans="1:23" s="10" customFormat="1" x14ac:dyDescent="0.2">
      <c r="A12" s="10" t="s">
        <v>7</v>
      </c>
      <c r="B12" s="13">
        <f>F_mat!E12</f>
        <v>4092.5907294237099</v>
      </c>
      <c r="C12" s="13">
        <f>F_ass!E12</f>
        <v>1311.6700578745899</v>
      </c>
      <c r="D12" s="13">
        <f>F_wtw!E12</f>
        <v>36480</v>
      </c>
      <c r="E12" s="13">
        <f t="shared" si="2"/>
        <v>41884.260787298299</v>
      </c>
      <c r="F12" s="16"/>
      <c r="G12" s="15">
        <f t="shared" si="3"/>
        <v>9.7711900663764784E-2</v>
      </c>
      <c r="H12" s="15">
        <f t="shared" si="0"/>
        <v>3.1316538318192387E-2</v>
      </c>
      <c r="I12" s="15">
        <f t="shared" si="1"/>
        <v>0.12902843898195715</v>
      </c>
      <c r="J12" s="15">
        <f t="shared" si="4"/>
        <v>0.87097156101804285</v>
      </c>
      <c r="K12" s="17"/>
      <c r="L12" s="13">
        <f>F_mat!F12</f>
        <v>3039.1300369466098</v>
      </c>
      <c r="M12" s="13">
        <f>F_ass!F12</f>
        <v>218.24664132334601</v>
      </c>
      <c r="N12" s="13">
        <f>F_wtw!F12</f>
        <v>36480</v>
      </c>
      <c r="O12" s="13">
        <f t="shared" si="5"/>
        <v>39737.376678269953</v>
      </c>
      <c r="P12" s="17"/>
      <c r="Q12" s="15">
        <f t="shared" si="6"/>
        <v>7.6480389270601551E-2</v>
      </c>
      <c r="R12" s="18">
        <f t="shared" si="7"/>
        <v>5.4922256969895129E-3</v>
      </c>
      <c r="S12" s="15">
        <f t="shared" si="8"/>
        <v>8.1972614967591076E-2</v>
      </c>
      <c r="T12" s="15">
        <f t="shared" si="9"/>
        <v>0.91802738503240888</v>
      </c>
      <c r="U12" s="27"/>
    </row>
    <row r="13" spans="1:23" s="10" customFormat="1" x14ac:dyDescent="0.2">
      <c r="A13" s="10" t="s">
        <v>8</v>
      </c>
      <c r="B13" s="13">
        <f>F_mat!E13</f>
        <v>1668.0645798227399</v>
      </c>
      <c r="C13" s="13">
        <f>F_ass!E13</f>
        <v>529.305987968816</v>
      </c>
      <c r="D13" s="13">
        <f>F_wtw!E13</f>
        <v>13327.0504382201</v>
      </c>
      <c r="E13" s="13">
        <f t="shared" si="2"/>
        <v>15524.421006011657</v>
      </c>
      <c r="F13" s="16"/>
      <c r="G13" s="15">
        <f t="shared" si="3"/>
        <v>0.10744778044712912</v>
      </c>
      <c r="H13" s="15">
        <f t="shared" si="0"/>
        <v>3.4095054995213557E-2</v>
      </c>
      <c r="I13" s="15">
        <f t="shared" si="1"/>
        <v>0.1415428354423427</v>
      </c>
      <c r="J13" s="15">
        <f t="shared" si="4"/>
        <v>0.8584571645576573</v>
      </c>
      <c r="K13" s="17"/>
      <c r="L13" s="13">
        <f>F_mat!F13</f>
        <v>1202.62674522409</v>
      </c>
      <c r="M13" s="13">
        <f>F_ass!F13</f>
        <v>88.070359930084095</v>
      </c>
      <c r="N13" s="13">
        <f>F_wtw!F13</f>
        <v>13327.0504382201</v>
      </c>
      <c r="O13" s="13">
        <f t="shared" si="5"/>
        <v>14617.747543374273</v>
      </c>
      <c r="P13" s="17"/>
      <c r="Q13" s="15">
        <f t="shared" si="6"/>
        <v>8.2271686636782818E-2</v>
      </c>
      <c r="R13" s="18">
        <f t="shared" si="7"/>
        <v>6.0248926634393404E-3</v>
      </c>
      <c r="S13" s="15">
        <f t="shared" si="8"/>
        <v>8.8296579300222153E-2</v>
      </c>
      <c r="T13" s="15">
        <f t="shared" si="9"/>
        <v>0.91170342069977783</v>
      </c>
      <c r="U13" s="27"/>
    </row>
    <row r="14" spans="1:23" s="10" customFormat="1" x14ac:dyDescent="0.2">
      <c r="A14" s="10" t="s">
        <v>9</v>
      </c>
      <c r="B14" s="13">
        <f>F_mat!E14</f>
        <v>2908.9305474314001</v>
      </c>
      <c r="C14" s="13">
        <f>F_ass!E14</f>
        <v>908.31528092957797</v>
      </c>
      <c r="D14" s="13">
        <f>F_wtw!E14</f>
        <v>15685.8204272856</v>
      </c>
      <c r="E14" s="13">
        <f t="shared" si="2"/>
        <v>19503.06625564658</v>
      </c>
      <c r="F14" s="16"/>
      <c r="G14" s="15">
        <f t="shared" si="3"/>
        <v>0.14915247219596553</v>
      </c>
      <c r="H14" s="15">
        <f t="shared" si="0"/>
        <v>4.6572947505964614E-2</v>
      </c>
      <c r="I14" s="15">
        <f t="shared" si="1"/>
        <v>0.19572541970193014</v>
      </c>
      <c r="J14" s="15">
        <f t="shared" si="4"/>
        <v>0.80427458029806986</v>
      </c>
      <c r="K14" s="17"/>
      <c r="L14" s="13">
        <f>F_mat!F14</f>
        <v>2097.2555371399999</v>
      </c>
      <c r="M14" s="13">
        <f>F_ass!F14</f>
        <v>151.133097942917</v>
      </c>
      <c r="N14" s="13">
        <f>F_wtw!F14</f>
        <v>15685.8204272856</v>
      </c>
      <c r="O14" s="13">
        <f t="shared" si="5"/>
        <v>17934.209062368518</v>
      </c>
      <c r="P14" s="17"/>
      <c r="Q14" s="15">
        <f t="shared" si="6"/>
        <v>0.11694162423592387</v>
      </c>
      <c r="R14" s="18">
        <f t="shared" si="7"/>
        <v>8.4270846524277833E-3</v>
      </c>
      <c r="S14" s="15">
        <f t="shared" si="8"/>
        <v>0.12536870888835167</v>
      </c>
      <c r="T14" s="15">
        <f t="shared" si="9"/>
        <v>0.87463129111164828</v>
      </c>
      <c r="U14" s="27"/>
    </row>
    <row r="15" spans="1:23" s="10" customFormat="1" x14ac:dyDescent="0.2">
      <c r="A15" s="10" t="s">
        <v>10</v>
      </c>
      <c r="B15" s="13">
        <f>F_mat!E15</f>
        <v>3808.0211627209401</v>
      </c>
      <c r="C15" s="13">
        <f>F_ass!E15</f>
        <v>1182.9702864277899</v>
      </c>
      <c r="D15" s="13">
        <f>F_wtw!E15</f>
        <v>19813.667908150201</v>
      </c>
      <c r="E15" s="13">
        <f t="shared" si="2"/>
        <v>24804.65935729893</v>
      </c>
      <c r="F15" s="16"/>
      <c r="G15" s="15">
        <f t="shared" si="3"/>
        <v>0.15352039743292847</v>
      </c>
      <c r="H15" s="15">
        <f t="shared" si="0"/>
        <v>4.769145463308664E-2</v>
      </c>
      <c r="I15" s="15">
        <f t="shared" si="1"/>
        <v>0.20121185206601511</v>
      </c>
      <c r="J15" s="15">
        <f t="shared" si="4"/>
        <v>0.79878814793398489</v>
      </c>
      <c r="K15" s="17"/>
      <c r="L15" s="13">
        <f>F_mat!F15</f>
        <v>2745.47409738428</v>
      </c>
      <c r="M15" s="13">
        <f>F_ass!F15</f>
        <v>196.83249628838101</v>
      </c>
      <c r="N15" s="13">
        <f>F_wtw!F15</f>
        <v>19813.667908150201</v>
      </c>
      <c r="O15" s="13">
        <f t="shared" si="5"/>
        <v>22755.97450182286</v>
      </c>
      <c r="P15" s="17"/>
      <c r="Q15" s="15">
        <f t="shared" si="6"/>
        <v>0.12064849594397087</v>
      </c>
      <c r="R15" s="18">
        <f t="shared" si="7"/>
        <v>8.6497063121868858E-3</v>
      </c>
      <c r="S15" s="15">
        <f t="shared" si="8"/>
        <v>0.12929820225615776</v>
      </c>
      <c r="T15" s="15">
        <f t="shared" si="9"/>
        <v>0.87070179774384227</v>
      </c>
      <c r="U15" s="27"/>
    </row>
    <row r="16" spans="1:23" s="10" customFormat="1" x14ac:dyDescent="0.2">
      <c r="A16" s="10" t="s">
        <v>11</v>
      </c>
      <c r="B16" s="13">
        <f>F_mat!E16</f>
        <v>4583.4266831635996</v>
      </c>
      <c r="C16" s="13">
        <f>F_ass!E16</f>
        <v>1419.86523890747</v>
      </c>
      <c r="D16" s="13">
        <f>F_wtw!E16</f>
        <v>24491.895053130102</v>
      </c>
      <c r="E16" s="13">
        <f t="shared" si="2"/>
        <v>30495.18697520117</v>
      </c>
      <c r="F16" s="16"/>
      <c r="G16" s="15">
        <f t="shared" si="3"/>
        <v>0.15030000264929885</v>
      </c>
      <c r="H16" s="15">
        <f t="shared" si="0"/>
        <v>4.6560306059513952E-2</v>
      </c>
      <c r="I16" s="15">
        <f t="shared" si="1"/>
        <v>0.19686030870881277</v>
      </c>
      <c r="J16" s="15">
        <f t="shared" si="4"/>
        <v>0.80313969129118723</v>
      </c>
      <c r="K16" s="17"/>
      <c r="L16" s="13">
        <f>F_mat!F16</f>
        <v>3304.5192498074798</v>
      </c>
      <c r="M16" s="13">
        <f>F_ass!F16</f>
        <v>236.24906100658399</v>
      </c>
      <c r="N16" s="13">
        <f>F_wtw!F16</f>
        <v>24491.895053130102</v>
      </c>
      <c r="O16" s="13">
        <f t="shared" si="5"/>
        <v>28032.663363944164</v>
      </c>
      <c r="P16" s="17"/>
      <c r="Q16" s="15">
        <f t="shared" si="6"/>
        <v>0.11788103067144803</v>
      </c>
      <c r="R16" s="18">
        <f t="shared" si="7"/>
        <v>8.4276352175102071E-3</v>
      </c>
      <c r="S16" s="15">
        <f t="shared" si="8"/>
        <v>0.12630866588895823</v>
      </c>
      <c r="T16" s="15">
        <f t="shared" si="9"/>
        <v>0.87369133411104172</v>
      </c>
      <c r="U16" s="27"/>
    </row>
    <row r="17" spans="1:21" s="10" customFormat="1" x14ac:dyDescent="0.2">
      <c r="A17" s="10" t="s">
        <v>12</v>
      </c>
      <c r="B17" s="13">
        <f>F_mat!E17</f>
        <v>1865.9100412232001</v>
      </c>
      <c r="C17" s="13">
        <f>F_ass!E17</f>
        <v>634.54851062232501</v>
      </c>
      <c r="D17" s="13">
        <f>F_wtw!E17</f>
        <v>12982.9610533546</v>
      </c>
      <c r="E17" s="13">
        <f t="shared" si="2"/>
        <v>15483.419605200124</v>
      </c>
      <c r="F17" s="16"/>
      <c r="G17" s="15">
        <f t="shared" si="3"/>
        <v>0.12051020309470474</v>
      </c>
      <c r="H17" s="15">
        <f t="shared" si="0"/>
        <v>4.0982452636574622E-2</v>
      </c>
      <c r="I17" s="15">
        <f t="shared" si="1"/>
        <v>0.16149265573127936</v>
      </c>
      <c r="J17" s="15">
        <f t="shared" si="4"/>
        <v>0.83850734426872064</v>
      </c>
      <c r="K17" s="17"/>
      <c r="L17" s="13">
        <f>F_mat!F17</f>
        <v>1286.87243176777</v>
      </c>
      <c r="M17" s="13">
        <f>F_ass!F17</f>
        <v>105.581491601979</v>
      </c>
      <c r="N17" s="13">
        <f>F_wtw!F17</f>
        <v>6988.2410533545699</v>
      </c>
      <c r="O17" s="13">
        <f t="shared" si="5"/>
        <v>8380.6949767243186</v>
      </c>
      <c r="P17" s="17"/>
      <c r="Q17" s="15">
        <f t="shared" si="6"/>
        <v>0.15355199483357851</v>
      </c>
      <c r="R17" s="18">
        <f t="shared" si="7"/>
        <v>1.2598178539513749E-2</v>
      </c>
      <c r="S17" s="15">
        <f t="shared" si="8"/>
        <v>0.16615017337309226</v>
      </c>
      <c r="T17" s="15">
        <f t="shared" si="9"/>
        <v>0.83384982662690776</v>
      </c>
      <c r="U17" s="27"/>
    </row>
    <row r="18" spans="1:21" s="10" customFormat="1" x14ac:dyDescent="0.2">
      <c r="A18" s="10" t="s">
        <v>13</v>
      </c>
      <c r="B18" s="13">
        <f>F_mat!E18</f>
        <v>3221.5192030232702</v>
      </c>
      <c r="C18" s="13">
        <f>F_ass!E18</f>
        <v>1078.6033498642601</v>
      </c>
      <c r="D18" s="13">
        <f>F_wtw!E18</f>
        <v>14257.8407174699</v>
      </c>
      <c r="E18" s="13">
        <f t="shared" si="2"/>
        <v>18557.963270357432</v>
      </c>
      <c r="F18" s="16"/>
      <c r="G18" s="15">
        <f t="shared" si="3"/>
        <v>0.17359228251997844</v>
      </c>
      <c r="H18" s="15">
        <f t="shared" si="0"/>
        <v>5.8120782660838075E-2</v>
      </c>
      <c r="I18" s="15">
        <f t="shared" si="1"/>
        <v>0.23171306518081658</v>
      </c>
      <c r="J18" s="15">
        <f t="shared" si="4"/>
        <v>0.76828693481918342</v>
      </c>
      <c r="K18" s="17"/>
      <c r="L18" s="13">
        <f>F_mat!F18</f>
        <v>2221.8028517941998</v>
      </c>
      <c r="M18" s="13">
        <f>F_ass!F18</f>
        <v>179.46705195773501</v>
      </c>
      <c r="N18" s="13">
        <f>F_wtw!F18</f>
        <v>7596.5807174698602</v>
      </c>
      <c r="O18" s="13">
        <f t="shared" si="5"/>
        <v>9997.8506212217944</v>
      </c>
      <c r="P18" s="17"/>
      <c r="Q18" s="15">
        <f t="shared" si="6"/>
        <v>0.22222805040496621</v>
      </c>
      <c r="R18" s="18">
        <f t="shared" si="7"/>
        <v>1.7950563451787513E-2</v>
      </c>
      <c r="S18" s="15">
        <f t="shared" si="8"/>
        <v>0.24017861385675371</v>
      </c>
      <c r="T18" s="15">
        <f t="shared" si="9"/>
        <v>0.75982138614324635</v>
      </c>
      <c r="U18" s="27"/>
    </row>
    <row r="19" spans="1:21" s="10" customFormat="1" x14ac:dyDescent="0.2">
      <c r="A19" s="10" t="s">
        <v>14</v>
      </c>
      <c r="B19" s="13">
        <f>F_mat!E19</f>
        <v>4200.8658298611999</v>
      </c>
      <c r="C19" s="13">
        <f>F_ass!E19</f>
        <v>1406.45717308237</v>
      </c>
      <c r="D19" s="13">
        <f>F_wtw!E19</f>
        <v>19336.708287772901</v>
      </c>
      <c r="E19" s="13">
        <f t="shared" si="2"/>
        <v>24944.03129071647</v>
      </c>
      <c r="F19" s="16"/>
      <c r="G19" s="15">
        <f t="shared" si="3"/>
        <v>0.16841166453413867</v>
      </c>
      <c r="H19" s="15">
        <f t="shared" si="0"/>
        <v>5.6384517670398267E-2</v>
      </c>
      <c r="I19" s="15">
        <f t="shared" si="1"/>
        <v>0.2247961822045369</v>
      </c>
      <c r="J19" s="15">
        <f t="shared" si="4"/>
        <v>0.7752038177954631</v>
      </c>
      <c r="K19" s="17"/>
      <c r="L19" s="13">
        <f>F_mat!F19</f>
        <v>2897.2342216775601</v>
      </c>
      <c r="M19" s="13">
        <f>F_ass!F19</f>
        <v>234.01811480528801</v>
      </c>
      <c r="N19" s="13">
        <f>F_wtw!F19</f>
        <v>10588.888287772899</v>
      </c>
      <c r="O19" s="13">
        <f t="shared" si="5"/>
        <v>13720.140624255748</v>
      </c>
      <c r="P19" s="17"/>
      <c r="Q19" s="15">
        <f t="shared" si="6"/>
        <v>0.21116651068106099</v>
      </c>
      <c r="R19" s="18">
        <f t="shared" si="7"/>
        <v>1.7056539084706529E-2</v>
      </c>
      <c r="S19" s="15">
        <f t="shared" si="8"/>
        <v>0.22822304976576752</v>
      </c>
      <c r="T19" s="15">
        <f t="shared" si="9"/>
        <v>0.77177695023423243</v>
      </c>
      <c r="U19" s="27"/>
    </row>
    <row r="20" spans="1:21" s="10" customFormat="1" x14ac:dyDescent="0.2">
      <c r="A20" s="10" t="s">
        <v>15</v>
      </c>
      <c r="B20" s="13">
        <f>F_mat!E20</f>
        <v>5070.6536610636404</v>
      </c>
      <c r="C20" s="13">
        <f>F_ass!E20</f>
        <v>1732.1015505663299</v>
      </c>
      <c r="D20" s="13">
        <f>F_wtw!E20</f>
        <v>25703.045107802602</v>
      </c>
      <c r="E20" s="13">
        <f t="shared" si="2"/>
        <v>32505.800319432572</v>
      </c>
      <c r="F20" s="16"/>
      <c r="G20" s="15">
        <f t="shared" si="3"/>
        <v>0.15599227249397424</v>
      </c>
      <c r="H20" s="15">
        <f t="shared" si="0"/>
        <v>5.3285922313712347E-2</v>
      </c>
      <c r="I20" s="15">
        <f t="shared" si="1"/>
        <v>0.20927819480768661</v>
      </c>
      <c r="J20" s="15">
        <f t="shared" si="4"/>
        <v>0.79072180519231339</v>
      </c>
      <c r="K20" s="17"/>
      <c r="L20" s="13">
        <f>F_mat!F20</f>
        <v>3497.1055749223001</v>
      </c>
      <c r="M20" s="13">
        <f>F_ass!F20</f>
        <v>288.20155158120002</v>
      </c>
      <c r="N20" s="13">
        <f>F_wtw!F20</f>
        <v>13738.4451078026</v>
      </c>
      <c r="O20" s="13">
        <f t="shared" si="5"/>
        <v>17523.752234306099</v>
      </c>
      <c r="P20" s="17"/>
      <c r="Q20" s="15">
        <f t="shared" si="6"/>
        <v>0.1995637422946466</v>
      </c>
      <c r="R20" s="18">
        <f t="shared" si="7"/>
        <v>1.6446337960484874E-2</v>
      </c>
      <c r="S20" s="15">
        <f t="shared" si="8"/>
        <v>0.21601008025513149</v>
      </c>
      <c r="T20" s="15">
        <f t="shared" si="9"/>
        <v>0.78398991974486854</v>
      </c>
      <c r="U20" s="27"/>
    </row>
    <row r="21" spans="1:21" s="10" customFormat="1" x14ac:dyDescent="0.2">
      <c r="A21" s="10" t="s">
        <v>16</v>
      </c>
      <c r="B21" s="13">
        <f>F_mat!E21</f>
        <v>2323.7464320507502</v>
      </c>
      <c r="C21" s="13">
        <f>F_ass!E21</f>
        <v>1199.3868015727201</v>
      </c>
      <c r="D21" s="13">
        <f>F_wtw!E21</f>
        <v>13365</v>
      </c>
      <c r="E21" s="13">
        <f t="shared" si="2"/>
        <v>16888.13323362347</v>
      </c>
      <c r="F21" s="16"/>
      <c r="G21" s="15">
        <f t="shared" si="3"/>
        <v>0.13759640570719098</v>
      </c>
      <c r="H21" s="15">
        <f t="shared" si="0"/>
        <v>7.1019501384842101E-2</v>
      </c>
      <c r="I21" s="15">
        <f t="shared" si="1"/>
        <v>0.20861590709203304</v>
      </c>
      <c r="J21" s="15">
        <f t="shared" si="4"/>
        <v>0.79138409290796696</v>
      </c>
      <c r="K21" s="17"/>
      <c r="L21" s="13">
        <f>F_mat!F21</f>
        <v>1613.8357031518301</v>
      </c>
      <c r="M21" s="13">
        <f>F_ass!F21</f>
        <v>199.56401346459899</v>
      </c>
      <c r="N21" s="13">
        <f>F_wtw!F21</f>
        <v>1069.2</v>
      </c>
      <c r="O21" s="13">
        <f t="shared" si="5"/>
        <v>2882.5997166164289</v>
      </c>
      <c r="P21" s="17"/>
      <c r="Q21" s="15">
        <f t="shared" si="6"/>
        <v>0.55985425026202973</v>
      </c>
      <c r="R21" s="18">
        <f t="shared" si="7"/>
        <v>6.9230567225214867E-2</v>
      </c>
      <c r="S21" s="15">
        <f t="shared" si="8"/>
        <v>0.62908481748724454</v>
      </c>
      <c r="T21" s="15">
        <f t="shared" si="9"/>
        <v>0.37091518251275546</v>
      </c>
      <c r="U21" s="27"/>
    </row>
    <row r="22" spans="1:21" s="10" customFormat="1" x14ac:dyDescent="0.2">
      <c r="A22" s="10" t="s">
        <v>17</v>
      </c>
      <c r="B22" s="13">
        <f>F_mat!E22</f>
        <v>3813.1876881001299</v>
      </c>
      <c r="C22" s="13">
        <f>F_ass!E22</f>
        <v>2154.3847182972399</v>
      </c>
      <c r="D22" s="13">
        <f>F_wtw!E22</f>
        <v>15606</v>
      </c>
      <c r="E22" s="13">
        <f t="shared" si="2"/>
        <v>21573.572406397368</v>
      </c>
      <c r="F22" s="16"/>
      <c r="G22" s="15">
        <f t="shared" si="3"/>
        <v>0.17675272394707228</v>
      </c>
      <c r="H22" s="15">
        <f t="shared" si="0"/>
        <v>9.9862214644542813E-2</v>
      </c>
      <c r="I22" s="15">
        <f t="shared" si="1"/>
        <v>0.27661493859161512</v>
      </c>
      <c r="J22" s="15">
        <f t="shared" si="4"/>
        <v>0.72338506140838488</v>
      </c>
      <c r="K22" s="17"/>
      <c r="L22" s="13">
        <f>F_mat!F22</f>
        <v>2648.24868539727</v>
      </c>
      <c r="M22" s="13">
        <f>F_ass!F22</f>
        <v>358.46455902835697</v>
      </c>
      <c r="N22" s="13">
        <f>F_wtw!F22</f>
        <v>1248.48</v>
      </c>
      <c r="O22" s="13">
        <f t="shared" si="5"/>
        <v>4255.1932444256272</v>
      </c>
      <c r="P22" s="17"/>
      <c r="Q22" s="15">
        <f t="shared" si="6"/>
        <v>0.62235685508913585</v>
      </c>
      <c r="R22" s="18">
        <f t="shared" si="7"/>
        <v>8.4241663876946468E-2</v>
      </c>
      <c r="S22" s="15">
        <f t="shared" si="8"/>
        <v>0.70659851896608239</v>
      </c>
      <c r="T22" s="15">
        <f t="shared" si="9"/>
        <v>0.29340148103391761</v>
      </c>
      <c r="U22" s="27"/>
    </row>
    <row r="23" spans="1:21" s="10" customFormat="1" x14ac:dyDescent="0.2">
      <c r="A23" s="10" t="s">
        <v>18</v>
      </c>
      <c r="B23" s="13">
        <f>F_mat!E23</f>
        <v>4869.4976495923502</v>
      </c>
      <c r="C23" s="13">
        <f>F_ass!E23</f>
        <v>2815.4428001655401</v>
      </c>
      <c r="D23" s="13">
        <f>F_wtw!E23</f>
        <v>22149</v>
      </c>
      <c r="E23" s="13">
        <f t="shared" si="2"/>
        <v>29833.940449757891</v>
      </c>
      <c r="F23" s="16"/>
      <c r="G23" s="15">
        <f t="shared" si="3"/>
        <v>0.16322006332998051</v>
      </c>
      <c r="H23" s="15">
        <f t="shared" si="0"/>
        <v>9.4370463898555787E-2</v>
      </c>
      <c r="I23" s="15">
        <f t="shared" si="1"/>
        <v>0.25759052722853637</v>
      </c>
      <c r="J23" s="15">
        <f t="shared" si="4"/>
        <v>0.74240947277146363</v>
      </c>
      <c r="K23" s="17"/>
      <c r="L23" s="13">
        <f>F_mat!F23</f>
        <v>3381.853138077</v>
      </c>
      <c r="M23" s="13">
        <f>F_ass!F23</f>
        <v>468.45693494733598</v>
      </c>
      <c r="N23" s="13">
        <f>F_wtw!F23</f>
        <v>1771.92</v>
      </c>
      <c r="O23" s="13">
        <f t="shared" si="5"/>
        <v>5622.230073024336</v>
      </c>
      <c r="P23" s="17"/>
      <c r="Q23" s="15">
        <f t="shared" si="6"/>
        <v>0.60151454034285334</v>
      </c>
      <c r="R23" s="18">
        <f t="shared" si="7"/>
        <v>8.3322263383529854E-2</v>
      </c>
      <c r="S23" s="15">
        <f t="shared" si="8"/>
        <v>0.68483680372638311</v>
      </c>
      <c r="T23" s="15">
        <f t="shared" si="9"/>
        <v>0.31516319627361689</v>
      </c>
      <c r="U23" s="27"/>
    </row>
    <row r="24" spans="1:21" s="10" customFormat="1" x14ac:dyDescent="0.2">
      <c r="A24" s="10" t="s">
        <v>19</v>
      </c>
      <c r="B24" s="13">
        <f>F_mat!E24</f>
        <v>5893.5694717447896</v>
      </c>
      <c r="C24" s="13">
        <f>F_ass!E24</f>
        <v>3487.7490686926499</v>
      </c>
      <c r="D24" s="13">
        <f>F_wtw!E24</f>
        <v>27684</v>
      </c>
      <c r="E24" s="13">
        <f t="shared" si="2"/>
        <v>37065.318540437438</v>
      </c>
      <c r="F24" s="16"/>
      <c r="G24" s="15">
        <f t="shared" si="3"/>
        <v>0.15900495945596788</v>
      </c>
      <c r="H24" s="15">
        <f t="shared" si="0"/>
        <v>9.4097372045719593E-2</v>
      </c>
      <c r="I24" s="15">
        <f t="shared" si="1"/>
        <v>0.25310233150168748</v>
      </c>
      <c r="J24" s="15">
        <f t="shared" si="4"/>
        <v>0.74689766849831252</v>
      </c>
      <c r="K24" s="17"/>
      <c r="L24" s="13">
        <f>F_mat!F24</f>
        <v>4093.06828891548</v>
      </c>
      <c r="M24" s="13">
        <f>F_ass!F24</f>
        <v>580.32087829634395</v>
      </c>
      <c r="N24" s="13">
        <f>F_wtw!F24</f>
        <v>2214.7199999999998</v>
      </c>
      <c r="O24" s="13">
        <f t="shared" si="5"/>
        <v>6888.1091672118237</v>
      </c>
      <c r="P24" s="17"/>
      <c r="Q24" s="15">
        <f t="shared" si="6"/>
        <v>0.59422233149250114</v>
      </c>
      <c r="R24" s="18">
        <f t="shared" si="7"/>
        <v>8.4249663326873031E-2</v>
      </c>
      <c r="S24" s="15">
        <f t="shared" si="8"/>
        <v>0.67847199481937415</v>
      </c>
      <c r="T24" s="15">
        <f t="shared" si="9"/>
        <v>0.32152800518062585</v>
      </c>
      <c r="U24" s="27"/>
    </row>
    <row r="25" spans="1:21" s="10" customFormat="1" x14ac:dyDescent="0.2">
      <c r="A25" s="10" t="s">
        <v>20</v>
      </c>
      <c r="B25" s="13">
        <f>F_mat!E25</f>
        <v>1636.15427274326</v>
      </c>
      <c r="C25" s="13">
        <f>F_ass!E25</f>
        <v>537.72917541442405</v>
      </c>
      <c r="D25" s="13">
        <f>F_wtw!E25</f>
        <v>13524</v>
      </c>
      <c r="E25" s="13">
        <f t="shared" si="2"/>
        <v>15697.883448157685</v>
      </c>
      <c r="F25" s="16"/>
      <c r="G25" s="15">
        <f t="shared" si="3"/>
        <v>0.1042276991128559</v>
      </c>
      <c r="H25" s="15">
        <f t="shared" si="0"/>
        <v>3.4254883926885846E-2</v>
      </c>
      <c r="I25" s="15">
        <f t="shared" si="1"/>
        <v>0.13848258303974181</v>
      </c>
      <c r="J25" s="15">
        <f t="shared" si="4"/>
        <v>0.86151741696025819</v>
      </c>
      <c r="K25" s="17"/>
      <c r="L25" s="13">
        <f>F_mat!F25</f>
        <v>1224.41009567226</v>
      </c>
      <c r="M25" s="13">
        <f>F_ass!F25</f>
        <v>89.471880349189703</v>
      </c>
      <c r="N25" s="13">
        <f>F_wtw!F25</f>
        <v>13524</v>
      </c>
      <c r="O25" s="13">
        <f t="shared" si="5"/>
        <v>14837.88197602145</v>
      </c>
      <c r="P25" s="17"/>
      <c r="Q25" s="15">
        <f t="shared" si="6"/>
        <v>8.2519196314605456E-2</v>
      </c>
      <c r="R25" s="18">
        <f t="shared" si="7"/>
        <v>6.0299630697817569E-3</v>
      </c>
      <c r="S25" s="15">
        <f t="shared" si="8"/>
        <v>8.8549159384387205E-2</v>
      </c>
      <c r="T25" s="15">
        <f t="shared" si="9"/>
        <v>0.91145084061561277</v>
      </c>
      <c r="U25" s="27"/>
    </row>
    <row r="26" spans="1:21" s="10" customFormat="1" x14ac:dyDescent="0.2">
      <c r="A26" s="10" t="s">
        <v>21</v>
      </c>
      <c r="B26" s="13">
        <f>F_mat!E26</f>
        <v>2919.25991104387</v>
      </c>
      <c r="C26" s="13">
        <f>F_ass!E26</f>
        <v>943.48015317776003</v>
      </c>
      <c r="D26" s="13">
        <f>F_wtw!E26</f>
        <v>16449.599999999999</v>
      </c>
      <c r="E26" s="13">
        <f t="shared" si="2"/>
        <v>20312.340064221629</v>
      </c>
      <c r="F26" s="16"/>
      <c r="G26" s="15">
        <f t="shared" si="3"/>
        <v>0.14371854261074948</v>
      </c>
      <c r="H26" s="15">
        <f t="shared" si="0"/>
        <v>4.6448619420251629E-2</v>
      </c>
      <c r="I26" s="15">
        <f t="shared" si="1"/>
        <v>0.19016716203100115</v>
      </c>
      <c r="J26" s="15">
        <f t="shared" si="4"/>
        <v>0.80983283796899885</v>
      </c>
      <c r="K26" s="17"/>
      <c r="L26" s="13">
        <f>F_mat!F26</f>
        <v>2184.6175305831298</v>
      </c>
      <c r="M26" s="13">
        <f>F_ass!F26</f>
        <v>156.984123675078</v>
      </c>
      <c r="N26" s="13">
        <f>F_wtw!F26</f>
        <v>16449.599999999999</v>
      </c>
      <c r="O26" s="13">
        <f t="shared" si="5"/>
        <v>18791.201654258206</v>
      </c>
      <c r="P26" s="17"/>
      <c r="Q26" s="15">
        <f t="shared" si="6"/>
        <v>0.11625746829703579</v>
      </c>
      <c r="R26" s="18">
        <f t="shared" si="7"/>
        <v>8.3541290527050678E-3</v>
      </c>
      <c r="S26" s="15">
        <f t="shared" si="8"/>
        <v>0.12461159734974085</v>
      </c>
      <c r="T26" s="15">
        <f t="shared" si="9"/>
        <v>0.87538840265025919</v>
      </c>
      <c r="U26" s="27"/>
    </row>
    <row r="27" spans="1:21" s="10" customFormat="1" x14ac:dyDescent="0.2">
      <c r="A27" s="10" t="s">
        <v>22</v>
      </c>
      <c r="B27" s="13">
        <f>F_mat!E27</f>
        <v>3834.2726918067201</v>
      </c>
      <c r="C27" s="13">
        <f>F_ass!E27</f>
        <v>1232.8923244069499</v>
      </c>
      <c r="D27" s="13">
        <f>F_wtw!E27</f>
        <v>21859.200000000001</v>
      </c>
      <c r="E27" s="13">
        <f t="shared" si="2"/>
        <v>26926.365016213669</v>
      </c>
      <c r="F27" s="16"/>
      <c r="G27" s="15">
        <f t="shared" si="3"/>
        <v>0.14239845183328381</v>
      </c>
      <c r="H27" s="15">
        <f t="shared" si="0"/>
        <v>4.578755148214643E-2</v>
      </c>
      <c r="I27" s="15">
        <f t="shared" si="1"/>
        <v>0.18818600331543023</v>
      </c>
      <c r="J27" s="15">
        <f t="shared" si="4"/>
        <v>0.81181399668456977</v>
      </c>
      <c r="K27" s="17"/>
      <c r="L27" s="13">
        <f>F_mat!F27</f>
        <v>2869.36401512872</v>
      </c>
      <c r="M27" s="13">
        <f>F_ass!F27</f>
        <v>205.13894275451801</v>
      </c>
      <c r="N27" s="13">
        <f>F_wtw!F27</f>
        <v>21859.200000000001</v>
      </c>
      <c r="O27" s="13">
        <f t="shared" si="5"/>
        <v>24933.702957883237</v>
      </c>
      <c r="P27" s="17"/>
      <c r="Q27" s="15">
        <f t="shared" si="6"/>
        <v>0.11507973845583651</v>
      </c>
      <c r="R27" s="18">
        <f t="shared" si="7"/>
        <v>8.2273757372111327E-3</v>
      </c>
      <c r="S27" s="15">
        <f t="shared" si="8"/>
        <v>0.12330711419304764</v>
      </c>
      <c r="T27" s="15">
        <f t="shared" si="9"/>
        <v>0.87669288580695237</v>
      </c>
      <c r="U27" s="27"/>
    </row>
    <row r="28" spans="1:21" s="10" customFormat="1" x14ac:dyDescent="0.2">
      <c r="A28" s="10" t="s">
        <v>23</v>
      </c>
      <c r="B28" s="13">
        <f>F_mat!E28</f>
        <v>4698.3478815234103</v>
      </c>
      <c r="C28" s="13">
        <f>F_ass!E28</f>
        <v>1507.0019652236599</v>
      </c>
      <c r="D28" s="13">
        <f>F_wtw!E28</f>
        <v>27103.200000000001</v>
      </c>
      <c r="E28" s="13">
        <f t="shared" si="2"/>
        <v>33308.549846747068</v>
      </c>
      <c r="F28" s="16"/>
      <c r="G28" s="15">
        <f t="shared" si="3"/>
        <v>0.14105531171847921</v>
      </c>
      <c r="H28" s="15">
        <f t="shared" si="0"/>
        <v>4.5243697854076184E-2</v>
      </c>
      <c r="I28" s="15">
        <f t="shared" si="1"/>
        <v>0.18629900957255541</v>
      </c>
      <c r="J28" s="15">
        <f t="shared" si="4"/>
        <v>0.81370099042744459</v>
      </c>
      <c r="K28" s="17"/>
      <c r="L28" s="13">
        <f>F_mat!F28</f>
        <v>3515.9915387883102</v>
      </c>
      <c r="M28" s="13">
        <f>F_ass!F28</f>
        <v>250.74759876022901</v>
      </c>
      <c r="N28" s="13">
        <f>F_wtw!F28</f>
        <v>27103.200000000001</v>
      </c>
      <c r="O28" s="13">
        <f t="shared" si="5"/>
        <v>30869.939137548539</v>
      </c>
      <c r="P28" s="17"/>
      <c r="Q28" s="15">
        <f t="shared" si="6"/>
        <v>0.11389693783074702</v>
      </c>
      <c r="R28" s="18">
        <f t="shared" si="7"/>
        <v>8.1227111476625188E-3</v>
      </c>
      <c r="S28" s="15">
        <f t="shared" si="8"/>
        <v>0.12201964897840953</v>
      </c>
      <c r="T28" s="15">
        <f t="shared" si="9"/>
        <v>0.87798035102159044</v>
      </c>
      <c r="U28" s="27"/>
    </row>
    <row r="29" spans="1:21" s="10" customFormat="1" x14ac:dyDescent="0.2">
      <c r="A29" s="10" t="s">
        <v>24</v>
      </c>
      <c r="B29" s="13">
        <f>F_mat!E29</f>
        <v>2455.5357621829298</v>
      </c>
      <c r="C29" s="13">
        <f>F_ass!E29</f>
        <v>374.12846466022597</v>
      </c>
      <c r="D29" s="13">
        <f>F_wtw!E29</f>
        <v>13838.1172691843</v>
      </c>
      <c r="E29" s="13">
        <f t="shared" si="2"/>
        <v>16667.781496027455</v>
      </c>
      <c r="F29" s="16"/>
      <c r="G29" s="15">
        <f t="shared" si="3"/>
        <v>0.14732229137802016</v>
      </c>
      <c r="H29" s="15">
        <f t="shared" si="0"/>
        <v>2.2446206458213682E-2</v>
      </c>
      <c r="I29" s="15">
        <f t="shared" si="1"/>
        <v>0.16976849783623382</v>
      </c>
      <c r="J29" s="15">
        <f t="shared" si="4"/>
        <v>0.83023150216376618</v>
      </c>
      <c r="K29" s="17"/>
      <c r="L29" s="13">
        <f>F_mat!F29</f>
        <v>1248.7829236042301</v>
      </c>
      <c r="M29" s="13">
        <f>F_ass!F29</f>
        <v>62.250624953551501</v>
      </c>
      <c r="N29" s="13">
        <f>F_wtw!F29</f>
        <v>13838.1172691843</v>
      </c>
      <c r="O29" s="13">
        <f t="shared" si="5"/>
        <v>15149.150817742082</v>
      </c>
      <c r="P29" s="17"/>
      <c r="Q29" s="15">
        <f t="shared" si="6"/>
        <v>8.2432536227819792E-2</v>
      </c>
      <c r="R29" s="18">
        <f t="shared" si="7"/>
        <v>4.1091824685411445E-3</v>
      </c>
      <c r="S29" s="15">
        <f t="shared" si="8"/>
        <v>8.6541718696360945E-2</v>
      </c>
      <c r="T29" s="15">
        <f t="shared" si="9"/>
        <v>0.91345828130363904</v>
      </c>
      <c r="U29" s="27"/>
    </row>
    <row r="30" spans="1:21" s="10" customFormat="1" x14ac:dyDescent="0.2">
      <c r="A30" s="10" t="s">
        <v>25</v>
      </c>
      <c r="B30" s="13">
        <f>F_mat!E30</f>
        <v>4363.6993691487996</v>
      </c>
      <c r="C30" s="13">
        <f>F_ass!E30</f>
        <v>664.85863100079496</v>
      </c>
      <c r="D30" s="13">
        <f>F_wtw!E30</f>
        <v>21150.304235287302</v>
      </c>
      <c r="E30" s="13">
        <f t="shared" si="2"/>
        <v>26178.862235436896</v>
      </c>
      <c r="F30" s="16"/>
      <c r="G30" s="15">
        <f t="shared" si="3"/>
        <v>0.16668789231190873</v>
      </c>
      <c r="H30" s="15">
        <f t="shared" si="0"/>
        <v>2.5396773359417129E-2</v>
      </c>
      <c r="I30" s="15">
        <f t="shared" si="1"/>
        <v>0.19208466567132587</v>
      </c>
      <c r="J30" s="15">
        <f t="shared" si="4"/>
        <v>0.80791533432867413</v>
      </c>
      <c r="K30" s="17"/>
      <c r="L30" s="13">
        <f>F_mat!F30</f>
        <v>2219.1952322010602</v>
      </c>
      <c r="M30" s="13">
        <f>F_ass!F30</f>
        <v>110.624743089649</v>
      </c>
      <c r="N30" s="13">
        <f>F_wtw!F30</f>
        <v>21150.304235287302</v>
      </c>
      <c r="O30" s="13">
        <f t="shared" si="5"/>
        <v>23480.124210578011</v>
      </c>
      <c r="P30" s="17"/>
      <c r="Q30" s="15">
        <f t="shared" si="6"/>
        <v>9.4513777367552954E-2</v>
      </c>
      <c r="R30" s="18">
        <f t="shared" si="7"/>
        <v>4.7114206934140302E-3</v>
      </c>
      <c r="S30" s="15">
        <f t="shared" si="8"/>
        <v>9.9225198060966996E-2</v>
      </c>
      <c r="T30" s="15">
        <f t="shared" si="9"/>
        <v>0.90077480193903303</v>
      </c>
      <c r="U30" s="27"/>
    </row>
    <row r="31" spans="1:21" s="10" customFormat="1" x14ac:dyDescent="0.2">
      <c r="A31" s="10" t="s">
        <v>26</v>
      </c>
      <c r="B31" s="13">
        <f>F_mat!E31</f>
        <v>5762.09967208131</v>
      </c>
      <c r="C31" s="13">
        <f>F_ass!E31</f>
        <v>877.92063008625496</v>
      </c>
      <c r="D31" s="13">
        <f>F_wtw!E31</f>
        <v>27794.173037821802</v>
      </c>
      <c r="E31" s="13">
        <f t="shared" si="2"/>
        <v>34434.193339989368</v>
      </c>
      <c r="F31" s="16"/>
      <c r="G31" s="15">
        <f t="shared" si="3"/>
        <v>0.16733656616226367</v>
      </c>
      <c r="H31" s="15">
        <f t="shared" si="0"/>
        <v>2.5495606109253669E-2</v>
      </c>
      <c r="I31" s="15">
        <f t="shared" si="1"/>
        <v>0.19283217227151739</v>
      </c>
      <c r="J31" s="15">
        <f t="shared" si="4"/>
        <v>0.80716782772848261</v>
      </c>
      <c r="K31" s="17"/>
      <c r="L31" s="13">
        <f>F_mat!F31</f>
        <v>2930.36321662197</v>
      </c>
      <c r="M31" s="13">
        <f>F_ass!F31</f>
        <v>146.07578156908701</v>
      </c>
      <c r="N31" s="13">
        <f>F_wtw!F31</f>
        <v>27794.173037821802</v>
      </c>
      <c r="O31" s="13">
        <f t="shared" si="5"/>
        <v>30870.612036012859</v>
      </c>
      <c r="P31" s="17"/>
      <c r="Q31" s="15">
        <f t="shared" si="6"/>
        <v>9.4924040158435599E-2</v>
      </c>
      <c r="R31" s="18">
        <f t="shared" si="7"/>
        <v>4.7318718980588655E-3</v>
      </c>
      <c r="S31" s="15">
        <f t="shared" si="8"/>
        <v>9.9655912056494475E-2</v>
      </c>
      <c r="T31" s="15">
        <f t="shared" si="9"/>
        <v>0.90034408794350551</v>
      </c>
      <c r="U31" s="27"/>
    </row>
    <row r="32" spans="1:21" s="10" customFormat="1" x14ac:dyDescent="0.2">
      <c r="A32" s="10" t="s">
        <v>27</v>
      </c>
      <c r="B32" s="13">
        <f>F_mat!E32</f>
        <v>6853.6357745859104</v>
      </c>
      <c r="C32" s="13">
        <f>F_ass!E32</f>
        <v>1044.22842019892</v>
      </c>
      <c r="D32" s="13">
        <f>F_wtw!E32</f>
        <v>36757.498996270697</v>
      </c>
      <c r="E32" s="13">
        <f t="shared" si="2"/>
        <v>44655.363191055527</v>
      </c>
      <c r="F32" s="16"/>
      <c r="G32" s="15">
        <f t="shared" si="3"/>
        <v>0.15347844659247323</v>
      </c>
      <c r="H32" s="15">
        <f t="shared" si="0"/>
        <v>2.3384165877931525E-2</v>
      </c>
      <c r="I32" s="15">
        <f t="shared" si="1"/>
        <v>0.17686261247040469</v>
      </c>
      <c r="J32" s="15">
        <f t="shared" si="4"/>
        <v>0.82313738752959531</v>
      </c>
      <c r="K32" s="17"/>
      <c r="L32" s="13">
        <f>F_mat!F32</f>
        <v>3485.4728860871401</v>
      </c>
      <c r="M32" s="13">
        <f>F_ass!F32</f>
        <v>173.74746348337101</v>
      </c>
      <c r="N32" s="13">
        <f>F_wtw!F32</f>
        <v>36757.498996270697</v>
      </c>
      <c r="O32" s="13">
        <f t="shared" si="5"/>
        <v>40416.719345841208</v>
      </c>
      <c r="P32" s="17"/>
      <c r="Q32" s="15">
        <f t="shared" si="6"/>
        <v>8.6238391994717598E-2</v>
      </c>
      <c r="R32" s="18">
        <f t="shared" si="7"/>
        <v>4.2989007097937364E-3</v>
      </c>
      <c r="S32" s="15">
        <f t="shared" si="8"/>
        <v>9.053729270451133E-2</v>
      </c>
      <c r="T32" s="15">
        <f t="shared" si="9"/>
        <v>0.90946270729548861</v>
      </c>
      <c r="U32" s="27"/>
    </row>
    <row r="33" spans="1:21" s="10" customFormat="1" x14ac:dyDescent="0.2">
      <c r="A33" s="10" t="s">
        <v>28</v>
      </c>
      <c r="B33" s="13">
        <f>F_mat!E33</f>
        <v>2498.6309977194401</v>
      </c>
      <c r="C33" s="13">
        <f>F_ass!E33</f>
        <v>380.55014912898298</v>
      </c>
      <c r="D33" s="13">
        <f>F_wtw!E33</f>
        <v>12585.6</v>
      </c>
      <c r="E33" s="13">
        <f t="shared" si="2"/>
        <v>15464.781146848423</v>
      </c>
      <c r="F33" s="16"/>
      <c r="G33" s="15">
        <f t="shared" si="3"/>
        <v>0.16156911462200921</v>
      </c>
      <c r="H33" s="15">
        <f t="shared" si="0"/>
        <v>2.4607535374435965E-2</v>
      </c>
      <c r="I33" s="15">
        <f t="shared" si="1"/>
        <v>0.18617664999644523</v>
      </c>
      <c r="J33" s="15">
        <f t="shared" si="4"/>
        <v>0.81382335000355477</v>
      </c>
      <c r="K33" s="17"/>
      <c r="L33" s="13">
        <f>F_mat!F33</f>
        <v>1270.4655462830001</v>
      </c>
      <c r="M33" s="13">
        <f>F_ass!F33</f>
        <v>63.319118557206203</v>
      </c>
      <c r="N33" s="13">
        <f>F_wtw!F33</f>
        <v>12585.6</v>
      </c>
      <c r="O33" s="13">
        <f t="shared" si="5"/>
        <v>13919.384664840207</v>
      </c>
      <c r="P33" s="17"/>
      <c r="Q33" s="15">
        <f t="shared" si="6"/>
        <v>9.1273111338904506E-2</v>
      </c>
      <c r="R33" s="18">
        <f t="shared" si="7"/>
        <v>4.5489883412122151E-3</v>
      </c>
      <c r="S33" s="15">
        <f t="shared" si="8"/>
        <v>9.5822099680116707E-2</v>
      </c>
      <c r="T33" s="15">
        <f t="shared" si="9"/>
        <v>0.90417790031988332</v>
      </c>
      <c r="U33" s="27"/>
    </row>
    <row r="34" spans="1:21" s="10" customFormat="1" x14ac:dyDescent="0.2">
      <c r="A34" s="10" t="s">
        <v>29</v>
      </c>
      <c r="B34" s="13">
        <f>F_mat!E34</f>
        <v>4429.2901554104001</v>
      </c>
      <c r="C34" s="13">
        <f>F_ass!E34</f>
        <v>674.59622117688298</v>
      </c>
      <c r="D34" s="13">
        <f>F_wtw!E34</f>
        <v>19079.04</v>
      </c>
      <c r="E34" s="13">
        <f t="shared" si="2"/>
        <v>24182.926376587282</v>
      </c>
      <c r="F34" s="16"/>
      <c r="G34" s="15">
        <f t="shared" si="3"/>
        <v>0.18315774056603093</v>
      </c>
      <c r="H34" s="15">
        <f t="shared" si="0"/>
        <v>2.7895557827525532E-2</v>
      </c>
      <c r="I34" s="15">
        <f t="shared" si="1"/>
        <v>0.21105329839355647</v>
      </c>
      <c r="J34" s="15">
        <f t="shared" si="4"/>
        <v>0.78894670160644353</v>
      </c>
      <c r="K34" s="17"/>
      <c r="L34" s="13">
        <f>F_mat!F34</f>
        <v>2252.1374873182599</v>
      </c>
      <c r="M34" s="13">
        <f>F_ass!F34</f>
        <v>112.244964835015</v>
      </c>
      <c r="N34" s="13">
        <f>F_wtw!F34</f>
        <v>19079.04</v>
      </c>
      <c r="O34" s="13">
        <f t="shared" si="5"/>
        <v>21443.422452153274</v>
      </c>
      <c r="P34" s="17"/>
      <c r="Q34" s="15">
        <f t="shared" si="6"/>
        <v>0.10502696070757624</v>
      </c>
      <c r="R34" s="18">
        <f t="shared" si="7"/>
        <v>5.2344706207913998E-3</v>
      </c>
      <c r="S34" s="15">
        <f t="shared" si="8"/>
        <v>0.11026143132836762</v>
      </c>
      <c r="T34" s="15">
        <f t="shared" si="9"/>
        <v>0.88973856867163237</v>
      </c>
      <c r="U34" s="27"/>
    </row>
    <row r="35" spans="1:21" s="10" customFormat="1" x14ac:dyDescent="0.2">
      <c r="A35" s="10" t="s">
        <v>30</v>
      </c>
      <c r="B35" s="13">
        <f>F_mat!E35</f>
        <v>5840.6715186479196</v>
      </c>
      <c r="C35" s="13">
        <f>F_ass!E35</f>
        <v>889.55448782295002</v>
      </c>
      <c r="D35" s="13">
        <f>F_wtw!E35</f>
        <v>25025.279999999999</v>
      </c>
      <c r="E35" s="13">
        <f t="shared" si="2"/>
        <v>31755.506006470867</v>
      </c>
      <c r="F35" s="16"/>
      <c r="G35" s="15">
        <f t="shared" si="3"/>
        <v>0.18392626203020532</v>
      </c>
      <c r="H35" s="15">
        <f t="shared" si="0"/>
        <v>2.8012606306499547E-2</v>
      </c>
      <c r="I35" s="15">
        <f t="shared" si="1"/>
        <v>0.21193886833670483</v>
      </c>
      <c r="J35" s="15">
        <f t="shared" si="4"/>
        <v>0.78806113166329517</v>
      </c>
      <c r="K35" s="17"/>
      <c r="L35" s="13">
        <f>F_mat!F35</f>
        <v>2969.7750241517601</v>
      </c>
      <c r="M35" s="13">
        <f>F_ass!F35</f>
        <v>148.01152018065699</v>
      </c>
      <c r="N35" s="13">
        <f>F_wtw!F35</f>
        <v>25025.279999999999</v>
      </c>
      <c r="O35" s="13">
        <f t="shared" si="5"/>
        <v>28143.066544332418</v>
      </c>
      <c r="P35" s="17"/>
      <c r="Q35" s="15">
        <f t="shared" si="6"/>
        <v>0.10552421568820926</v>
      </c>
      <c r="R35" s="18">
        <f t="shared" si="7"/>
        <v>5.2592534629267058E-3</v>
      </c>
      <c r="S35" s="15">
        <f t="shared" si="8"/>
        <v>0.11078346915113597</v>
      </c>
      <c r="T35" s="15">
        <f t="shared" si="9"/>
        <v>0.88921653084886398</v>
      </c>
      <c r="U35" s="27"/>
    </row>
    <row r="36" spans="1:21" s="10" customFormat="1" x14ac:dyDescent="0.2">
      <c r="A36" s="10" t="s">
        <v>31</v>
      </c>
      <c r="B36" s="13">
        <f>F_mat!E36</f>
        <v>6967.2814307544604</v>
      </c>
      <c r="C36" s="13">
        <f>F_ass!E36</f>
        <v>1061.1410768205401</v>
      </c>
      <c r="D36" s="13">
        <f>F_wtw!E36</f>
        <v>32686.080000000002</v>
      </c>
      <c r="E36" s="13">
        <f t="shared" si="2"/>
        <v>40714.502507575002</v>
      </c>
      <c r="F36" s="16"/>
      <c r="G36" s="15">
        <f t="shared" si="3"/>
        <v>0.17112529938093154</v>
      </c>
      <c r="H36" s="15">
        <f t="shared" si="0"/>
        <v>2.6062975388760134E-2</v>
      </c>
      <c r="I36" s="15">
        <f t="shared" si="1"/>
        <v>0.1971882747696917</v>
      </c>
      <c r="J36" s="15">
        <f t="shared" si="4"/>
        <v>0.8028117252303083</v>
      </c>
      <c r="K36" s="17"/>
      <c r="L36" s="13">
        <f>F_mat!F36</f>
        <v>3542.6163435537301</v>
      </c>
      <c r="M36" s="13">
        <f>F_ass!F36</f>
        <v>176.561532830587</v>
      </c>
      <c r="N36" s="13">
        <f>F_wtw!F36</f>
        <v>32686.080000000002</v>
      </c>
      <c r="O36" s="13">
        <f t="shared" si="5"/>
        <v>36405.257876384319</v>
      </c>
      <c r="P36" s="17"/>
      <c r="Q36" s="15">
        <f t="shared" si="6"/>
        <v>9.7310568588274859E-2</v>
      </c>
      <c r="R36" s="18">
        <f t="shared" si="7"/>
        <v>4.8498910083293349E-3</v>
      </c>
      <c r="S36" s="15">
        <f t="shared" si="8"/>
        <v>0.10216045959660421</v>
      </c>
      <c r="T36" s="15">
        <f t="shared" si="9"/>
        <v>0.89783954040339575</v>
      </c>
      <c r="U36" s="27"/>
    </row>
    <row r="37" spans="1:21" s="10" customFormat="1" x14ac:dyDescent="0.2">
      <c r="A37" s="10" t="s">
        <v>32</v>
      </c>
      <c r="B37" s="13">
        <f>F_mat!E37</f>
        <v>2547.1365767222001</v>
      </c>
      <c r="C37" s="13">
        <f>F_ass!E37</f>
        <v>412.858670615677</v>
      </c>
      <c r="D37" s="13">
        <f>F_wtw!E37</f>
        <v>12658.7322746515</v>
      </c>
      <c r="E37" s="13">
        <f t="shared" si="2"/>
        <v>15618.727521989378</v>
      </c>
      <c r="F37" s="16"/>
      <c r="G37" s="15">
        <f t="shared" si="3"/>
        <v>0.16308220840245299</v>
      </c>
      <c r="H37" s="15">
        <f t="shared" ref="H37:H68" si="10">C37/E37</f>
        <v>2.643356637308765E-2</v>
      </c>
      <c r="I37" s="15">
        <f t="shared" ref="I37:I68" si="11">1-J37</f>
        <v>0.18951577477554071</v>
      </c>
      <c r="J37" s="15">
        <f t="shared" si="4"/>
        <v>0.81048422522445929</v>
      </c>
      <c r="K37" s="17"/>
      <c r="L37" s="13">
        <f>F_mat!F37</f>
        <v>1305.76639885344</v>
      </c>
      <c r="M37" s="13">
        <f>F_ass!F37</f>
        <v>68.694880745465596</v>
      </c>
      <c r="N37" s="13">
        <f>F_wtw!F37</f>
        <v>12658.7322746515</v>
      </c>
      <c r="O37" s="13">
        <f t="shared" si="5"/>
        <v>14033.193554250405</v>
      </c>
      <c r="P37" s="17"/>
      <c r="Q37" s="15">
        <f t="shared" si="6"/>
        <v>9.3048413663328014E-2</v>
      </c>
      <c r="R37" s="18">
        <f t="shared" si="7"/>
        <v>4.8951709017552268E-3</v>
      </c>
      <c r="S37" s="15">
        <f t="shared" si="8"/>
        <v>9.794358456508323E-2</v>
      </c>
      <c r="T37" s="15">
        <f t="shared" si="9"/>
        <v>0.90205641543491677</v>
      </c>
      <c r="U37" s="27"/>
    </row>
    <row r="38" spans="1:21" s="10" customFormat="1" x14ac:dyDescent="0.2">
      <c r="A38" s="10" t="s">
        <v>33</v>
      </c>
      <c r="B38" s="13">
        <f>F_mat!E38</f>
        <v>4441.9403697753996</v>
      </c>
      <c r="C38" s="13">
        <f>F_ass!E38</f>
        <v>708.48591912507095</v>
      </c>
      <c r="D38" s="13">
        <f>F_wtw!E38</f>
        <v>14899.563764263699</v>
      </c>
      <c r="E38" s="13">
        <f t="shared" si="2"/>
        <v>20049.990053164169</v>
      </c>
      <c r="F38" s="16"/>
      <c r="G38" s="15">
        <f t="shared" si="3"/>
        <v>0.2215432704952589</v>
      </c>
      <c r="H38" s="15">
        <f t="shared" si="10"/>
        <v>3.5335973596319167E-2</v>
      </c>
      <c r="I38" s="15">
        <f t="shared" si="11"/>
        <v>0.25687924409157814</v>
      </c>
      <c r="J38" s="15">
        <f t="shared" si="4"/>
        <v>0.74312075590842186</v>
      </c>
      <c r="K38" s="17"/>
      <c r="L38" s="13">
        <f>F_mat!F38</f>
        <v>2277.1203293807298</v>
      </c>
      <c r="M38" s="13">
        <f>F_ass!F38</f>
        <v>117.88381639547499</v>
      </c>
      <c r="N38" s="13">
        <f>F_wtw!F38</f>
        <v>14899.563764263699</v>
      </c>
      <c r="O38" s="13">
        <f t="shared" si="5"/>
        <v>17294.567910039903</v>
      </c>
      <c r="P38" s="17"/>
      <c r="Q38" s="15">
        <f t="shared" si="6"/>
        <v>0.13166679510153056</v>
      </c>
      <c r="R38" s="18">
        <f t="shared" si="7"/>
        <v>6.8162336872863221E-3</v>
      </c>
      <c r="S38" s="15">
        <f t="shared" si="8"/>
        <v>0.13848302878881691</v>
      </c>
      <c r="T38" s="15">
        <f t="shared" si="9"/>
        <v>0.86151697121118309</v>
      </c>
      <c r="U38" s="27"/>
    </row>
    <row r="39" spans="1:21" s="10" customFormat="1" x14ac:dyDescent="0.2">
      <c r="A39" s="10" t="s">
        <v>34</v>
      </c>
      <c r="B39" s="13">
        <f>F_mat!E39</f>
        <v>5814.8527975634397</v>
      </c>
      <c r="C39" s="13">
        <f>F_ass!E39</f>
        <v>922.71682341367296</v>
      </c>
      <c r="D39" s="13">
        <f>F_wtw!E39</f>
        <v>18594.970080466301</v>
      </c>
      <c r="E39" s="13">
        <f t="shared" si="2"/>
        <v>25332.539701443413</v>
      </c>
      <c r="F39" s="16"/>
      <c r="G39" s="15">
        <f t="shared" si="3"/>
        <v>0.22954085401994326</v>
      </c>
      <c r="H39" s="15">
        <f t="shared" si="10"/>
        <v>3.6424173584186578E-2</v>
      </c>
      <c r="I39" s="15">
        <f t="shared" si="11"/>
        <v>0.26596502760412988</v>
      </c>
      <c r="J39" s="15">
        <f t="shared" si="4"/>
        <v>0.73403497239587012</v>
      </c>
      <c r="K39" s="17"/>
      <c r="L39" s="13">
        <f>F_mat!F39</f>
        <v>2980.93139831087</v>
      </c>
      <c r="M39" s="13">
        <f>F_ass!F39</f>
        <v>153.52934710493699</v>
      </c>
      <c r="N39" s="13">
        <f>F_wtw!F39</f>
        <v>18594.970080466301</v>
      </c>
      <c r="O39" s="13">
        <f t="shared" si="5"/>
        <v>21729.430825882107</v>
      </c>
      <c r="P39" s="17"/>
      <c r="Q39" s="15">
        <f t="shared" si="6"/>
        <v>0.13718405337889741</v>
      </c>
      <c r="R39" s="18">
        <f t="shared" si="7"/>
        <v>7.0655024669153731E-3</v>
      </c>
      <c r="S39" s="15">
        <f t="shared" si="8"/>
        <v>0.14424955584581281</v>
      </c>
      <c r="T39" s="15">
        <f t="shared" si="9"/>
        <v>0.85575044415418722</v>
      </c>
      <c r="U39" s="27"/>
    </row>
    <row r="40" spans="1:21" s="10" customFormat="1" x14ac:dyDescent="0.2">
      <c r="A40" s="10" t="s">
        <v>35</v>
      </c>
      <c r="B40" s="13">
        <f>F_mat!E40</f>
        <v>6998.8979399413702</v>
      </c>
      <c r="C40" s="13">
        <f>F_ass!E40</f>
        <v>1107.4948863478201</v>
      </c>
      <c r="D40" s="13">
        <f>F_wtw!E40</f>
        <v>23194.5715591441</v>
      </c>
      <c r="E40" s="13">
        <f t="shared" si="2"/>
        <v>31300.96438543329</v>
      </c>
      <c r="F40" s="16"/>
      <c r="G40" s="15">
        <f t="shared" si="3"/>
        <v>0.2236000735874607</v>
      </c>
      <c r="H40" s="15">
        <f t="shared" si="10"/>
        <v>3.5382133045818276E-2</v>
      </c>
      <c r="I40" s="15">
        <f t="shared" si="11"/>
        <v>0.25898220663327898</v>
      </c>
      <c r="J40" s="15">
        <f t="shared" si="4"/>
        <v>0.74101779336672102</v>
      </c>
      <c r="K40" s="17"/>
      <c r="L40" s="13">
        <f>F_mat!F40</f>
        <v>3587.9213711973498</v>
      </c>
      <c r="M40" s="13">
        <f>F_ass!F40</f>
        <v>184.27426758513599</v>
      </c>
      <c r="N40" s="13">
        <f>F_wtw!F40</f>
        <v>23194.5715591441</v>
      </c>
      <c r="O40" s="13">
        <f t="shared" si="5"/>
        <v>26966.767197926587</v>
      </c>
      <c r="P40" s="17"/>
      <c r="Q40" s="15">
        <f t="shared" si="6"/>
        <v>0.13304974025485772</v>
      </c>
      <c r="R40" s="18">
        <f t="shared" si="7"/>
        <v>6.8333837064201161E-3</v>
      </c>
      <c r="S40" s="15">
        <f t="shared" si="8"/>
        <v>0.13988312396127783</v>
      </c>
      <c r="T40" s="15">
        <f t="shared" si="9"/>
        <v>0.86011687603872211</v>
      </c>
      <c r="U40" s="27"/>
    </row>
    <row r="41" spans="1:21" s="10" customFormat="1" x14ac:dyDescent="0.2">
      <c r="A41" s="10" t="s">
        <v>36</v>
      </c>
      <c r="B41" s="13">
        <f>F_mat!E41</f>
        <v>2567.7132600123</v>
      </c>
      <c r="C41" s="13">
        <f>F_ass!E41</f>
        <v>490.29448254085003</v>
      </c>
      <c r="D41" s="13">
        <f>F_wtw!E41</f>
        <v>12169.0235623881</v>
      </c>
      <c r="E41" s="13">
        <f t="shared" si="2"/>
        <v>15227.031304941251</v>
      </c>
      <c r="F41" s="16"/>
      <c r="G41" s="15">
        <f t="shared" si="3"/>
        <v>0.16862861897309317</v>
      </c>
      <c r="H41" s="15">
        <f t="shared" si="10"/>
        <v>3.2198954131114642E-2</v>
      </c>
      <c r="I41" s="15">
        <f t="shared" si="11"/>
        <v>0.20082757310420785</v>
      </c>
      <c r="J41" s="15">
        <f t="shared" si="4"/>
        <v>0.79917242689579215</v>
      </c>
      <c r="K41" s="17"/>
      <c r="L41" s="13">
        <f>F_mat!F41</f>
        <v>1330.3448561372099</v>
      </c>
      <c r="M41" s="13">
        <f>F_ass!F41</f>
        <v>81.579299177796003</v>
      </c>
      <c r="N41" s="13">
        <f>F_wtw!F41</f>
        <v>6618.7739623881398</v>
      </c>
      <c r="O41" s="13">
        <f t="shared" si="5"/>
        <v>8030.6981177031457</v>
      </c>
      <c r="P41" s="17"/>
      <c r="Q41" s="15">
        <f t="shared" si="6"/>
        <v>0.16565743558515195</v>
      </c>
      <c r="R41" s="18">
        <f t="shared" si="7"/>
        <v>1.0158431805319616E-2</v>
      </c>
      <c r="S41" s="15">
        <f t="shared" si="8"/>
        <v>0.17581586739047156</v>
      </c>
      <c r="T41" s="15">
        <f t="shared" si="9"/>
        <v>0.8241841326095285</v>
      </c>
      <c r="U41" s="27"/>
    </row>
    <row r="42" spans="1:21" s="10" customFormat="1" x14ac:dyDescent="0.2">
      <c r="A42" s="10" t="s">
        <v>37</v>
      </c>
      <c r="B42" s="13">
        <f>F_mat!E42</f>
        <v>4433.1920576216198</v>
      </c>
      <c r="C42" s="13">
        <f>F_ass!E42</f>
        <v>833.40085499512099</v>
      </c>
      <c r="D42" s="13">
        <f>F_wtw!E42</f>
        <v>13393.7558152028</v>
      </c>
      <c r="E42" s="13">
        <f t="shared" si="2"/>
        <v>18660.348727819539</v>
      </c>
      <c r="F42" s="16"/>
      <c r="G42" s="15">
        <f t="shared" si="3"/>
        <v>0.23757284080186844</v>
      </c>
      <c r="H42" s="15">
        <f t="shared" si="10"/>
        <v>4.4661590581780292E-2</v>
      </c>
      <c r="I42" s="15">
        <f t="shared" si="11"/>
        <v>0.28223443138364868</v>
      </c>
      <c r="J42" s="15">
        <f t="shared" si="4"/>
        <v>0.71776556861635132</v>
      </c>
      <c r="K42" s="17"/>
      <c r="L42" s="13">
        <f>F_mat!F42</f>
        <v>2296.85858696582</v>
      </c>
      <c r="M42" s="13">
        <f>F_ass!F42</f>
        <v>138.66820881267699</v>
      </c>
      <c r="N42" s="13">
        <f>F_wtw!F42</f>
        <v>7117.3833352027796</v>
      </c>
      <c r="O42" s="13">
        <f t="shared" si="5"/>
        <v>9552.9101309812759</v>
      </c>
      <c r="P42" s="17"/>
      <c r="Q42" s="15">
        <f t="shared" si="6"/>
        <v>0.24043548567643508</v>
      </c>
      <c r="R42" s="18">
        <f t="shared" si="7"/>
        <v>1.4515807948716982E-2</v>
      </c>
      <c r="S42" s="15">
        <f t="shared" si="8"/>
        <v>0.25495129362515206</v>
      </c>
      <c r="T42" s="15">
        <f t="shared" si="9"/>
        <v>0.74504870637484788</v>
      </c>
      <c r="U42" s="27"/>
    </row>
    <row r="43" spans="1:21" s="10" customFormat="1" x14ac:dyDescent="0.2">
      <c r="A43" s="10" t="s">
        <v>38</v>
      </c>
      <c r="B43" s="13">
        <f>F_mat!E43</f>
        <v>5780.88903353349</v>
      </c>
      <c r="C43" s="13">
        <f>F_ass!E43</f>
        <v>1086.72257573498</v>
      </c>
      <c r="D43" s="13">
        <f>F_wtw!E43</f>
        <v>17762.405240158001</v>
      </c>
      <c r="E43" s="13">
        <f t="shared" si="2"/>
        <v>24630.016849426473</v>
      </c>
      <c r="F43" s="16"/>
      <c r="G43" s="15">
        <f t="shared" si="3"/>
        <v>0.23470909780023566</v>
      </c>
      <c r="H43" s="15">
        <f t="shared" si="10"/>
        <v>4.4121877072945855E-2</v>
      </c>
      <c r="I43" s="15">
        <f t="shared" si="11"/>
        <v>0.27883097487318154</v>
      </c>
      <c r="J43" s="15">
        <f t="shared" si="4"/>
        <v>0.72116902512681846</v>
      </c>
      <c r="K43" s="17"/>
      <c r="L43" s="13">
        <f>F_mat!F43</f>
        <v>2995.1070119194001</v>
      </c>
      <c r="M43" s="13">
        <f>F_ass!F43</f>
        <v>180.81799670621899</v>
      </c>
      <c r="N43" s="13">
        <f>F_wtw!F43</f>
        <v>9724.9761201580295</v>
      </c>
      <c r="O43" s="13">
        <f t="shared" si="5"/>
        <v>12900.901128783647</v>
      </c>
      <c r="P43" s="17"/>
      <c r="Q43" s="15">
        <f t="shared" si="6"/>
        <v>0.23216262042632921</v>
      </c>
      <c r="R43" s="18">
        <f t="shared" si="7"/>
        <v>1.4015919888168873E-2</v>
      </c>
      <c r="S43" s="15">
        <f t="shared" si="8"/>
        <v>0.24617854031449807</v>
      </c>
      <c r="T43" s="15">
        <f t="shared" si="9"/>
        <v>0.75382145968550196</v>
      </c>
      <c r="U43" s="27"/>
    </row>
    <row r="44" spans="1:21" s="10" customFormat="1" x14ac:dyDescent="0.2">
      <c r="A44" s="10" t="s">
        <v>39</v>
      </c>
      <c r="B44" s="13">
        <f>F_mat!E44</f>
        <v>6977.8201278705801</v>
      </c>
      <c r="C44" s="13">
        <f>F_ass!E44</f>
        <v>1338.3371314042499</v>
      </c>
      <c r="D44" s="13">
        <f>F_wtw!E44</f>
        <v>23790.4025961638</v>
      </c>
      <c r="E44" s="13">
        <f t="shared" si="2"/>
        <v>32106.559855438631</v>
      </c>
      <c r="F44" s="16"/>
      <c r="G44" s="15">
        <f t="shared" si="3"/>
        <v>0.21733316055312557</v>
      </c>
      <c r="H44" s="15">
        <f t="shared" si="10"/>
        <v>4.1684227068554805E-2</v>
      </c>
      <c r="I44" s="15">
        <f t="shared" si="11"/>
        <v>0.25901738762168036</v>
      </c>
      <c r="J44" s="15">
        <f t="shared" si="4"/>
        <v>0.74098261237831964</v>
      </c>
      <c r="K44" s="17"/>
      <c r="L44" s="13">
        <f>F_mat!F44</f>
        <v>3615.24289286056</v>
      </c>
      <c r="M44" s="13">
        <f>F_ass!F44</f>
        <v>222.68373218840699</v>
      </c>
      <c r="N44" s="13">
        <f>F_wtw!F44</f>
        <v>12356.0537961638</v>
      </c>
      <c r="O44" s="13">
        <f t="shared" si="5"/>
        <v>16193.980421212767</v>
      </c>
      <c r="P44" s="17"/>
      <c r="Q44" s="15">
        <f t="shared" si="6"/>
        <v>0.22324609508141016</v>
      </c>
      <c r="R44" s="18">
        <f t="shared" si="7"/>
        <v>1.3751018983369266E-2</v>
      </c>
      <c r="S44" s="15">
        <f t="shared" si="8"/>
        <v>0.23699711406477941</v>
      </c>
      <c r="T44" s="15">
        <f t="shared" si="9"/>
        <v>0.76300288593522059</v>
      </c>
      <c r="U44" s="27"/>
    </row>
    <row r="45" spans="1:21" s="10" customFormat="1" x14ac:dyDescent="0.2">
      <c r="A45" s="10" t="s">
        <v>40</v>
      </c>
      <c r="B45" s="13">
        <f>F_mat!E45</f>
        <v>3444.9890755584702</v>
      </c>
      <c r="C45" s="13">
        <f>F_ass!E45</f>
        <v>909.13519559212</v>
      </c>
      <c r="D45" s="13">
        <f>F_wtw!E45</f>
        <v>12582</v>
      </c>
      <c r="E45" s="13">
        <f t="shared" si="2"/>
        <v>16936.124271150591</v>
      </c>
      <c r="F45" s="16"/>
      <c r="G45" s="15">
        <f t="shared" si="3"/>
        <v>0.20341071076260045</v>
      </c>
      <c r="H45" s="15">
        <f t="shared" si="10"/>
        <v>5.3680238821863346E-2</v>
      </c>
      <c r="I45" s="15">
        <f t="shared" si="11"/>
        <v>0.25709094958446377</v>
      </c>
      <c r="J45" s="15">
        <f t="shared" si="4"/>
        <v>0.74290905041553623</v>
      </c>
      <c r="K45" s="17"/>
      <c r="L45" s="13">
        <f>F_mat!F45</f>
        <v>1714.5910868349399</v>
      </c>
      <c r="M45" s="13">
        <f>F_ass!F45</f>
        <v>151.26952220616599</v>
      </c>
      <c r="N45" s="13">
        <f>F_wtw!F45</f>
        <v>1006.56</v>
      </c>
      <c r="O45" s="13">
        <f t="shared" si="5"/>
        <v>2872.4206090411058</v>
      </c>
      <c r="P45" s="17"/>
      <c r="Q45" s="15">
        <f t="shared" si="6"/>
        <v>0.59691504838747078</v>
      </c>
      <c r="R45" s="18">
        <f t="shared" si="7"/>
        <v>5.266273390813192E-2</v>
      </c>
      <c r="S45" s="15">
        <f t="shared" si="8"/>
        <v>0.6495777822956027</v>
      </c>
      <c r="T45" s="15">
        <f t="shared" si="9"/>
        <v>0.3504222177043973</v>
      </c>
      <c r="U45" s="27"/>
    </row>
    <row r="46" spans="1:21" s="10" customFormat="1" x14ac:dyDescent="0.2">
      <c r="A46" s="10" t="s">
        <v>41</v>
      </c>
      <c r="B46" s="13">
        <f>F_mat!E46</f>
        <v>5653.1081650616798</v>
      </c>
      <c r="C46" s="13">
        <f>F_ass!E46</f>
        <v>1633.0236164693099</v>
      </c>
      <c r="D46" s="13">
        <f>F_wtw!E46</f>
        <v>14094</v>
      </c>
      <c r="E46" s="13">
        <f t="shared" si="2"/>
        <v>21380.131781530989</v>
      </c>
      <c r="F46" s="16"/>
      <c r="G46" s="15">
        <f t="shared" si="3"/>
        <v>0.26440941631356363</v>
      </c>
      <c r="H46" s="15">
        <f t="shared" si="10"/>
        <v>7.6380428014011625E-2</v>
      </c>
      <c r="I46" s="15">
        <f t="shared" si="11"/>
        <v>0.3407898443275752</v>
      </c>
      <c r="J46" s="15">
        <f t="shared" si="4"/>
        <v>0.6592101556724248</v>
      </c>
      <c r="K46" s="17"/>
      <c r="L46" s="13">
        <f>F_mat!F46</f>
        <v>2813.58479232834</v>
      </c>
      <c r="M46" s="13">
        <f>F_ass!F46</f>
        <v>271.71613574349402</v>
      </c>
      <c r="N46" s="13">
        <f>F_wtw!F46</f>
        <v>1127.52</v>
      </c>
      <c r="O46" s="13">
        <f t="shared" si="5"/>
        <v>4212.8209280718338</v>
      </c>
      <c r="P46" s="17"/>
      <c r="Q46" s="15">
        <f t="shared" si="6"/>
        <v>0.66786242291482578</v>
      </c>
      <c r="R46" s="18">
        <f t="shared" si="7"/>
        <v>6.4497433046093372E-2</v>
      </c>
      <c r="S46" s="15">
        <f t="shared" si="8"/>
        <v>0.73235985596091913</v>
      </c>
      <c r="T46" s="15">
        <f t="shared" si="9"/>
        <v>0.26764014403908087</v>
      </c>
      <c r="U46" s="27"/>
    </row>
    <row r="47" spans="1:21" s="10" customFormat="1" x14ac:dyDescent="0.2">
      <c r="A47" s="10" t="s">
        <v>42</v>
      </c>
      <c r="B47" s="13">
        <f>F_mat!E47</f>
        <v>7219.1035884662997</v>
      </c>
      <c r="C47" s="13">
        <f>F_ass!E47</f>
        <v>2134.1056425254801</v>
      </c>
      <c r="D47" s="13">
        <f>F_wtw!E47</f>
        <v>19685.0882970659</v>
      </c>
      <c r="E47" s="13">
        <f t="shared" si="2"/>
        <v>29038.297528057679</v>
      </c>
      <c r="F47" s="16"/>
      <c r="G47" s="15">
        <f t="shared" si="3"/>
        <v>0.24860629592664599</v>
      </c>
      <c r="H47" s="15">
        <f t="shared" si="10"/>
        <v>7.3492794832873479E-2</v>
      </c>
      <c r="I47" s="15">
        <f t="shared" si="11"/>
        <v>0.32209909075951948</v>
      </c>
      <c r="J47" s="15">
        <f t="shared" si="4"/>
        <v>0.67790090924048052</v>
      </c>
      <c r="K47" s="17"/>
      <c r="L47" s="13">
        <f>F_mat!F47</f>
        <v>3592.9898168736199</v>
      </c>
      <c r="M47" s="13">
        <f>F_ass!F47</f>
        <v>355.09035669008102</v>
      </c>
      <c r="N47" s="13">
        <f>F_wtw!F47</f>
        <v>1574.80706376527</v>
      </c>
      <c r="O47" s="13">
        <f t="shared" si="5"/>
        <v>5522.8872373289705</v>
      </c>
      <c r="P47" s="17"/>
      <c r="Q47" s="15">
        <f t="shared" si="6"/>
        <v>0.65056367484542288</v>
      </c>
      <c r="R47" s="18">
        <f t="shared" si="7"/>
        <v>6.4294334001614176E-2</v>
      </c>
      <c r="S47" s="15">
        <f t="shared" si="8"/>
        <v>0.71485800884703699</v>
      </c>
      <c r="T47" s="15">
        <f t="shared" si="9"/>
        <v>0.28514199115296301</v>
      </c>
      <c r="U47" s="27"/>
    </row>
    <row r="48" spans="1:21" s="10" customFormat="1" x14ac:dyDescent="0.2">
      <c r="A48" s="10" t="s">
        <v>43</v>
      </c>
      <c r="B48" s="13">
        <f>F_mat!E48</f>
        <v>8737.3054848706906</v>
      </c>
      <c r="C48" s="13">
        <f>F_ass!E48</f>
        <v>2643.71379406903</v>
      </c>
      <c r="D48" s="13">
        <f>F_wtw!E48</f>
        <v>24777</v>
      </c>
      <c r="E48" s="13">
        <f t="shared" si="2"/>
        <v>36158.019278939719</v>
      </c>
      <c r="F48" s="16"/>
      <c r="G48" s="15">
        <f t="shared" si="3"/>
        <v>0.24164225970087208</v>
      </c>
      <c r="H48" s="15">
        <f t="shared" si="10"/>
        <v>7.3115559059643079E-2</v>
      </c>
      <c r="I48" s="15">
        <f t="shared" si="11"/>
        <v>0.31475781876051512</v>
      </c>
      <c r="J48" s="15">
        <f t="shared" si="4"/>
        <v>0.68524218123948488</v>
      </c>
      <c r="K48" s="17"/>
      <c r="L48" s="13">
        <f>F_mat!F48</f>
        <v>4348.6077252319701</v>
      </c>
      <c r="M48" s="13">
        <f>F_ass!F48</f>
        <v>439.88322574862798</v>
      </c>
      <c r="N48" s="13">
        <f>F_wtw!F48</f>
        <v>1982.16</v>
      </c>
      <c r="O48" s="13">
        <f t="shared" si="5"/>
        <v>6770.6509509805983</v>
      </c>
      <c r="P48" s="17"/>
      <c r="Q48" s="15">
        <f t="shared" si="6"/>
        <v>0.64227321076153809</v>
      </c>
      <c r="R48" s="18">
        <f t="shared" si="7"/>
        <v>6.4969118764705985E-2</v>
      </c>
      <c r="S48" s="15">
        <f t="shared" si="8"/>
        <v>0.70724232952624411</v>
      </c>
      <c r="T48" s="15">
        <f t="shared" si="9"/>
        <v>0.29275767047375589</v>
      </c>
      <c r="U48" s="27"/>
    </row>
    <row r="49" spans="1:21" s="10" customFormat="1" x14ac:dyDescent="0.2">
      <c r="A49" s="10" t="s">
        <v>44</v>
      </c>
      <c r="B49" s="13">
        <f>F_mat!E49</f>
        <v>2701.9535108072901</v>
      </c>
      <c r="C49" s="13">
        <f>F_ass!E49</f>
        <v>376.41042279009599</v>
      </c>
      <c r="D49" s="13">
        <f>F_wtw!E49</f>
        <v>12806.4</v>
      </c>
      <c r="E49" s="13">
        <f t="shared" si="2"/>
        <v>15884.763933597385</v>
      </c>
      <c r="F49" s="16"/>
      <c r="G49" s="15">
        <f t="shared" si="3"/>
        <v>0.17009717752823947</v>
      </c>
      <c r="H49" s="15">
        <f t="shared" si="10"/>
        <v>2.3696318331427112E-2</v>
      </c>
      <c r="I49" s="15">
        <f t="shared" si="11"/>
        <v>0.19379349585966654</v>
      </c>
      <c r="J49" s="15">
        <f t="shared" si="4"/>
        <v>0.80620650414033346</v>
      </c>
      <c r="K49" s="17"/>
      <c r="L49" s="13">
        <f>F_mat!F49</f>
        <v>1304.1532140519701</v>
      </c>
      <c r="M49" s="13">
        <f>F_ass!F49</f>
        <v>62.630316244432798</v>
      </c>
      <c r="N49" s="13">
        <f>F_wtw!F49</f>
        <v>12806.4</v>
      </c>
      <c r="O49" s="13">
        <f t="shared" si="5"/>
        <v>14173.183530296403</v>
      </c>
      <c r="P49" s="17"/>
      <c r="Q49" s="15">
        <f t="shared" si="6"/>
        <v>9.2015545502831461E-2</v>
      </c>
      <c r="R49" s="18">
        <f t="shared" si="7"/>
        <v>4.4189307300335941E-3</v>
      </c>
      <c r="S49" s="15">
        <f t="shared" si="8"/>
        <v>9.6434476232865052E-2</v>
      </c>
      <c r="T49" s="15">
        <f t="shared" si="9"/>
        <v>0.90356552376713495</v>
      </c>
      <c r="U49" s="27"/>
    </row>
    <row r="50" spans="1:21" s="10" customFormat="1" x14ac:dyDescent="0.2">
      <c r="A50" s="10" t="s">
        <v>45</v>
      </c>
      <c r="B50" s="13">
        <f>F_mat!E50</f>
        <v>4820.8807060589997</v>
      </c>
      <c r="C50" s="13">
        <f>F_ass!E50</f>
        <v>660.43610722443202</v>
      </c>
      <c r="D50" s="13">
        <f>F_wtw!E50</f>
        <v>14628</v>
      </c>
      <c r="E50" s="13">
        <f t="shared" si="2"/>
        <v>20109.316813283433</v>
      </c>
      <c r="F50" s="16"/>
      <c r="G50" s="15">
        <f t="shared" si="3"/>
        <v>0.2397336891561882</v>
      </c>
      <c r="H50" s="15">
        <f t="shared" si="10"/>
        <v>3.2842294611827569E-2</v>
      </c>
      <c r="I50" s="15">
        <f t="shared" si="11"/>
        <v>0.27257598376801573</v>
      </c>
      <c r="J50" s="15">
        <f t="shared" si="4"/>
        <v>0.72742401623198427</v>
      </c>
      <c r="K50" s="17"/>
      <c r="L50" s="13">
        <f>F_mat!F50</f>
        <v>2326.8968330581902</v>
      </c>
      <c r="M50" s="13">
        <f>F_ass!F50</f>
        <v>109.88888657255499</v>
      </c>
      <c r="N50" s="13">
        <f>F_wtw!F50</f>
        <v>14628</v>
      </c>
      <c r="O50" s="13">
        <f t="shared" si="5"/>
        <v>17064.785719630745</v>
      </c>
      <c r="P50" s="17"/>
      <c r="Q50" s="15">
        <f t="shared" si="6"/>
        <v>0.1363566394145464</v>
      </c>
      <c r="R50" s="18">
        <f t="shared" si="7"/>
        <v>6.4395116573976426E-3</v>
      </c>
      <c r="S50" s="15">
        <f t="shared" si="8"/>
        <v>0.14279615107194404</v>
      </c>
      <c r="T50" s="15">
        <f t="shared" si="9"/>
        <v>0.85720384892805601</v>
      </c>
      <c r="U50" s="27"/>
    </row>
    <row r="51" spans="1:21" s="10" customFormat="1" x14ac:dyDescent="0.2">
      <c r="A51" s="10" t="s">
        <v>46</v>
      </c>
      <c r="B51" s="13">
        <f>F_mat!E51</f>
        <v>6331.9374790065303</v>
      </c>
      <c r="C51" s="13">
        <f>F_ass!E51</f>
        <v>863.02462708486803</v>
      </c>
      <c r="D51" s="13">
        <f>F_wtw!E51</f>
        <v>19651.2</v>
      </c>
      <c r="E51" s="13">
        <f t="shared" si="2"/>
        <v>26846.1621060914</v>
      </c>
      <c r="F51" s="16"/>
      <c r="G51" s="15">
        <f t="shared" si="3"/>
        <v>0.23586006275250093</v>
      </c>
      <c r="H51" s="15">
        <f t="shared" si="10"/>
        <v>3.214703925553096E-2</v>
      </c>
      <c r="I51" s="15">
        <f t="shared" si="11"/>
        <v>0.26800710200803191</v>
      </c>
      <c r="J51" s="15">
        <f t="shared" si="4"/>
        <v>0.73199289799196809</v>
      </c>
      <c r="K51" s="17"/>
      <c r="L51" s="13">
        <f>F_mat!F51</f>
        <v>3056.23933994156</v>
      </c>
      <c r="M51" s="13">
        <f>F_ass!F51</f>
        <v>143.597259928162</v>
      </c>
      <c r="N51" s="13">
        <f>F_wtw!F51</f>
        <v>19651.2</v>
      </c>
      <c r="O51" s="13">
        <f t="shared" si="5"/>
        <v>22851.036599869723</v>
      </c>
      <c r="P51" s="17"/>
      <c r="Q51" s="15">
        <f t="shared" si="6"/>
        <v>0.13374620125368772</v>
      </c>
      <c r="R51" s="18">
        <f t="shared" si="7"/>
        <v>6.2840589003730655E-3</v>
      </c>
      <c r="S51" s="15">
        <f t="shared" si="8"/>
        <v>0.14003026015406081</v>
      </c>
      <c r="T51" s="15">
        <f t="shared" si="9"/>
        <v>0.85996973984593916</v>
      </c>
      <c r="U51" s="27"/>
    </row>
    <row r="52" spans="1:21" s="10" customFormat="1" x14ac:dyDescent="0.2">
      <c r="A52" s="10" t="s">
        <v>47</v>
      </c>
      <c r="B52" s="13">
        <f>F_mat!E52</f>
        <v>7758.8756543058698</v>
      </c>
      <c r="C52" s="13">
        <f>F_ass!E52</f>
        <v>1054.90137565656</v>
      </c>
      <c r="D52" s="13">
        <f>F_wtw!E52</f>
        <v>23736</v>
      </c>
      <c r="E52" s="13">
        <f t="shared" si="2"/>
        <v>32549.777029962432</v>
      </c>
      <c r="F52" s="16"/>
      <c r="G52" s="15">
        <f t="shared" si="3"/>
        <v>0.23836954849686801</v>
      </c>
      <c r="H52" s="15">
        <f t="shared" si="10"/>
        <v>3.2408866416673503E-2</v>
      </c>
      <c r="I52" s="15">
        <f t="shared" si="11"/>
        <v>0.27077841491354149</v>
      </c>
      <c r="J52" s="15">
        <f t="shared" si="4"/>
        <v>0.72922158508645851</v>
      </c>
      <c r="K52" s="17"/>
      <c r="L52" s="13">
        <f>F_mat!F52</f>
        <v>3744.9802824213898</v>
      </c>
      <c r="M52" s="13">
        <f>F_ass!F52</f>
        <v>175.52331913216</v>
      </c>
      <c r="N52" s="13">
        <f>F_wtw!F52</f>
        <v>23736</v>
      </c>
      <c r="O52" s="13">
        <f t="shared" si="5"/>
        <v>27656.503601553552</v>
      </c>
      <c r="P52" s="17"/>
      <c r="Q52" s="15">
        <f t="shared" si="6"/>
        <v>0.13541047474312778</v>
      </c>
      <c r="R52" s="18">
        <f t="shared" si="7"/>
        <v>6.3465476931183849E-3</v>
      </c>
      <c r="S52" s="15">
        <f t="shared" si="8"/>
        <v>0.14175702243624616</v>
      </c>
      <c r="T52" s="15">
        <f t="shared" si="9"/>
        <v>0.85824297756375389</v>
      </c>
      <c r="U52" s="27"/>
    </row>
    <row r="53" spans="1:21" s="10" customFormat="1" x14ac:dyDescent="0.2">
      <c r="A53" s="10" t="s">
        <v>48</v>
      </c>
      <c r="B53" s="13">
        <f>F_mat!E53</f>
        <v>1096.1560862415599</v>
      </c>
      <c r="C53" s="13">
        <f>F_ass!E53</f>
        <v>462.45792912265199</v>
      </c>
      <c r="D53" s="13">
        <f>F_wtw!E53</f>
        <v>14938.876597414799</v>
      </c>
      <c r="E53" s="13">
        <f t="shared" si="2"/>
        <v>16497.490612779009</v>
      </c>
      <c r="F53" s="16"/>
      <c r="G53" s="15">
        <f t="shared" si="3"/>
        <v>6.6443807241355471E-2</v>
      </c>
      <c r="H53" s="15">
        <f t="shared" si="10"/>
        <v>2.803201650343299E-2</v>
      </c>
      <c r="I53" s="15">
        <f t="shared" si="11"/>
        <v>9.4475823744788467E-2</v>
      </c>
      <c r="J53" s="15">
        <f t="shared" si="4"/>
        <v>0.90552417625521153</v>
      </c>
      <c r="K53" s="17"/>
      <c r="L53" s="13">
        <f>F_mat!F53</f>
        <v>865.85454804520703</v>
      </c>
      <c r="M53" s="13">
        <f>F_ass!F53</f>
        <v>76.947620461744705</v>
      </c>
      <c r="N53" s="13">
        <f>F_wtw!F53</f>
        <v>14938.876597414799</v>
      </c>
      <c r="O53" s="13">
        <f t="shared" si="5"/>
        <v>15881.678765921752</v>
      </c>
      <c r="P53" s="17"/>
      <c r="Q53" s="15">
        <f t="shared" si="6"/>
        <v>5.4519082069782308E-2</v>
      </c>
      <c r="R53" s="18">
        <f t="shared" si="7"/>
        <v>4.8450558404981546E-3</v>
      </c>
      <c r="S53" s="15">
        <f t="shared" si="8"/>
        <v>5.9364137910280466E-2</v>
      </c>
      <c r="T53" s="15">
        <f t="shared" si="9"/>
        <v>0.9406358620897195</v>
      </c>
      <c r="U53" s="27"/>
    </row>
    <row r="54" spans="1:21" s="10" customFormat="1" x14ac:dyDescent="0.2">
      <c r="A54" s="10" t="s">
        <v>49</v>
      </c>
      <c r="B54" s="13">
        <f>F_mat!E54</f>
        <v>1947.96414521313</v>
      </c>
      <c r="C54" s="13">
        <f>F_ass!E54</f>
        <v>821.82772682422205</v>
      </c>
      <c r="D54" s="13">
        <f>F_wtw!E54</f>
        <v>23587.699890655</v>
      </c>
      <c r="E54" s="13">
        <f t="shared" si="2"/>
        <v>26357.491762692352</v>
      </c>
      <c r="F54" s="16"/>
      <c r="G54" s="15">
        <f t="shared" si="3"/>
        <v>7.3905520401997091E-2</v>
      </c>
      <c r="H54" s="15">
        <f t="shared" si="10"/>
        <v>3.1180043011052976E-2</v>
      </c>
      <c r="I54" s="15">
        <f t="shared" si="11"/>
        <v>0.10508556341305009</v>
      </c>
      <c r="J54" s="15">
        <f t="shared" si="4"/>
        <v>0.89491443658694991</v>
      </c>
      <c r="K54" s="17"/>
      <c r="L54" s="13">
        <f>F_mat!F54</f>
        <v>1538.6983986421901</v>
      </c>
      <c r="M54" s="13">
        <f>F_ass!F54</f>
        <v>136.74257489449801</v>
      </c>
      <c r="N54" s="13">
        <f>F_wtw!F54</f>
        <v>23587.699890655</v>
      </c>
      <c r="O54" s="13">
        <f t="shared" si="5"/>
        <v>25263.140864191686</v>
      </c>
      <c r="P54" s="17"/>
      <c r="Q54" s="15">
        <f t="shared" si="6"/>
        <v>6.0906852671797504E-2</v>
      </c>
      <c r="R54" s="18">
        <f t="shared" si="7"/>
        <v>5.4127305717682457E-3</v>
      </c>
      <c r="S54" s="15">
        <f t="shared" si="8"/>
        <v>6.6319583243565752E-2</v>
      </c>
      <c r="T54" s="15">
        <f t="shared" si="9"/>
        <v>0.93368041675643421</v>
      </c>
      <c r="U54" s="27"/>
    </row>
    <row r="55" spans="1:21" s="10" customFormat="1" x14ac:dyDescent="0.2">
      <c r="A55" s="10" t="s">
        <v>50</v>
      </c>
      <c r="B55" s="13">
        <f>F_mat!E55</f>
        <v>2572.2128434682199</v>
      </c>
      <c r="C55" s="13">
        <f>F_ass!E55</f>
        <v>1085.1923734069901</v>
      </c>
      <c r="D55" s="13">
        <f>F_wtw!E55</f>
        <v>30821.2611904558</v>
      </c>
      <c r="E55" s="13">
        <f t="shared" si="2"/>
        <v>34478.666407331009</v>
      </c>
      <c r="F55" s="16"/>
      <c r="G55" s="15">
        <f t="shared" si="3"/>
        <v>7.4603025914056362E-2</v>
      </c>
      <c r="H55" s="15">
        <f t="shared" si="10"/>
        <v>3.1474314017442731E-2</v>
      </c>
      <c r="I55" s="15">
        <f t="shared" si="11"/>
        <v>0.10607733993149915</v>
      </c>
      <c r="J55" s="15">
        <f t="shared" si="4"/>
        <v>0.89392266006850085</v>
      </c>
      <c r="K55" s="17"/>
      <c r="L55" s="13">
        <f>F_mat!F55</f>
        <v>2031.7929326047099</v>
      </c>
      <c r="M55" s="13">
        <f>F_ass!F55</f>
        <v>180.56338883694301</v>
      </c>
      <c r="N55" s="13">
        <f>F_wtw!F55</f>
        <v>30821.2611904558</v>
      </c>
      <c r="O55" s="13">
        <f t="shared" si="5"/>
        <v>33033.61751189745</v>
      </c>
      <c r="P55" s="17"/>
      <c r="Q55" s="15">
        <f t="shared" si="6"/>
        <v>6.1506825035827078E-2</v>
      </c>
      <c r="R55" s="18">
        <f t="shared" si="7"/>
        <v>5.4660495106813823E-3</v>
      </c>
      <c r="S55" s="15">
        <f t="shared" si="8"/>
        <v>6.6972874546508465E-2</v>
      </c>
      <c r="T55" s="15">
        <f t="shared" si="9"/>
        <v>0.93302712545349153</v>
      </c>
      <c r="U55" s="27"/>
    </row>
    <row r="56" spans="1:21" s="10" customFormat="1" x14ac:dyDescent="0.2">
      <c r="A56" s="10" t="s">
        <v>51</v>
      </c>
      <c r="B56" s="13">
        <f>F_mat!E56</f>
        <v>3059.4767475577901</v>
      </c>
      <c r="C56" s="13">
        <f>F_ass!E56</f>
        <v>1290.7644254622001</v>
      </c>
      <c r="D56" s="13">
        <f>F_wtw!E56</f>
        <v>41357.100474948398</v>
      </c>
      <c r="E56" s="13">
        <f t="shared" si="2"/>
        <v>45707.341647968387</v>
      </c>
      <c r="F56" s="16"/>
      <c r="G56" s="15">
        <f t="shared" si="3"/>
        <v>6.693622156198574E-2</v>
      </c>
      <c r="H56" s="15">
        <f t="shared" si="10"/>
        <v>2.8239761467719754E-2</v>
      </c>
      <c r="I56" s="15">
        <f t="shared" si="11"/>
        <v>9.5175983029705535E-2</v>
      </c>
      <c r="J56" s="15">
        <f t="shared" si="4"/>
        <v>0.90482401697029446</v>
      </c>
      <c r="K56" s="17"/>
      <c r="L56" s="13">
        <f>F_mat!F56</f>
        <v>2416.6830707426202</v>
      </c>
      <c r="M56" s="13">
        <f>F_ass!F56</f>
        <v>214.76818724767799</v>
      </c>
      <c r="N56" s="13">
        <f>F_wtw!F56</f>
        <v>41357.100474948398</v>
      </c>
      <c r="O56" s="13">
        <f t="shared" si="5"/>
        <v>43988.551732938693</v>
      </c>
      <c r="P56" s="17"/>
      <c r="Q56" s="15">
        <f t="shared" si="6"/>
        <v>5.4938909683016554E-2</v>
      </c>
      <c r="R56" s="18">
        <f t="shared" si="7"/>
        <v>4.882365497085899E-3</v>
      </c>
      <c r="S56" s="15">
        <f t="shared" si="8"/>
        <v>5.9821275180102447E-2</v>
      </c>
      <c r="T56" s="15">
        <f t="shared" si="9"/>
        <v>0.9401787248198975</v>
      </c>
      <c r="U56" s="27"/>
    </row>
    <row r="57" spans="1:21" s="10" customFormat="1" x14ac:dyDescent="0.2">
      <c r="A57" s="10" t="s">
        <v>52</v>
      </c>
      <c r="B57" s="13">
        <f>F_mat!E57</f>
        <v>1115.1970722718299</v>
      </c>
      <c r="C57" s="13">
        <f>F_ass!E57</f>
        <v>470.39573439923703</v>
      </c>
      <c r="D57" s="13">
        <f>F_wtw!E57</f>
        <v>13534.08</v>
      </c>
      <c r="E57" s="13">
        <f t="shared" si="2"/>
        <v>15119.672806671068</v>
      </c>
      <c r="F57" s="16"/>
      <c r="G57" s="15">
        <f t="shared" si="3"/>
        <v>7.3758016230337023E-2</v>
      </c>
      <c r="H57" s="15">
        <f t="shared" si="10"/>
        <v>3.1111502240424811E-2</v>
      </c>
      <c r="I57" s="15">
        <f t="shared" si="11"/>
        <v>0.10486951847076187</v>
      </c>
      <c r="J57" s="15">
        <f t="shared" si="4"/>
        <v>0.89513048152923813</v>
      </c>
      <c r="K57" s="17"/>
      <c r="L57" s="13">
        <f>F_mat!F57</f>
        <v>880.74205239745197</v>
      </c>
      <c r="M57" s="13">
        <f>F_ass!F57</f>
        <v>78.2683789335059</v>
      </c>
      <c r="N57" s="13">
        <f>F_wtw!F57</f>
        <v>13534.08</v>
      </c>
      <c r="O57" s="13">
        <f t="shared" si="5"/>
        <v>14493.090431330958</v>
      </c>
      <c r="P57" s="17"/>
      <c r="Q57" s="15">
        <f t="shared" si="6"/>
        <v>6.0769789339993094E-2</v>
      </c>
      <c r="R57" s="18">
        <f t="shared" si="7"/>
        <v>5.4003926425730724E-3</v>
      </c>
      <c r="S57" s="15">
        <f t="shared" si="8"/>
        <v>6.6170181982566162E-2</v>
      </c>
      <c r="T57" s="15">
        <f t="shared" si="9"/>
        <v>0.93382981801743381</v>
      </c>
      <c r="U57" s="27"/>
    </row>
    <row r="58" spans="1:21" s="10" customFormat="1" x14ac:dyDescent="0.2">
      <c r="A58" s="10" t="s">
        <v>53</v>
      </c>
      <c r="B58" s="13">
        <f>F_mat!E58</f>
        <v>1976.89511499079</v>
      </c>
      <c r="C58" s="13">
        <f>F_ass!E58</f>
        <v>833.86430306166005</v>
      </c>
      <c r="D58" s="13">
        <f>F_wtw!E58</f>
        <v>21231.360000000001</v>
      </c>
      <c r="E58" s="13">
        <f t="shared" si="2"/>
        <v>24042.119418052451</v>
      </c>
      <c r="F58" s="16"/>
      <c r="G58" s="15">
        <f t="shared" si="3"/>
        <v>8.2226324585444127E-2</v>
      </c>
      <c r="H58" s="15">
        <f t="shared" si="10"/>
        <v>3.4683477299240859E-2</v>
      </c>
      <c r="I58" s="15">
        <f t="shared" si="11"/>
        <v>0.11690980188468503</v>
      </c>
      <c r="J58" s="15">
        <f t="shared" si="4"/>
        <v>0.88309019811531497</v>
      </c>
      <c r="K58" s="17"/>
      <c r="L58" s="13">
        <f>F_mat!F58</f>
        <v>1561.2797990982101</v>
      </c>
      <c r="M58" s="13">
        <f>F_ass!F58</f>
        <v>138.74532118048799</v>
      </c>
      <c r="N58" s="13">
        <f>F_wtw!F58</f>
        <v>21231.360000000001</v>
      </c>
      <c r="O58" s="13">
        <f t="shared" si="5"/>
        <v>22931.385120278697</v>
      </c>
      <c r="P58" s="17"/>
      <c r="Q58" s="15">
        <f t="shared" si="6"/>
        <v>6.8084844893104082E-2</v>
      </c>
      <c r="R58" s="18">
        <f t="shared" si="7"/>
        <v>6.050455323686167E-3</v>
      </c>
      <c r="S58" s="15">
        <f t="shared" si="8"/>
        <v>7.4135300216790254E-2</v>
      </c>
      <c r="T58" s="15">
        <f t="shared" si="9"/>
        <v>0.92586469978320973</v>
      </c>
      <c r="U58" s="27"/>
    </row>
    <row r="59" spans="1:21" s="10" customFormat="1" x14ac:dyDescent="0.2">
      <c r="A59" s="10" t="s">
        <v>54</v>
      </c>
      <c r="B59" s="13">
        <f>F_mat!E59</f>
        <v>2606.8274121479499</v>
      </c>
      <c r="C59" s="13">
        <f>F_ass!E59</f>
        <v>1099.57291449067</v>
      </c>
      <c r="D59" s="13">
        <f>F_wtw!E59</f>
        <v>27615.360000000001</v>
      </c>
      <c r="E59" s="13">
        <f t="shared" si="2"/>
        <v>31321.760326638621</v>
      </c>
      <c r="F59" s="16"/>
      <c r="G59" s="15">
        <f t="shared" si="3"/>
        <v>8.3227359668252357E-2</v>
      </c>
      <c r="H59" s="15">
        <f t="shared" si="10"/>
        <v>3.5105718932262629E-2</v>
      </c>
      <c r="I59" s="15">
        <f t="shared" si="11"/>
        <v>0.11833307860051501</v>
      </c>
      <c r="J59" s="15">
        <f t="shared" si="4"/>
        <v>0.88166692139948499</v>
      </c>
      <c r="K59" s="17"/>
      <c r="L59" s="13">
        <f>F_mat!F59</f>
        <v>2058.7773966658001</v>
      </c>
      <c r="M59" s="13">
        <f>F_ass!F59</f>
        <v>182.956143610206</v>
      </c>
      <c r="N59" s="13">
        <f>F_wtw!F59</f>
        <v>27615.360000000001</v>
      </c>
      <c r="O59" s="13">
        <f t="shared" si="5"/>
        <v>29857.093540276008</v>
      </c>
      <c r="P59" s="17"/>
      <c r="Q59" s="15">
        <f t="shared" si="6"/>
        <v>6.8954380770137352E-2</v>
      </c>
      <c r="R59" s="18">
        <f t="shared" si="7"/>
        <v>6.1277278501139293E-3</v>
      </c>
      <c r="S59" s="15">
        <f t="shared" si="8"/>
        <v>7.5082108620251276E-2</v>
      </c>
      <c r="T59" s="15">
        <f t="shared" si="9"/>
        <v>0.92491789137974867</v>
      </c>
      <c r="U59" s="27"/>
    </row>
    <row r="60" spans="1:21" s="10" customFormat="1" x14ac:dyDescent="0.2">
      <c r="A60" s="10" t="s">
        <v>55</v>
      </c>
      <c r="B60" s="13">
        <f>F_mat!E60</f>
        <v>3109.6595937387401</v>
      </c>
      <c r="C60" s="13">
        <f>F_ass!E60</f>
        <v>1311.6700578745899</v>
      </c>
      <c r="D60" s="13">
        <f>F_wtw!E60</f>
        <v>36480</v>
      </c>
      <c r="E60" s="13">
        <f t="shared" si="2"/>
        <v>40901.329651613327</v>
      </c>
      <c r="F60" s="16"/>
      <c r="G60" s="15">
        <f t="shared" si="3"/>
        <v>7.6028325245804856E-2</v>
      </c>
      <c r="H60" s="15">
        <f t="shared" si="10"/>
        <v>3.2069130002546312E-2</v>
      </c>
      <c r="I60" s="15">
        <f t="shared" si="11"/>
        <v>0.10809745524835113</v>
      </c>
      <c r="J60" s="15">
        <f t="shared" si="4"/>
        <v>0.89190254475164887</v>
      </c>
      <c r="K60" s="17"/>
      <c r="L60" s="13">
        <f>F_mat!F60</f>
        <v>2455.8959496436801</v>
      </c>
      <c r="M60" s="13">
        <f>F_ass!F60</f>
        <v>218.24664132334601</v>
      </c>
      <c r="N60" s="13">
        <f>F_wtw!F60</f>
        <v>36480</v>
      </c>
      <c r="O60" s="13">
        <f t="shared" si="5"/>
        <v>39154.142590967029</v>
      </c>
      <c r="P60" s="17"/>
      <c r="Q60" s="15">
        <f t="shared" si="6"/>
        <v>6.2723783158777746E-2</v>
      </c>
      <c r="R60" s="18">
        <f t="shared" si="7"/>
        <v>5.5740370464323775E-3</v>
      </c>
      <c r="S60" s="15">
        <f t="shared" si="8"/>
        <v>6.8297820205210122E-2</v>
      </c>
      <c r="T60" s="15">
        <f t="shared" si="9"/>
        <v>0.93170217979478986</v>
      </c>
      <c r="U60" s="27"/>
    </row>
    <row r="61" spans="1:21" s="10" customFormat="1" x14ac:dyDescent="0.2">
      <c r="A61" s="10" t="s">
        <v>56</v>
      </c>
      <c r="B61" s="13">
        <f>F_mat!E61</f>
        <v>1223.7864222922101</v>
      </c>
      <c r="C61" s="13">
        <f>F_ass!E61</f>
        <v>529.305987968816</v>
      </c>
      <c r="D61" s="13">
        <f>F_wtw!E61</f>
        <v>13327.0504382201</v>
      </c>
      <c r="E61" s="13">
        <f t="shared" si="2"/>
        <v>15080.142848481126</v>
      </c>
      <c r="F61" s="16"/>
      <c r="G61" s="15">
        <f t="shared" si="3"/>
        <v>8.115217704422939E-2</v>
      </c>
      <c r="H61" s="15">
        <f t="shared" si="10"/>
        <v>3.5099534088440534E-2</v>
      </c>
      <c r="I61" s="15">
        <f t="shared" si="11"/>
        <v>0.11625171113266997</v>
      </c>
      <c r="J61" s="15">
        <f t="shared" si="4"/>
        <v>0.88374828886733003</v>
      </c>
      <c r="K61" s="17"/>
      <c r="L61" s="13">
        <f>F_mat!F61</f>
        <v>951.88409291997698</v>
      </c>
      <c r="M61" s="13">
        <f>F_ass!F61</f>
        <v>88.070359930084095</v>
      </c>
      <c r="N61" s="13">
        <f>F_wtw!F61</f>
        <v>13327.0504382201</v>
      </c>
      <c r="O61" s="13">
        <f t="shared" si="5"/>
        <v>14367.004891070161</v>
      </c>
      <c r="P61" s="17"/>
      <c r="Q61" s="15">
        <f t="shared" si="6"/>
        <v>6.6254873589666724E-2</v>
      </c>
      <c r="R61" s="18">
        <f t="shared" si="7"/>
        <v>6.1300431508048278E-3</v>
      </c>
      <c r="S61" s="15">
        <f t="shared" si="8"/>
        <v>7.2384916740471539E-2</v>
      </c>
      <c r="T61" s="15">
        <f t="shared" si="9"/>
        <v>0.92761508325952846</v>
      </c>
      <c r="U61" s="27"/>
    </row>
    <row r="62" spans="1:21" s="10" customFormat="1" x14ac:dyDescent="0.2">
      <c r="A62" s="10" t="s">
        <v>57</v>
      </c>
      <c r="B62" s="13">
        <f>F_mat!E62</f>
        <v>2134.1558057158099</v>
      </c>
      <c r="C62" s="13">
        <f>F_ass!E62</f>
        <v>908.31528092957797</v>
      </c>
      <c r="D62" s="13">
        <f>F_wtw!E62</f>
        <v>15685.8204272856</v>
      </c>
      <c r="E62" s="13">
        <f t="shared" si="2"/>
        <v>18728.291513930988</v>
      </c>
      <c r="F62" s="16"/>
      <c r="G62" s="15">
        <f t="shared" si="3"/>
        <v>0.11395357681870362</v>
      </c>
      <c r="H62" s="15">
        <f t="shared" si="10"/>
        <v>4.849963384294452E-2</v>
      </c>
      <c r="I62" s="15">
        <f t="shared" si="11"/>
        <v>0.16245321066164808</v>
      </c>
      <c r="J62" s="15">
        <f t="shared" si="4"/>
        <v>0.83754678933835192</v>
      </c>
      <c r="K62" s="17"/>
      <c r="L62" s="13">
        <f>F_mat!F62</f>
        <v>1659.98651910899</v>
      </c>
      <c r="M62" s="13">
        <f>F_ass!F62</f>
        <v>151.133097942917</v>
      </c>
      <c r="N62" s="13">
        <f>F_wtw!F62</f>
        <v>15685.8204272856</v>
      </c>
      <c r="O62" s="13">
        <f t="shared" si="5"/>
        <v>17496.940044337505</v>
      </c>
      <c r="P62" s="17"/>
      <c r="Q62" s="15">
        <f t="shared" si="6"/>
        <v>9.4872961495127694E-2</v>
      </c>
      <c r="R62" s="18">
        <f t="shared" si="7"/>
        <v>8.6376873647588375E-3</v>
      </c>
      <c r="S62" s="15">
        <f t="shared" si="8"/>
        <v>0.10351064885988653</v>
      </c>
      <c r="T62" s="15">
        <f t="shared" si="9"/>
        <v>0.89648935114011352</v>
      </c>
      <c r="U62" s="27"/>
    </row>
    <row r="63" spans="1:21" s="10" customFormat="1" x14ac:dyDescent="0.2">
      <c r="A63" s="10" t="s">
        <v>58</v>
      </c>
      <c r="B63" s="13">
        <f>F_mat!E63</f>
        <v>2793.7794801892701</v>
      </c>
      <c r="C63" s="13">
        <f>F_ass!E63</f>
        <v>1182.9702864277899</v>
      </c>
      <c r="D63" s="13">
        <f>F_wtw!E63</f>
        <v>19813.667908150201</v>
      </c>
      <c r="E63" s="13">
        <f t="shared" si="2"/>
        <v>23790.417674767261</v>
      </c>
      <c r="F63" s="16"/>
      <c r="G63" s="15">
        <f t="shared" si="3"/>
        <v>0.11743297315676915</v>
      </c>
      <c r="H63" s="15">
        <f t="shared" si="10"/>
        <v>4.9724653959416575E-2</v>
      </c>
      <c r="I63" s="15">
        <f t="shared" si="11"/>
        <v>0.16715762711618576</v>
      </c>
      <c r="J63" s="15">
        <f t="shared" si="4"/>
        <v>0.83284237288381424</v>
      </c>
      <c r="K63" s="17"/>
      <c r="L63" s="13">
        <f>F_mat!F63</f>
        <v>2173.0542175302999</v>
      </c>
      <c r="M63" s="13">
        <f>F_ass!F63</f>
        <v>196.83249628838101</v>
      </c>
      <c r="N63" s="13">
        <f>F_wtw!F63</f>
        <v>19813.667908150201</v>
      </c>
      <c r="O63" s="13">
        <f t="shared" si="5"/>
        <v>22183.55462196888</v>
      </c>
      <c r="P63" s="17"/>
      <c r="Q63" s="15">
        <f t="shared" si="6"/>
        <v>9.7957890633914663E-2</v>
      </c>
      <c r="R63" s="18">
        <f t="shared" si="7"/>
        <v>8.8729015544448987E-3</v>
      </c>
      <c r="S63" s="15">
        <f t="shared" si="8"/>
        <v>0.10683079218835957</v>
      </c>
      <c r="T63" s="15">
        <f t="shared" si="9"/>
        <v>0.89316920781164044</v>
      </c>
      <c r="U63" s="27"/>
    </row>
    <row r="64" spans="1:21" s="10" customFormat="1" x14ac:dyDescent="0.2">
      <c r="A64" s="10" t="s">
        <v>59</v>
      </c>
      <c r="B64" s="13">
        <f>F_mat!E64</f>
        <v>3362.66078080953</v>
      </c>
      <c r="C64" s="13">
        <f>F_ass!E64</f>
        <v>1419.86523890747</v>
      </c>
      <c r="D64" s="13">
        <f>F_wtw!E64</f>
        <v>24491.895053130102</v>
      </c>
      <c r="E64" s="13">
        <f t="shared" si="2"/>
        <v>29274.421072847101</v>
      </c>
      <c r="F64" s="16"/>
      <c r="G64" s="15">
        <f t="shared" si="3"/>
        <v>0.1148668584236666</v>
      </c>
      <c r="H64" s="15">
        <f t="shared" si="10"/>
        <v>4.8501906677308727E-2</v>
      </c>
      <c r="I64" s="15">
        <f t="shared" si="11"/>
        <v>0.16336876510097531</v>
      </c>
      <c r="J64" s="15">
        <f t="shared" si="4"/>
        <v>0.83663123489902469</v>
      </c>
      <c r="K64" s="17"/>
      <c r="L64" s="13">
        <f>F_mat!F64</f>
        <v>2615.5407911317402</v>
      </c>
      <c r="M64" s="13">
        <f>F_ass!F64</f>
        <v>236.24906100658399</v>
      </c>
      <c r="N64" s="13">
        <f>F_wtw!F64</f>
        <v>24491.895053130102</v>
      </c>
      <c r="O64" s="13">
        <f t="shared" si="5"/>
        <v>27343.684905268427</v>
      </c>
      <c r="P64" s="17"/>
      <c r="Q64" s="15">
        <f t="shared" si="6"/>
        <v>9.5654290933837982E-2</v>
      </c>
      <c r="R64" s="18">
        <f t="shared" si="7"/>
        <v>8.63998622808387E-3</v>
      </c>
      <c r="S64" s="15">
        <f t="shared" si="8"/>
        <v>0.10429427716192184</v>
      </c>
      <c r="T64" s="15">
        <f t="shared" si="9"/>
        <v>0.89570572283807814</v>
      </c>
      <c r="U64" s="27"/>
    </row>
    <row r="65" spans="1:21" s="10" customFormat="1" x14ac:dyDescent="0.2">
      <c r="A65" s="10" t="s">
        <v>60</v>
      </c>
      <c r="B65" s="13">
        <f>F_mat!E65</f>
        <v>1383.31153525473</v>
      </c>
      <c r="C65" s="13">
        <f>F_ass!E65</f>
        <v>634.54851062232501</v>
      </c>
      <c r="D65" s="13">
        <f>F_wtw!E65</f>
        <v>12982.9610533546</v>
      </c>
      <c r="E65" s="13">
        <f t="shared" si="2"/>
        <v>15000.821099231654</v>
      </c>
      <c r="F65" s="16"/>
      <c r="G65" s="15">
        <f t="shared" si="3"/>
        <v>9.2215721133130743E-2</v>
      </c>
      <c r="H65" s="15">
        <f t="shared" si="10"/>
        <v>4.2300918491376897E-2</v>
      </c>
      <c r="I65" s="15">
        <f t="shared" si="11"/>
        <v>0.13451663962450766</v>
      </c>
      <c r="J65" s="15">
        <f t="shared" si="4"/>
        <v>0.86548336037549234</v>
      </c>
      <c r="K65" s="17"/>
      <c r="L65" s="13">
        <f>F_mat!F65</f>
        <v>1026.0763009060699</v>
      </c>
      <c r="M65" s="13">
        <f>F_ass!F65</f>
        <v>105.581491601979</v>
      </c>
      <c r="N65" s="13">
        <f>F_wtw!F65</f>
        <v>6988.2410533545699</v>
      </c>
      <c r="O65" s="13">
        <f t="shared" si="5"/>
        <v>8119.8988458626191</v>
      </c>
      <c r="P65" s="17"/>
      <c r="Q65" s="15">
        <f t="shared" si="6"/>
        <v>0.12636565065448971</v>
      </c>
      <c r="R65" s="18">
        <f t="shared" si="7"/>
        <v>1.3002808730280743E-2</v>
      </c>
      <c r="S65" s="15">
        <f t="shared" si="8"/>
        <v>0.13936845938477047</v>
      </c>
      <c r="T65" s="15">
        <f t="shared" si="9"/>
        <v>0.86063154061522951</v>
      </c>
      <c r="U65" s="27"/>
    </row>
    <row r="66" spans="1:21" s="10" customFormat="1" x14ac:dyDescent="0.2">
      <c r="A66" s="10" t="s">
        <v>61</v>
      </c>
      <c r="B66" s="13">
        <f>F_mat!E66</f>
        <v>2388.3062827966501</v>
      </c>
      <c r="C66" s="13">
        <f>F_ass!E66</f>
        <v>1078.6033498642601</v>
      </c>
      <c r="D66" s="13">
        <f>F_wtw!E66</f>
        <v>14257.8407174699</v>
      </c>
      <c r="E66" s="13">
        <f t="shared" si="2"/>
        <v>17724.750350130809</v>
      </c>
      <c r="F66" s="16"/>
      <c r="G66" s="15">
        <f t="shared" si="3"/>
        <v>0.13474414226539583</v>
      </c>
      <c r="H66" s="15">
        <f t="shared" si="10"/>
        <v>6.0852950171808765E-2</v>
      </c>
      <c r="I66" s="15">
        <f t="shared" si="11"/>
        <v>0.19559709243720458</v>
      </c>
      <c r="J66" s="15">
        <f t="shared" si="4"/>
        <v>0.80440290756279542</v>
      </c>
      <c r="K66" s="17"/>
      <c r="L66" s="13">
        <f>F_mat!F66</f>
        <v>1771.53476540007</v>
      </c>
      <c r="M66" s="13">
        <f>F_ass!F66</f>
        <v>179.46705195773501</v>
      </c>
      <c r="N66" s="13">
        <f>F_wtw!F66</f>
        <v>7596.5807174698602</v>
      </c>
      <c r="O66" s="13">
        <f t="shared" si="5"/>
        <v>9547.5825348276649</v>
      </c>
      <c r="P66" s="17"/>
      <c r="Q66" s="15">
        <f t="shared" si="6"/>
        <v>0.18554799174952055</v>
      </c>
      <c r="R66" s="18">
        <f t="shared" si="7"/>
        <v>1.8797119721466166E-2</v>
      </c>
      <c r="S66" s="15">
        <f t="shared" si="8"/>
        <v>0.20434511147098672</v>
      </c>
      <c r="T66" s="15">
        <f t="shared" si="9"/>
        <v>0.79565488852901334</v>
      </c>
      <c r="U66" s="27"/>
    </row>
    <row r="67" spans="1:21" s="10" customFormat="1" x14ac:dyDescent="0.2">
      <c r="A67" s="10" t="s">
        <v>62</v>
      </c>
      <c r="B67" s="13">
        <f>F_mat!E67</f>
        <v>3114.3549432291902</v>
      </c>
      <c r="C67" s="13">
        <f>F_ass!E67</f>
        <v>1406.45717308237</v>
      </c>
      <c r="D67" s="13">
        <f>F_wtw!E67</f>
        <v>19336.708287772901</v>
      </c>
      <c r="E67" s="13">
        <f t="shared" si="2"/>
        <v>23857.520404084462</v>
      </c>
      <c r="F67" s="16"/>
      <c r="G67" s="15">
        <f t="shared" si="3"/>
        <v>0.13053975813412719</v>
      </c>
      <c r="H67" s="15">
        <f t="shared" si="10"/>
        <v>5.8952361740056664E-2</v>
      </c>
      <c r="I67" s="15">
        <f t="shared" si="11"/>
        <v>0.18949211987418391</v>
      </c>
      <c r="J67" s="15">
        <f t="shared" si="4"/>
        <v>0.81050788012581609</v>
      </c>
      <c r="K67" s="17"/>
      <c r="L67" s="13">
        <f>F_mat!F67</f>
        <v>2310.0839676498999</v>
      </c>
      <c r="M67" s="13">
        <f>F_ass!F67</f>
        <v>234.01811480528801</v>
      </c>
      <c r="N67" s="13">
        <f>F_wtw!F67</f>
        <v>10588.888287772899</v>
      </c>
      <c r="O67" s="13">
        <f t="shared" si="5"/>
        <v>13132.990370228086</v>
      </c>
      <c r="P67" s="17"/>
      <c r="Q67" s="15">
        <f t="shared" si="6"/>
        <v>0.17589931177340684</v>
      </c>
      <c r="R67" s="18">
        <f t="shared" si="7"/>
        <v>1.7819103510179738E-2</v>
      </c>
      <c r="S67" s="15">
        <f t="shared" si="8"/>
        <v>0.19371841528358658</v>
      </c>
      <c r="T67" s="15">
        <f t="shared" si="9"/>
        <v>0.80628158471641342</v>
      </c>
      <c r="U67" s="27"/>
    </row>
    <row r="68" spans="1:21" s="10" customFormat="1" x14ac:dyDescent="0.2">
      <c r="A68" s="10" t="s">
        <v>63</v>
      </c>
      <c r="B68" s="13">
        <f>F_mat!E68</f>
        <v>3759.1810675035399</v>
      </c>
      <c r="C68" s="13">
        <f>F_ass!E68</f>
        <v>1732.1015505663299</v>
      </c>
      <c r="D68" s="13">
        <f>F_wtw!E68</f>
        <v>25703.045107802602</v>
      </c>
      <c r="E68" s="13">
        <f t="shared" si="2"/>
        <v>31194.32772587247</v>
      </c>
      <c r="F68" s="16"/>
      <c r="G68" s="15">
        <f t="shared" si="3"/>
        <v>0.120508481559155</v>
      </c>
      <c r="H68" s="15">
        <f t="shared" si="10"/>
        <v>5.5526170199517742E-2</v>
      </c>
      <c r="I68" s="15">
        <f t="shared" si="11"/>
        <v>0.17603465175867272</v>
      </c>
      <c r="J68" s="15">
        <f t="shared" si="4"/>
        <v>0.82396534824132728</v>
      </c>
      <c r="K68" s="17"/>
      <c r="L68" s="13">
        <f>F_mat!F68</f>
        <v>2788.3860619074899</v>
      </c>
      <c r="M68" s="13">
        <f>F_ass!F68</f>
        <v>288.20155158120002</v>
      </c>
      <c r="N68" s="13">
        <f>F_wtw!F68</f>
        <v>13738.4451078026</v>
      </c>
      <c r="O68" s="13">
        <f t="shared" si="5"/>
        <v>16815.032721291289</v>
      </c>
      <c r="P68" s="17"/>
      <c r="Q68" s="15">
        <f t="shared" si="6"/>
        <v>0.16582697804547356</v>
      </c>
      <c r="R68" s="18">
        <f t="shared" si="7"/>
        <v>1.7139517737380171E-2</v>
      </c>
      <c r="S68" s="15">
        <f t="shared" si="8"/>
        <v>0.18296649578285371</v>
      </c>
      <c r="T68" s="15">
        <f t="shared" si="9"/>
        <v>0.81703350421714627</v>
      </c>
      <c r="U68" s="27"/>
    </row>
    <row r="69" spans="1:21" s="10" customFormat="1" x14ac:dyDescent="0.2">
      <c r="A69" s="10" t="s">
        <v>64</v>
      </c>
      <c r="B69" s="13">
        <f>F_mat!E69</f>
        <v>1795.7399066224</v>
      </c>
      <c r="C69" s="13">
        <f>F_ass!E69</f>
        <v>1199.3868015727201</v>
      </c>
      <c r="D69" s="13">
        <f>F_wtw!E69</f>
        <v>13365</v>
      </c>
      <c r="E69" s="13">
        <f t="shared" si="2"/>
        <v>16360.126708195119</v>
      </c>
      <c r="F69" s="16"/>
      <c r="G69" s="15">
        <f t="shared" si="3"/>
        <v>0.10976320285605597</v>
      </c>
      <c r="H69" s="15">
        <f t="shared" ref="H69:H100" si="12">C69/E69</f>
        <v>7.3311583887178747E-2</v>
      </c>
      <c r="I69" s="15">
        <f t="shared" ref="I69:I100" si="13">1-J69</f>
        <v>0.18307478674323474</v>
      </c>
      <c r="J69" s="15">
        <f t="shared" si="4"/>
        <v>0.81692521325676526</v>
      </c>
      <c r="K69" s="17"/>
      <c r="L69" s="13">
        <f>F_mat!F69</f>
        <v>1322.3982954675901</v>
      </c>
      <c r="M69" s="13">
        <f>F_ass!F69</f>
        <v>199.56401346459899</v>
      </c>
      <c r="N69" s="13">
        <f>F_wtw!F69</f>
        <v>1069.2</v>
      </c>
      <c r="O69" s="13">
        <f t="shared" si="5"/>
        <v>2591.1623089321893</v>
      </c>
      <c r="P69" s="17"/>
      <c r="Q69" s="15">
        <f t="shared" si="6"/>
        <v>0.51034946398728176</v>
      </c>
      <c r="R69" s="18">
        <f t="shared" si="7"/>
        <v>7.7017179810260031E-2</v>
      </c>
      <c r="S69" s="15">
        <f t="shared" si="8"/>
        <v>0.58736664379754178</v>
      </c>
      <c r="T69" s="15">
        <f t="shared" si="9"/>
        <v>0.41263335620245822</v>
      </c>
      <c r="U69" s="27"/>
    </row>
    <row r="70" spans="1:21" s="10" customFormat="1" x14ac:dyDescent="0.2">
      <c r="A70" s="10" t="s">
        <v>65</v>
      </c>
      <c r="B70" s="13">
        <f>F_mat!E70</f>
        <v>2946.7472046507201</v>
      </c>
      <c r="C70" s="13">
        <f>F_ass!E70</f>
        <v>2154.3847182972399</v>
      </c>
      <c r="D70" s="13">
        <f>F_wtw!E70</f>
        <v>15606</v>
      </c>
      <c r="E70" s="13">
        <f t="shared" ref="E70:E133" si="14">SUM(B70:D70)</f>
        <v>20707.13192294796</v>
      </c>
      <c r="F70" s="16"/>
      <c r="G70" s="15">
        <f t="shared" ref="G70:G133" si="15">B70/E70</f>
        <v>0.1423059077237582</v>
      </c>
      <c r="H70" s="15">
        <f t="shared" si="12"/>
        <v>0.1040407105297725</v>
      </c>
      <c r="I70" s="15">
        <f t="shared" si="13"/>
        <v>0.24634661825353077</v>
      </c>
      <c r="J70" s="15">
        <f t="shared" ref="J70:J133" si="16">1-SUM(G70:H70)</f>
        <v>0.75365338174646923</v>
      </c>
      <c r="K70" s="17"/>
      <c r="L70" s="13">
        <f>F_mat!F70</f>
        <v>2170.00995869909</v>
      </c>
      <c r="M70" s="13">
        <f>F_ass!F70</f>
        <v>358.46455902835697</v>
      </c>
      <c r="N70" s="13">
        <f>F_wtw!F70</f>
        <v>1248.48</v>
      </c>
      <c r="O70" s="13">
        <f t="shared" ref="O70:O133" si="17">SUM(L70:N70)</f>
        <v>3776.9545177274472</v>
      </c>
      <c r="P70" s="17"/>
      <c r="Q70" s="15">
        <f t="shared" ref="Q70:Q133" si="18">L70/O70</f>
        <v>0.5745396055244959</v>
      </c>
      <c r="R70" s="18">
        <f t="shared" ref="R70:R133" si="19">M70/O70</f>
        <v>9.4908359988417665E-2</v>
      </c>
      <c r="S70" s="15">
        <f t="shared" ref="S70:S133" si="20">SUM(L70:M70)/O70</f>
        <v>0.66944796551291352</v>
      </c>
      <c r="T70" s="15">
        <f t="shared" ref="T70:T133" si="21">1-S70</f>
        <v>0.33055203448708648</v>
      </c>
      <c r="U70" s="27"/>
    </row>
    <row r="71" spans="1:21" s="10" customFormat="1" x14ac:dyDescent="0.2">
      <c r="A71" s="10" t="s">
        <v>66</v>
      </c>
      <c r="B71" s="13">
        <f>F_mat!E71</f>
        <v>3763.0402069557699</v>
      </c>
      <c r="C71" s="13">
        <f>F_ass!E71</f>
        <v>2815.4428001655401</v>
      </c>
      <c r="D71" s="13">
        <f>F_wtw!E71</f>
        <v>22149</v>
      </c>
      <c r="E71" s="13">
        <f t="shared" si="14"/>
        <v>28727.483007121311</v>
      </c>
      <c r="F71" s="16"/>
      <c r="G71" s="15">
        <f t="shared" si="15"/>
        <v>0.13099094710187253</v>
      </c>
      <c r="H71" s="15">
        <f t="shared" si="12"/>
        <v>9.8005202873764283E-2</v>
      </c>
      <c r="I71" s="15">
        <f t="shared" si="13"/>
        <v>0.22899614997563678</v>
      </c>
      <c r="J71" s="15">
        <f t="shared" si="16"/>
        <v>0.77100385002436322</v>
      </c>
      <c r="K71" s="17"/>
      <c r="L71" s="13">
        <f>F_mat!F71</f>
        <v>2771.1351388376102</v>
      </c>
      <c r="M71" s="13">
        <f>F_ass!F71</f>
        <v>468.45693494733598</v>
      </c>
      <c r="N71" s="13">
        <f>F_wtw!F71</f>
        <v>1771.92</v>
      </c>
      <c r="O71" s="13">
        <f t="shared" si="17"/>
        <v>5011.5120737849466</v>
      </c>
      <c r="P71" s="17"/>
      <c r="Q71" s="15">
        <f t="shared" si="18"/>
        <v>0.55295389855156218</v>
      </c>
      <c r="R71" s="18">
        <f t="shared" si="19"/>
        <v>9.347616608524574E-2</v>
      </c>
      <c r="S71" s="15">
        <f t="shared" si="20"/>
        <v>0.64643006463680786</v>
      </c>
      <c r="T71" s="15">
        <f t="shared" si="21"/>
        <v>0.35356993536319214</v>
      </c>
      <c r="U71" s="27"/>
    </row>
    <row r="72" spans="1:21" s="10" customFormat="1" x14ac:dyDescent="0.2">
      <c r="A72" s="10" t="s">
        <v>67</v>
      </c>
      <c r="B72" s="13">
        <f>F_mat!E72</f>
        <v>4554.4202873820695</v>
      </c>
      <c r="C72" s="13">
        <f>F_ass!E72</f>
        <v>3487.7490686926499</v>
      </c>
      <c r="D72" s="13">
        <f>F_wtw!E72</f>
        <v>27684</v>
      </c>
      <c r="E72" s="13">
        <f t="shared" si="14"/>
        <v>35726.169356074723</v>
      </c>
      <c r="F72" s="16"/>
      <c r="G72" s="15">
        <f t="shared" si="15"/>
        <v>0.12748134965126498</v>
      </c>
      <c r="H72" s="15">
        <f t="shared" si="12"/>
        <v>9.7624490158209704E-2</v>
      </c>
      <c r="I72" s="15">
        <f t="shared" si="13"/>
        <v>0.22510583980947474</v>
      </c>
      <c r="J72" s="15">
        <f t="shared" si="16"/>
        <v>0.77489416019052526</v>
      </c>
      <c r="K72" s="17"/>
      <c r="L72" s="13">
        <f>F_mat!F72</f>
        <v>3353.9142292634201</v>
      </c>
      <c r="M72" s="13">
        <f>F_ass!F72</f>
        <v>580.32087829634395</v>
      </c>
      <c r="N72" s="13">
        <f>F_wtw!F72</f>
        <v>2214.7199999999998</v>
      </c>
      <c r="O72" s="13">
        <f t="shared" si="17"/>
        <v>6148.9551075597637</v>
      </c>
      <c r="P72" s="17"/>
      <c r="Q72" s="15">
        <f t="shared" si="18"/>
        <v>0.54544457889113351</v>
      </c>
      <c r="R72" s="18">
        <f t="shared" si="19"/>
        <v>9.4377153214677878E-2</v>
      </c>
      <c r="S72" s="15">
        <f t="shared" si="20"/>
        <v>0.63982173210581139</v>
      </c>
      <c r="T72" s="15">
        <f t="shared" si="21"/>
        <v>0.36017826789418861</v>
      </c>
      <c r="U72" s="27"/>
    </row>
    <row r="73" spans="1:21" s="10" customFormat="1" x14ac:dyDescent="0.2">
      <c r="A73" s="10" t="s">
        <v>68</v>
      </c>
      <c r="B73" s="13">
        <f>F_mat!E73</f>
        <v>1298.1433644608501</v>
      </c>
      <c r="C73" s="13">
        <f>F_ass!E73</f>
        <v>537.72917541442405</v>
      </c>
      <c r="D73" s="13">
        <f>F_wtw!E73</f>
        <v>13524</v>
      </c>
      <c r="E73" s="13">
        <f t="shared" si="14"/>
        <v>15359.872539875274</v>
      </c>
      <c r="F73" s="16"/>
      <c r="G73" s="15">
        <f t="shared" si="15"/>
        <v>8.4515243280227859E-2</v>
      </c>
      <c r="H73" s="15">
        <f t="shared" si="12"/>
        <v>3.5008700366389277E-2</v>
      </c>
      <c r="I73" s="15">
        <f t="shared" si="13"/>
        <v>0.11952394364661711</v>
      </c>
      <c r="J73" s="15">
        <f t="shared" si="16"/>
        <v>0.88047605635338289</v>
      </c>
      <c r="K73" s="17"/>
      <c r="L73" s="13">
        <f>F_mat!F73</f>
        <v>1021.1590389794</v>
      </c>
      <c r="M73" s="13">
        <f>F_ass!F73</f>
        <v>89.471880349189703</v>
      </c>
      <c r="N73" s="13">
        <f>F_wtw!F73</f>
        <v>13524</v>
      </c>
      <c r="O73" s="13">
        <f t="shared" si="17"/>
        <v>14634.630919328589</v>
      </c>
      <c r="P73" s="17"/>
      <c r="Q73" s="15">
        <f t="shared" si="18"/>
        <v>6.9776890487255896E-2</v>
      </c>
      <c r="R73" s="18">
        <f t="shared" si="19"/>
        <v>6.1137093816981966E-3</v>
      </c>
      <c r="S73" s="15">
        <f t="shared" si="20"/>
        <v>7.5890599868954092E-2</v>
      </c>
      <c r="T73" s="15">
        <f t="shared" si="21"/>
        <v>0.92410940013104592</v>
      </c>
      <c r="U73" s="27"/>
    </row>
    <row r="74" spans="1:21" s="10" customFormat="1" x14ac:dyDescent="0.2">
      <c r="A74" s="10" t="s">
        <v>69</v>
      </c>
      <c r="B74" s="13">
        <f>F_mat!E74</f>
        <v>2316.1739365226999</v>
      </c>
      <c r="C74" s="13">
        <f>F_ass!E74</f>
        <v>943.48015317776003</v>
      </c>
      <c r="D74" s="13">
        <f>F_wtw!E74</f>
        <v>16449.599999999999</v>
      </c>
      <c r="E74" s="13">
        <f t="shared" si="14"/>
        <v>19709.254089700458</v>
      </c>
      <c r="F74" s="16"/>
      <c r="G74" s="15">
        <f t="shared" si="15"/>
        <v>0.11751707730700331</v>
      </c>
      <c r="H74" s="15">
        <f t="shared" si="12"/>
        <v>4.7869906637958363E-2</v>
      </c>
      <c r="I74" s="15">
        <f t="shared" si="13"/>
        <v>0.16538698394496165</v>
      </c>
      <c r="J74" s="15">
        <f t="shared" si="16"/>
        <v>0.83461301605503835</v>
      </c>
      <c r="K74" s="17"/>
      <c r="L74" s="13">
        <f>F_mat!F74</f>
        <v>1821.9728389637201</v>
      </c>
      <c r="M74" s="13">
        <f>F_ass!F74</f>
        <v>156.984123675078</v>
      </c>
      <c r="N74" s="13">
        <f>F_wtw!F74</f>
        <v>16449.599999999999</v>
      </c>
      <c r="O74" s="13">
        <f t="shared" si="17"/>
        <v>18428.556962638795</v>
      </c>
      <c r="P74" s="17"/>
      <c r="Q74" s="15">
        <f t="shared" si="18"/>
        <v>9.8866820807375397E-2</v>
      </c>
      <c r="R74" s="18">
        <f t="shared" si="19"/>
        <v>8.5185250257706208E-3</v>
      </c>
      <c r="S74" s="15">
        <f t="shared" si="20"/>
        <v>0.10738534583314603</v>
      </c>
      <c r="T74" s="15">
        <f t="shared" si="21"/>
        <v>0.89261465416685393</v>
      </c>
      <c r="U74" s="27"/>
    </row>
    <row r="75" spans="1:21" s="10" customFormat="1" x14ac:dyDescent="0.2">
      <c r="A75" s="10" t="s">
        <v>70</v>
      </c>
      <c r="B75" s="13">
        <f>F_mat!E75</f>
        <v>3042.1554588840399</v>
      </c>
      <c r="C75" s="13">
        <f>F_ass!E75</f>
        <v>1232.8923244069499</v>
      </c>
      <c r="D75" s="13">
        <f>F_wtw!E75</f>
        <v>21859.200000000001</v>
      </c>
      <c r="E75" s="13">
        <f t="shared" si="14"/>
        <v>26134.24778329099</v>
      </c>
      <c r="F75" s="16"/>
      <c r="G75" s="15">
        <f t="shared" si="15"/>
        <v>0.11640493669877314</v>
      </c>
      <c r="H75" s="15">
        <f t="shared" si="12"/>
        <v>4.7175351463347011E-2</v>
      </c>
      <c r="I75" s="15">
        <f t="shared" si="13"/>
        <v>0.16358028816212011</v>
      </c>
      <c r="J75" s="15">
        <f t="shared" si="16"/>
        <v>0.83641971183787989</v>
      </c>
      <c r="K75" s="17"/>
      <c r="L75" s="13">
        <f>F_mat!F75</f>
        <v>2393.05197705199</v>
      </c>
      <c r="M75" s="13">
        <f>F_ass!F75</f>
        <v>205.13894275451801</v>
      </c>
      <c r="N75" s="13">
        <f>F_wtw!F75</f>
        <v>21859.200000000001</v>
      </c>
      <c r="O75" s="13">
        <f t="shared" si="17"/>
        <v>24457.390919806508</v>
      </c>
      <c r="P75" s="17"/>
      <c r="Q75" s="15">
        <f t="shared" si="18"/>
        <v>9.7845758973170244E-2</v>
      </c>
      <c r="R75" s="18">
        <f t="shared" si="19"/>
        <v>8.387605342988113E-3</v>
      </c>
      <c r="S75" s="15">
        <f t="shared" si="20"/>
        <v>0.10623336431615836</v>
      </c>
      <c r="T75" s="15">
        <f t="shared" si="21"/>
        <v>0.89376663568384163</v>
      </c>
      <c r="U75" s="27"/>
    </row>
    <row r="76" spans="1:21" s="10" customFormat="1" x14ac:dyDescent="0.2">
      <c r="A76" s="10" t="s">
        <v>71</v>
      </c>
      <c r="B76" s="13">
        <f>F_mat!E76</f>
        <v>3727.7225185509101</v>
      </c>
      <c r="C76" s="13">
        <f>F_ass!E76</f>
        <v>1507.0019652236599</v>
      </c>
      <c r="D76" s="13">
        <f>F_wtw!E76</f>
        <v>27103.200000000001</v>
      </c>
      <c r="E76" s="13">
        <f t="shared" si="14"/>
        <v>32337.924483774572</v>
      </c>
      <c r="F76" s="16"/>
      <c r="G76" s="15">
        <f t="shared" si="15"/>
        <v>0.11527401891303446</v>
      </c>
      <c r="H76" s="15">
        <f t="shared" si="12"/>
        <v>4.6601691026268315E-2</v>
      </c>
      <c r="I76" s="15">
        <f t="shared" si="13"/>
        <v>0.16187570993930278</v>
      </c>
      <c r="J76" s="15">
        <f t="shared" si="16"/>
        <v>0.83812429006069722</v>
      </c>
      <c r="K76" s="17"/>
      <c r="L76" s="13">
        <f>F_mat!F76</f>
        <v>2932.3398700314401</v>
      </c>
      <c r="M76" s="13">
        <f>F_ass!F76</f>
        <v>250.74759876022901</v>
      </c>
      <c r="N76" s="13">
        <f>F_wtw!F76</f>
        <v>27103.200000000001</v>
      </c>
      <c r="O76" s="13">
        <f t="shared" si="17"/>
        <v>30286.28746879167</v>
      </c>
      <c r="P76" s="17"/>
      <c r="Q76" s="15">
        <f t="shared" si="18"/>
        <v>9.6820710463540724E-2</v>
      </c>
      <c r="R76" s="18">
        <f t="shared" si="19"/>
        <v>8.2792451540523223E-3</v>
      </c>
      <c r="S76" s="15">
        <f t="shared" si="20"/>
        <v>0.10509995561759304</v>
      </c>
      <c r="T76" s="15">
        <f t="shared" si="21"/>
        <v>0.894900044382407</v>
      </c>
      <c r="U76" s="27"/>
    </row>
    <row r="77" spans="1:21" s="10" customFormat="1" x14ac:dyDescent="0.2">
      <c r="A77" s="10" t="s">
        <v>72</v>
      </c>
      <c r="B77" s="13">
        <f>F_mat!E77</f>
        <v>1249.6761582393599</v>
      </c>
      <c r="C77" s="13">
        <f>F_ass!E77</f>
        <v>438.89233786171798</v>
      </c>
      <c r="D77" s="13">
        <f>F_wtw!E77</f>
        <v>14938.876597414799</v>
      </c>
      <c r="E77" s="13">
        <f t="shared" si="14"/>
        <v>16627.445093515878</v>
      </c>
      <c r="F77" s="16"/>
      <c r="G77" s="15">
        <f t="shared" si="15"/>
        <v>7.515743706931198E-2</v>
      </c>
      <c r="H77" s="15">
        <f t="shared" si="12"/>
        <v>2.6395657023271159E-2</v>
      </c>
      <c r="I77" s="15">
        <f t="shared" si="13"/>
        <v>0.10155309409258317</v>
      </c>
      <c r="J77" s="15">
        <f t="shared" si="16"/>
        <v>0.89844690590741683</v>
      </c>
      <c r="K77" s="17"/>
      <c r="L77" s="13">
        <f>F_mat!F77</f>
        <v>933.14166142907698</v>
      </c>
      <c r="M77" s="13">
        <f>F_ass!F77</f>
        <v>73.026580172213798</v>
      </c>
      <c r="N77" s="13">
        <f>F_wtw!F77</f>
        <v>14938.876597414799</v>
      </c>
      <c r="O77" s="13">
        <f t="shared" si="17"/>
        <v>15945.044839016089</v>
      </c>
      <c r="P77" s="17"/>
      <c r="Q77" s="15">
        <f t="shared" si="18"/>
        <v>5.8522360448041093E-2</v>
      </c>
      <c r="R77" s="18">
        <f t="shared" si="19"/>
        <v>4.5798918039743819E-3</v>
      </c>
      <c r="S77" s="15">
        <f t="shared" si="20"/>
        <v>6.3102252252015475E-2</v>
      </c>
      <c r="T77" s="15">
        <f t="shared" si="21"/>
        <v>0.93689774774798451</v>
      </c>
      <c r="U77" s="27"/>
    </row>
    <row r="78" spans="1:21" s="10" customFormat="1" x14ac:dyDescent="0.2">
      <c r="A78" s="10" t="s">
        <v>73</v>
      </c>
      <c r="B78" s="13">
        <f>F_mat!E78</f>
        <v>2220.7825873819002</v>
      </c>
      <c r="C78" s="13">
        <f>F_ass!E78</f>
        <v>779.94963353693902</v>
      </c>
      <c r="D78" s="13">
        <f>F_wtw!E78</f>
        <v>23587.699890655</v>
      </c>
      <c r="E78" s="13">
        <f t="shared" si="14"/>
        <v>26588.432111573838</v>
      </c>
      <c r="F78" s="16"/>
      <c r="G78" s="15">
        <f t="shared" si="15"/>
        <v>8.3524390534303161E-2</v>
      </c>
      <c r="H78" s="15">
        <f t="shared" si="12"/>
        <v>2.9334171727915841E-2</v>
      </c>
      <c r="I78" s="15">
        <f t="shared" si="13"/>
        <v>0.11285856226221902</v>
      </c>
      <c r="J78" s="15">
        <f t="shared" si="16"/>
        <v>0.88714143773778098</v>
      </c>
      <c r="K78" s="17"/>
      <c r="L78" s="13">
        <f>F_mat!F78</f>
        <v>1658.2734171562799</v>
      </c>
      <c r="M78" s="13">
        <f>F_ass!F78</f>
        <v>129.774547264299</v>
      </c>
      <c r="N78" s="13">
        <f>F_wtw!F78</f>
        <v>23587.699890655</v>
      </c>
      <c r="O78" s="13">
        <f t="shared" si="17"/>
        <v>25375.747855075577</v>
      </c>
      <c r="P78" s="17"/>
      <c r="Q78" s="15">
        <f t="shared" si="18"/>
        <v>6.5348750571881067E-2</v>
      </c>
      <c r="R78" s="18">
        <f t="shared" si="19"/>
        <v>5.1141171486042292E-3</v>
      </c>
      <c r="S78" s="15">
        <f t="shared" si="20"/>
        <v>7.0462867720485295E-2</v>
      </c>
      <c r="T78" s="15">
        <f t="shared" si="21"/>
        <v>0.92953713227951473</v>
      </c>
      <c r="U78" s="27"/>
    </row>
    <row r="79" spans="1:21" s="10" customFormat="1" x14ac:dyDescent="0.2">
      <c r="A79" s="10" t="s">
        <v>74</v>
      </c>
      <c r="B79" s="13">
        <f>F_mat!E79</f>
        <v>2932.4592589918102</v>
      </c>
      <c r="C79" s="13">
        <f>F_ass!E79</f>
        <v>1029.8939380234599</v>
      </c>
      <c r="D79" s="13">
        <f>F_wtw!E79</f>
        <v>30821.2611904558</v>
      </c>
      <c r="E79" s="13">
        <f t="shared" si="14"/>
        <v>34783.614387471069</v>
      </c>
      <c r="F79" s="16"/>
      <c r="G79" s="15">
        <f t="shared" si="15"/>
        <v>8.4305766109460764E-2</v>
      </c>
      <c r="H79" s="15">
        <f t="shared" si="12"/>
        <v>2.9608594625934674E-2</v>
      </c>
      <c r="I79" s="15">
        <f t="shared" si="13"/>
        <v>0.1139143607353954</v>
      </c>
      <c r="J79" s="15">
        <f t="shared" si="16"/>
        <v>0.8860856392646046</v>
      </c>
      <c r="K79" s="17"/>
      <c r="L79" s="13">
        <f>F_mat!F79</f>
        <v>2189.6872137370001</v>
      </c>
      <c r="M79" s="13">
        <f>F_ass!F79</f>
        <v>171.362372376715</v>
      </c>
      <c r="N79" s="13">
        <f>F_wtw!F79</f>
        <v>30821.2611904558</v>
      </c>
      <c r="O79" s="13">
        <f t="shared" si="17"/>
        <v>33182.310776569517</v>
      </c>
      <c r="P79" s="17"/>
      <c r="Q79" s="15">
        <f t="shared" si="18"/>
        <v>6.5989593927954171E-2</v>
      </c>
      <c r="R79" s="18">
        <f t="shared" si="19"/>
        <v>5.1642688036577702E-3</v>
      </c>
      <c r="S79" s="15">
        <f t="shared" si="20"/>
        <v>7.115386273161195E-2</v>
      </c>
      <c r="T79" s="15">
        <f t="shared" si="21"/>
        <v>0.92884613726838805</v>
      </c>
      <c r="U79" s="27"/>
    </row>
    <row r="80" spans="1:21" s="10" customFormat="1" x14ac:dyDescent="0.2">
      <c r="A80" s="10" t="s">
        <v>75</v>
      </c>
      <c r="B80" s="13">
        <f>F_mat!E80</f>
        <v>3487.96598960643</v>
      </c>
      <c r="C80" s="13">
        <f>F_ass!E80</f>
        <v>1224.9906005386999</v>
      </c>
      <c r="D80" s="13">
        <f>F_wtw!E80</f>
        <v>41357.100474948398</v>
      </c>
      <c r="E80" s="13">
        <f t="shared" si="14"/>
        <v>46070.057065093526</v>
      </c>
      <c r="F80" s="16"/>
      <c r="G80" s="15">
        <f t="shared" si="15"/>
        <v>7.571004274377599E-2</v>
      </c>
      <c r="H80" s="15">
        <f t="shared" si="12"/>
        <v>2.6589734820772641E-2</v>
      </c>
      <c r="I80" s="15">
        <f t="shared" si="13"/>
        <v>0.10229977756454867</v>
      </c>
      <c r="J80" s="15">
        <f t="shared" si="16"/>
        <v>0.89770022243545133</v>
      </c>
      <c r="K80" s="17"/>
      <c r="L80" s="13">
        <f>F_mat!F80</f>
        <v>2604.4878563859502</v>
      </c>
      <c r="M80" s="13">
        <f>F_ass!F80</f>
        <v>203.824187809432</v>
      </c>
      <c r="N80" s="13">
        <f>F_wtw!F80</f>
        <v>41357.100474948398</v>
      </c>
      <c r="O80" s="13">
        <f t="shared" si="17"/>
        <v>44165.412519143778</v>
      </c>
      <c r="P80" s="17"/>
      <c r="Q80" s="15">
        <f t="shared" si="18"/>
        <v>5.8971210905298763E-2</v>
      </c>
      <c r="R80" s="18">
        <f t="shared" si="19"/>
        <v>4.6150183182616742E-3</v>
      </c>
      <c r="S80" s="15">
        <f t="shared" si="20"/>
        <v>6.3586229223560442E-2</v>
      </c>
      <c r="T80" s="15">
        <f t="shared" si="21"/>
        <v>0.9364137707764395</v>
      </c>
      <c r="U80" s="27"/>
    </row>
    <row r="81" spans="1:21" s="10" customFormat="1" x14ac:dyDescent="0.2">
      <c r="A81" s="10" t="s">
        <v>76</v>
      </c>
      <c r="B81" s="13">
        <f>F_mat!E81</f>
        <v>1271.4956782263801</v>
      </c>
      <c r="C81" s="13">
        <f>F_ass!E81</f>
        <v>446.42045204239201</v>
      </c>
      <c r="D81" s="13">
        <f>F_wtw!E81</f>
        <v>13534.08</v>
      </c>
      <c r="E81" s="13">
        <f t="shared" si="14"/>
        <v>15251.996130268772</v>
      </c>
      <c r="F81" s="16"/>
      <c r="G81" s="15">
        <f t="shared" si="15"/>
        <v>8.3365853712944374E-2</v>
      </c>
      <c r="H81" s="15">
        <f t="shared" si="12"/>
        <v>2.9269641050880937E-2</v>
      </c>
      <c r="I81" s="15">
        <f t="shared" si="13"/>
        <v>0.11263549476382528</v>
      </c>
      <c r="J81" s="15">
        <f t="shared" si="16"/>
        <v>0.88736450523617472</v>
      </c>
      <c r="K81" s="17"/>
      <c r="L81" s="13">
        <f>F_mat!F81</f>
        <v>949.24111534840802</v>
      </c>
      <c r="M81" s="13">
        <f>F_ass!F81</f>
        <v>74.279170810817604</v>
      </c>
      <c r="N81" s="13">
        <f>F_wtw!F81</f>
        <v>13534.08</v>
      </c>
      <c r="O81" s="13">
        <f t="shared" si="17"/>
        <v>14557.600286159226</v>
      </c>
      <c r="P81" s="17"/>
      <c r="Q81" s="15">
        <f t="shared" si="18"/>
        <v>6.5205878488840491E-2</v>
      </c>
      <c r="R81" s="18">
        <f t="shared" si="19"/>
        <v>5.1024323618391433E-3</v>
      </c>
      <c r="S81" s="15">
        <f t="shared" si="20"/>
        <v>7.0308310850679637E-2</v>
      </c>
      <c r="T81" s="15">
        <f t="shared" si="21"/>
        <v>0.92969168914932032</v>
      </c>
      <c r="U81" s="27"/>
    </row>
    <row r="82" spans="1:21" s="10" customFormat="1" x14ac:dyDescent="0.2">
      <c r="A82" s="10" t="s">
        <v>77</v>
      </c>
      <c r="B82" s="13">
        <f>F_mat!E82</f>
        <v>2253.9635886032202</v>
      </c>
      <c r="C82" s="13">
        <f>F_ass!E82</f>
        <v>793.84029807634397</v>
      </c>
      <c r="D82" s="13">
        <f>F_wtw!E82</f>
        <v>21231.360000000001</v>
      </c>
      <c r="E82" s="13">
        <f t="shared" si="14"/>
        <v>24279.163886679566</v>
      </c>
      <c r="F82" s="16"/>
      <c r="G82" s="15">
        <f t="shared" si="15"/>
        <v>9.2835305166329332E-2</v>
      </c>
      <c r="H82" s="15">
        <f t="shared" si="12"/>
        <v>3.2696360623516926E-2</v>
      </c>
      <c r="I82" s="15">
        <f t="shared" si="13"/>
        <v>0.1255316657898462</v>
      </c>
      <c r="J82" s="15">
        <f t="shared" si="16"/>
        <v>0.8744683342101538</v>
      </c>
      <c r="K82" s="17"/>
      <c r="L82" s="13">
        <f>F_mat!F82</f>
        <v>1682.7071829177701</v>
      </c>
      <c r="M82" s="13">
        <f>F_ass!F82</f>
        <v>132.08579227844999</v>
      </c>
      <c r="N82" s="13">
        <f>F_wtw!F82</f>
        <v>21231.360000000001</v>
      </c>
      <c r="O82" s="13">
        <f t="shared" si="17"/>
        <v>23046.152975196223</v>
      </c>
      <c r="P82" s="17"/>
      <c r="Q82" s="15">
        <f t="shared" si="18"/>
        <v>7.3014666904659076E-2</v>
      </c>
      <c r="R82" s="18">
        <f t="shared" si="19"/>
        <v>5.7313596946357752E-3</v>
      </c>
      <c r="S82" s="15">
        <f t="shared" si="20"/>
        <v>7.874602659929486E-2</v>
      </c>
      <c r="T82" s="15">
        <f t="shared" si="21"/>
        <v>0.92125397340070514</v>
      </c>
      <c r="U82" s="27"/>
    </row>
    <row r="83" spans="1:21" s="10" customFormat="1" x14ac:dyDescent="0.2">
      <c r="A83" s="10" t="s">
        <v>78</v>
      </c>
      <c r="B83" s="13">
        <f>F_mat!E83</f>
        <v>2972.1830076865899</v>
      </c>
      <c r="C83" s="13">
        <f>F_ass!E83</f>
        <v>1045.4008878163099</v>
      </c>
      <c r="D83" s="13">
        <f>F_wtw!E83</f>
        <v>27615.360000000001</v>
      </c>
      <c r="E83" s="13">
        <f t="shared" si="14"/>
        <v>31632.9438955029</v>
      </c>
      <c r="F83" s="16"/>
      <c r="G83" s="15">
        <f t="shared" si="15"/>
        <v>9.3958469926320412E-2</v>
      </c>
      <c r="H83" s="15">
        <f t="shared" si="12"/>
        <v>3.3047853252916162E-2</v>
      </c>
      <c r="I83" s="15">
        <f t="shared" si="13"/>
        <v>0.12700632317923655</v>
      </c>
      <c r="J83" s="15">
        <f t="shared" si="16"/>
        <v>0.87299367682076345</v>
      </c>
      <c r="K83" s="17"/>
      <c r="L83" s="13">
        <f>F_mat!F83</f>
        <v>2218.8972888775302</v>
      </c>
      <c r="M83" s="13">
        <f>F_ass!F83</f>
        <v>173.942548457691</v>
      </c>
      <c r="N83" s="13">
        <f>F_wtw!F83</f>
        <v>27615.360000000001</v>
      </c>
      <c r="O83" s="13">
        <f t="shared" si="17"/>
        <v>30008.199837335222</v>
      </c>
      <c r="P83" s="17"/>
      <c r="Q83" s="15">
        <f t="shared" si="18"/>
        <v>7.3943032268028647E-2</v>
      </c>
      <c r="R83" s="18">
        <f t="shared" si="19"/>
        <v>5.796500603187712E-3</v>
      </c>
      <c r="S83" s="15">
        <f t="shared" si="20"/>
        <v>7.9739532871216351E-2</v>
      </c>
      <c r="T83" s="15">
        <f t="shared" si="21"/>
        <v>0.92026046712878362</v>
      </c>
      <c r="U83" s="27"/>
    </row>
    <row r="84" spans="1:21" s="10" customFormat="1" x14ac:dyDescent="0.2">
      <c r="A84" s="10" t="s">
        <v>79</v>
      </c>
      <c r="B84" s="13">
        <f>F_mat!E84</f>
        <v>3545.4888041799099</v>
      </c>
      <c r="C84" s="13">
        <f>F_ass!E84</f>
        <v>1246.52401859067</v>
      </c>
      <c r="D84" s="13">
        <f>F_wtw!E84</f>
        <v>36480</v>
      </c>
      <c r="E84" s="13">
        <f t="shared" si="14"/>
        <v>41272.012822770579</v>
      </c>
      <c r="F84" s="16"/>
      <c r="G84" s="15">
        <f t="shared" si="15"/>
        <v>8.5905400819797043E-2</v>
      </c>
      <c r="H84" s="15">
        <f t="shared" si="12"/>
        <v>3.0202646620204051E-2</v>
      </c>
      <c r="I84" s="15">
        <f t="shared" si="13"/>
        <v>0.11610804744000114</v>
      </c>
      <c r="J84" s="15">
        <f t="shared" si="16"/>
        <v>0.88389195255999886</v>
      </c>
      <c r="K84" s="17"/>
      <c r="L84" s="13">
        <f>F_mat!F84</f>
        <v>2646.9014441556301</v>
      </c>
      <c r="M84" s="13">
        <f>F_ass!F84</f>
        <v>207.40709811362001</v>
      </c>
      <c r="N84" s="13">
        <f>F_wtw!F84</f>
        <v>36480</v>
      </c>
      <c r="O84" s="13">
        <f t="shared" si="17"/>
        <v>39334.308542269253</v>
      </c>
      <c r="P84" s="17"/>
      <c r="Q84" s="15">
        <f t="shared" si="18"/>
        <v>6.729243610094808E-2</v>
      </c>
      <c r="R84" s="18">
        <f t="shared" si="19"/>
        <v>5.2729310823078825E-3</v>
      </c>
      <c r="S84" s="15">
        <f t="shared" si="20"/>
        <v>7.2565367183255972E-2</v>
      </c>
      <c r="T84" s="15">
        <f t="shared" si="21"/>
        <v>0.92743463281674399</v>
      </c>
      <c r="U84" s="27"/>
    </row>
    <row r="85" spans="1:21" s="10" customFormat="1" x14ac:dyDescent="0.2">
      <c r="A85" s="10" t="s">
        <v>80</v>
      </c>
      <c r="B85" s="13">
        <f>F_mat!E85</f>
        <v>1435.95874946148</v>
      </c>
      <c r="C85" s="13">
        <f>F_ass!E85</f>
        <v>500.17626680134401</v>
      </c>
      <c r="D85" s="13">
        <f>F_wtw!E85</f>
        <v>13327.0504382201</v>
      </c>
      <c r="E85" s="13">
        <f t="shared" si="14"/>
        <v>15263.185454482924</v>
      </c>
      <c r="F85" s="16"/>
      <c r="G85" s="15">
        <f t="shared" si="15"/>
        <v>9.4079886124932524E-2</v>
      </c>
      <c r="H85" s="15">
        <f t="shared" si="12"/>
        <v>3.2770110033252468E-2</v>
      </c>
      <c r="I85" s="15">
        <f t="shared" si="13"/>
        <v>0.12684999615818504</v>
      </c>
      <c r="J85" s="15">
        <f t="shared" si="16"/>
        <v>0.87315000384181496</v>
      </c>
      <c r="K85" s="17"/>
      <c r="L85" s="13">
        <f>F_mat!F85</f>
        <v>1040.8199173338</v>
      </c>
      <c r="M85" s="13">
        <f>F_ass!F85</f>
        <v>83.223513141656198</v>
      </c>
      <c r="N85" s="13">
        <f>F_wtw!F85</f>
        <v>13327.0504382201</v>
      </c>
      <c r="O85" s="13">
        <f t="shared" si="17"/>
        <v>14451.093868695556</v>
      </c>
      <c r="P85" s="17"/>
      <c r="Q85" s="15">
        <f t="shared" si="18"/>
        <v>7.2023607817568683E-2</v>
      </c>
      <c r="R85" s="18">
        <f t="shared" si="19"/>
        <v>5.7589767181526492E-3</v>
      </c>
      <c r="S85" s="15">
        <f t="shared" si="20"/>
        <v>7.778258453572133E-2</v>
      </c>
      <c r="T85" s="15">
        <f t="shared" si="21"/>
        <v>0.92221741546427871</v>
      </c>
      <c r="U85" s="27"/>
    </row>
    <row r="86" spans="1:21" s="10" customFormat="1" x14ac:dyDescent="0.2">
      <c r="A86" s="10" t="s">
        <v>81</v>
      </c>
      <c r="B86" s="13">
        <f>F_mat!E86</f>
        <v>2504.1622019237302</v>
      </c>
      <c r="C86" s="13">
        <f>F_ass!E86</f>
        <v>872.27460319314605</v>
      </c>
      <c r="D86" s="13">
        <f>F_wtw!E86</f>
        <v>15685.8204272856</v>
      </c>
      <c r="E86" s="13">
        <f t="shared" si="14"/>
        <v>19062.257232402477</v>
      </c>
      <c r="F86" s="16"/>
      <c r="G86" s="15">
        <f t="shared" si="15"/>
        <v>0.13136755901431735</v>
      </c>
      <c r="H86" s="15">
        <f t="shared" si="12"/>
        <v>4.5759250468534914E-2</v>
      </c>
      <c r="I86" s="15">
        <f t="shared" si="13"/>
        <v>0.1771268094828522</v>
      </c>
      <c r="J86" s="15">
        <f t="shared" si="16"/>
        <v>0.8228731905171478</v>
      </c>
      <c r="K86" s="17"/>
      <c r="L86" s="13">
        <f>F_mat!F86</f>
        <v>1815.08131551422</v>
      </c>
      <c r="M86" s="13">
        <f>F_ass!F86</f>
        <v>145.13634836418601</v>
      </c>
      <c r="N86" s="13">
        <f>F_wtw!F86</f>
        <v>15685.8204272856</v>
      </c>
      <c r="O86" s="13">
        <f t="shared" si="17"/>
        <v>17646.038091164006</v>
      </c>
      <c r="P86" s="17"/>
      <c r="Q86" s="15">
        <f t="shared" si="18"/>
        <v>0.10286055748814774</v>
      </c>
      <c r="R86" s="18">
        <f t="shared" si="19"/>
        <v>8.2248688127257805E-3</v>
      </c>
      <c r="S86" s="15">
        <f t="shared" si="20"/>
        <v>0.11108542630087352</v>
      </c>
      <c r="T86" s="15">
        <f t="shared" si="21"/>
        <v>0.88891457369912652</v>
      </c>
      <c r="U86" s="27"/>
    </row>
    <row r="87" spans="1:21" s="10" customFormat="1" x14ac:dyDescent="0.2">
      <c r="A87" s="10" t="s">
        <v>82</v>
      </c>
      <c r="B87" s="13">
        <f>F_mat!E87</f>
        <v>3278.1472449494199</v>
      </c>
      <c r="C87" s="13">
        <f>F_ass!E87</f>
        <v>1134.88437329516</v>
      </c>
      <c r="D87" s="13">
        <f>F_wtw!E87</f>
        <v>19813.667908150201</v>
      </c>
      <c r="E87" s="13">
        <f t="shared" si="14"/>
        <v>24226.699526394783</v>
      </c>
      <c r="F87" s="16"/>
      <c r="G87" s="15">
        <f t="shared" si="15"/>
        <v>0.13531134281737001</v>
      </c>
      <c r="H87" s="15">
        <f t="shared" si="12"/>
        <v>4.6844365740315273E-2</v>
      </c>
      <c r="I87" s="15">
        <f t="shared" si="13"/>
        <v>0.18215570855768526</v>
      </c>
      <c r="J87" s="15">
        <f t="shared" si="16"/>
        <v>0.81784429144231474</v>
      </c>
      <c r="K87" s="17"/>
      <c r="L87" s="13">
        <f>F_mat!F87</f>
        <v>2376.08562625901</v>
      </c>
      <c r="M87" s="13">
        <f>F_ass!F87</f>
        <v>188.83155964035899</v>
      </c>
      <c r="N87" s="13">
        <f>F_wtw!F87</f>
        <v>19813.667908150201</v>
      </c>
      <c r="O87" s="13">
        <f t="shared" si="17"/>
        <v>22378.585094049569</v>
      </c>
      <c r="P87" s="17"/>
      <c r="Q87" s="15">
        <f t="shared" si="18"/>
        <v>0.10617675855167481</v>
      </c>
      <c r="R87" s="18">
        <f t="shared" si="19"/>
        <v>8.4380473049017295E-3</v>
      </c>
      <c r="S87" s="15">
        <f t="shared" si="20"/>
        <v>0.11461480585657655</v>
      </c>
      <c r="T87" s="15">
        <f t="shared" si="21"/>
        <v>0.88538519414342343</v>
      </c>
      <c r="U87" s="27"/>
    </row>
    <row r="88" spans="1:21" s="10" customFormat="1" x14ac:dyDescent="0.2">
      <c r="A88" s="10" t="s">
        <v>83</v>
      </c>
      <c r="B88" s="13">
        <f>F_mat!E88</f>
        <v>3945.65757694069</v>
      </c>
      <c r="C88" s="13">
        <f>F_ass!E88</f>
        <v>1362.5134518161301</v>
      </c>
      <c r="D88" s="13">
        <f>F_wtw!E88</f>
        <v>24491.895053130102</v>
      </c>
      <c r="E88" s="13">
        <f t="shared" si="14"/>
        <v>29800.066081886922</v>
      </c>
      <c r="F88" s="16"/>
      <c r="G88" s="15">
        <f t="shared" si="15"/>
        <v>0.13240432306755653</v>
      </c>
      <c r="H88" s="15">
        <f t="shared" si="12"/>
        <v>4.5721826524548988E-2</v>
      </c>
      <c r="I88" s="15">
        <f t="shared" si="13"/>
        <v>0.17812614959210549</v>
      </c>
      <c r="J88" s="15">
        <f t="shared" si="16"/>
        <v>0.82187385040789451</v>
      </c>
      <c r="K88" s="17"/>
      <c r="L88" s="13">
        <f>F_mat!F88</f>
        <v>2859.9143217721498</v>
      </c>
      <c r="M88" s="13">
        <f>F_ass!F88</f>
        <v>226.706390705139</v>
      </c>
      <c r="N88" s="13">
        <f>F_wtw!F88</f>
        <v>24491.895053130102</v>
      </c>
      <c r="O88" s="13">
        <f t="shared" si="17"/>
        <v>27578.51576560739</v>
      </c>
      <c r="P88" s="17"/>
      <c r="Q88" s="15">
        <f t="shared" si="18"/>
        <v>0.10370080631165406</v>
      </c>
      <c r="R88" s="18">
        <f t="shared" si="19"/>
        <v>8.2203985389184709E-3</v>
      </c>
      <c r="S88" s="15">
        <f t="shared" si="20"/>
        <v>0.11192120485057253</v>
      </c>
      <c r="T88" s="15">
        <f t="shared" si="21"/>
        <v>0.88807879514942745</v>
      </c>
      <c r="U88" s="27"/>
    </row>
    <row r="89" spans="1:21" s="10" customFormat="1" x14ac:dyDescent="0.2">
      <c r="A89" s="10" t="s">
        <v>84</v>
      </c>
      <c r="B89" s="13">
        <f>F_mat!E89</f>
        <v>1611.6563363289499</v>
      </c>
      <c r="C89" s="13">
        <f>F_ass!E89</f>
        <v>603.93902822851896</v>
      </c>
      <c r="D89" s="13">
        <f>F_wtw!E89</f>
        <v>12982.9610533546</v>
      </c>
      <c r="E89" s="13">
        <f t="shared" si="14"/>
        <v>15198.55641791207</v>
      </c>
      <c r="F89" s="16"/>
      <c r="G89" s="15">
        <f t="shared" si="15"/>
        <v>0.1060400930202524</v>
      </c>
      <c r="H89" s="15">
        <f t="shared" si="12"/>
        <v>3.9736604689426566E-2</v>
      </c>
      <c r="I89" s="15">
        <f t="shared" si="13"/>
        <v>0.14577669770967894</v>
      </c>
      <c r="J89" s="15">
        <f t="shared" si="16"/>
        <v>0.85422330229032106</v>
      </c>
      <c r="K89" s="17"/>
      <c r="L89" s="13">
        <f>F_mat!F89</f>
        <v>1124.3316780848099</v>
      </c>
      <c r="M89" s="13">
        <f>F_ass!F89</f>
        <v>100.4884297569</v>
      </c>
      <c r="N89" s="13">
        <f>F_wtw!F89</f>
        <v>6988.2410533545699</v>
      </c>
      <c r="O89" s="13">
        <f t="shared" si="17"/>
        <v>8213.0611611962795</v>
      </c>
      <c r="P89" s="17"/>
      <c r="Q89" s="15">
        <f t="shared" si="18"/>
        <v>0.13689556865798921</v>
      </c>
      <c r="R89" s="18">
        <f t="shared" si="19"/>
        <v>1.2235198032089572E-2</v>
      </c>
      <c r="S89" s="15">
        <f t="shared" si="20"/>
        <v>0.14913076669007877</v>
      </c>
      <c r="T89" s="15">
        <f t="shared" si="21"/>
        <v>0.85086923330992126</v>
      </c>
      <c r="U89" s="27"/>
    </row>
    <row r="90" spans="1:21" s="10" customFormat="1" x14ac:dyDescent="0.2">
      <c r="A90" s="10" t="s">
        <v>85</v>
      </c>
      <c r="B90" s="13">
        <f>F_mat!E90</f>
        <v>2782.5467045314999</v>
      </c>
      <c r="C90" s="13">
        <f>F_ass!E90</f>
        <v>1068.7958321948499</v>
      </c>
      <c r="D90" s="13">
        <f>F_wtw!E90</f>
        <v>14257.8407174699</v>
      </c>
      <c r="E90" s="13">
        <f t="shared" si="14"/>
        <v>18109.18325419625</v>
      </c>
      <c r="F90" s="16"/>
      <c r="G90" s="15">
        <f t="shared" si="15"/>
        <v>0.15365390395984477</v>
      </c>
      <c r="H90" s="15">
        <f t="shared" si="12"/>
        <v>5.9019549208393432E-2</v>
      </c>
      <c r="I90" s="15">
        <f t="shared" si="13"/>
        <v>0.21267345316823816</v>
      </c>
      <c r="J90" s="15">
        <f t="shared" si="16"/>
        <v>0.78732654683176184</v>
      </c>
      <c r="K90" s="17"/>
      <c r="L90" s="13">
        <f>F_mat!F90</f>
        <v>1941.1740177694401</v>
      </c>
      <c r="M90" s="13">
        <f>F_ass!F90</f>
        <v>177.83519509082001</v>
      </c>
      <c r="N90" s="13">
        <f>F_wtw!F90</f>
        <v>7596.5807174698602</v>
      </c>
      <c r="O90" s="13">
        <f t="shared" si="17"/>
        <v>9715.5899303301194</v>
      </c>
      <c r="P90" s="17"/>
      <c r="Q90" s="15">
        <f t="shared" si="18"/>
        <v>0.19979991247978518</v>
      </c>
      <c r="R90" s="18">
        <f t="shared" si="19"/>
        <v>1.8304106736293416E-2</v>
      </c>
      <c r="S90" s="15">
        <f t="shared" si="20"/>
        <v>0.21810401921607858</v>
      </c>
      <c r="T90" s="15">
        <f t="shared" si="21"/>
        <v>0.78189598078392142</v>
      </c>
      <c r="U90" s="27"/>
    </row>
    <row r="91" spans="1:21" s="10" customFormat="1" x14ac:dyDescent="0.2">
      <c r="A91" s="10" t="s">
        <v>86</v>
      </c>
      <c r="B91" s="13">
        <f>F_mat!E91</f>
        <v>3628.4450392502799</v>
      </c>
      <c r="C91" s="13">
        <f>F_ass!E91</f>
        <v>1408.62123073563</v>
      </c>
      <c r="D91" s="13">
        <f>F_wtw!E91</f>
        <v>19336.708287772901</v>
      </c>
      <c r="E91" s="13">
        <f t="shared" si="14"/>
        <v>24373.77455775881</v>
      </c>
      <c r="F91" s="16"/>
      <c r="G91" s="15">
        <f t="shared" si="15"/>
        <v>0.14886676787183342</v>
      </c>
      <c r="H91" s="15">
        <f t="shared" si="12"/>
        <v>5.7792494445109609E-2</v>
      </c>
      <c r="I91" s="15">
        <f t="shared" si="13"/>
        <v>0.20665926231694298</v>
      </c>
      <c r="J91" s="15">
        <f t="shared" si="16"/>
        <v>0.79334073768305702</v>
      </c>
      <c r="K91" s="17"/>
      <c r="L91" s="13">
        <f>F_mat!F91</f>
        <v>2531.29380492572</v>
      </c>
      <c r="M91" s="13">
        <f>F_ass!F91</f>
        <v>234.37818882818601</v>
      </c>
      <c r="N91" s="13">
        <f>F_wtw!F91</f>
        <v>10588.888287772899</v>
      </c>
      <c r="O91" s="13">
        <f t="shared" si="17"/>
        <v>13354.560281526805</v>
      </c>
      <c r="P91" s="17"/>
      <c r="Q91" s="15">
        <f t="shared" si="18"/>
        <v>0.18954527528901322</v>
      </c>
      <c r="R91" s="18">
        <f t="shared" si="19"/>
        <v>1.7550423517305801E-2</v>
      </c>
      <c r="S91" s="15">
        <f t="shared" si="20"/>
        <v>0.20709569880631901</v>
      </c>
      <c r="T91" s="15">
        <f t="shared" si="21"/>
        <v>0.79290430119368094</v>
      </c>
      <c r="U91" s="27"/>
    </row>
    <row r="92" spans="1:21" s="10" customFormat="1" x14ac:dyDescent="0.2">
      <c r="A92" s="10" t="s">
        <v>87</v>
      </c>
      <c r="B92" s="13">
        <f>F_mat!E92</f>
        <v>4379.7133418208996</v>
      </c>
      <c r="C92" s="13">
        <f>F_ass!E92</f>
        <v>1735.4079150639</v>
      </c>
      <c r="D92" s="13">
        <f>F_wtw!E92</f>
        <v>25703.045107802602</v>
      </c>
      <c r="E92" s="13">
        <f t="shared" si="14"/>
        <v>31818.1663646874</v>
      </c>
      <c r="F92" s="16"/>
      <c r="G92" s="15">
        <f t="shared" si="15"/>
        <v>0.13764820045323589</v>
      </c>
      <c r="H92" s="15">
        <f t="shared" si="12"/>
        <v>5.454141810603829E-2</v>
      </c>
      <c r="I92" s="15">
        <f t="shared" si="13"/>
        <v>0.19218961855927419</v>
      </c>
      <c r="J92" s="15">
        <f t="shared" si="16"/>
        <v>0.80781038144072581</v>
      </c>
      <c r="K92" s="17"/>
      <c r="L92" s="13">
        <f>F_mat!F92</f>
        <v>3055.39732022301</v>
      </c>
      <c r="M92" s="13">
        <f>F_ass!F92</f>
        <v>288.75169217658402</v>
      </c>
      <c r="N92" s="13">
        <f>F_wtw!F92</f>
        <v>13738.4451078026</v>
      </c>
      <c r="O92" s="13">
        <f t="shared" si="17"/>
        <v>17082.594120202193</v>
      </c>
      <c r="P92" s="17"/>
      <c r="Q92" s="15">
        <f t="shared" si="18"/>
        <v>0.17886026552662984</v>
      </c>
      <c r="R92" s="18">
        <f t="shared" si="19"/>
        <v>1.6903269500216065E-2</v>
      </c>
      <c r="S92" s="15">
        <f t="shared" si="20"/>
        <v>0.1957635350268459</v>
      </c>
      <c r="T92" s="15">
        <f t="shared" si="21"/>
        <v>0.80423646497315415</v>
      </c>
      <c r="U92" s="27"/>
    </row>
    <row r="93" spans="1:21" s="10" customFormat="1" x14ac:dyDescent="0.2">
      <c r="A93" s="10" t="s">
        <v>88</v>
      </c>
      <c r="B93" s="13">
        <f>F_mat!E93</f>
        <v>2039.75095363627</v>
      </c>
      <c r="C93" s="13">
        <f>F_ass!E93</f>
        <v>1160.05933251025</v>
      </c>
      <c r="D93" s="13">
        <f>F_wtw!E93</f>
        <v>13365</v>
      </c>
      <c r="E93" s="13">
        <f t="shared" si="14"/>
        <v>16564.81028614652</v>
      </c>
      <c r="F93" s="16"/>
      <c r="G93" s="15">
        <f t="shared" si="15"/>
        <v>0.12313759822182535</v>
      </c>
      <c r="H93" s="15">
        <f t="shared" si="12"/>
        <v>7.0031549560240408E-2</v>
      </c>
      <c r="I93" s="15">
        <f t="shared" si="13"/>
        <v>0.19316914778206573</v>
      </c>
      <c r="J93" s="15">
        <f t="shared" si="16"/>
        <v>0.80683085221793427</v>
      </c>
      <c r="K93" s="17"/>
      <c r="L93" s="13">
        <f>F_mat!F93</f>
        <v>1434.1943612073401</v>
      </c>
      <c r="M93" s="13">
        <f>F_ass!F93</f>
        <v>193.02038003856799</v>
      </c>
      <c r="N93" s="13">
        <f>F_wtw!F93</f>
        <v>1069.2</v>
      </c>
      <c r="O93" s="13">
        <f t="shared" si="17"/>
        <v>2696.4147412459079</v>
      </c>
      <c r="P93" s="17"/>
      <c r="Q93" s="15">
        <f t="shared" si="18"/>
        <v>0.53188937861415742</v>
      </c>
      <c r="R93" s="18">
        <f t="shared" si="19"/>
        <v>7.1584084260487624E-2</v>
      </c>
      <c r="S93" s="15">
        <f t="shared" si="20"/>
        <v>0.60347346287464509</v>
      </c>
      <c r="T93" s="15">
        <f t="shared" si="21"/>
        <v>0.39652653712535491</v>
      </c>
      <c r="U93" s="27"/>
    </row>
    <row r="94" spans="1:21" s="10" customFormat="1" x14ac:dyDescent="0.2">
      <c r="A94" s="10" t="s">
        <v>89</v>
      </c>
      <c r="B94" s="13">
        <f>F_mat!E94</f>
        <v>3347.1609104665399</v>
      </c>
      <c r="C94" s="13">
        <f>F_ass!E94</f>
        <v>1999.0683314197099</v>
      </c>
      <c r="D94" s="13">
        <f>F_wtw!E94</f>
        <v>15606</v>
      </c>
      <c r="E94" s="13">
        <f t="shared" si="14"/>
        <v>20952.229241886249</v>
      </c>
      <c r="F94" s="16"/>
      <c r="G94" s="15">
        <f t="shared" si="15"/>
        <v>0.15975201835684039</v>
      </c>
      <c r="H94" s="15">
        <f t="shared" si="12"/>
        <v>9.541077029757343E-2</v>
      </c>
      <c r="I94" s="15">
        <f t="shared" si="13"/>
        <v>0.25516278865441389</v>
      </c>
      <c r="J94" s="15">
        <f t="shared" si="16"/>
        <v>0.74483721134558611</v>
      </c>
      <c r="K94" s="17"/>
      <c r="L94" s="13">
        <f>F_mat!F94</f>
        <v>2353.4634438027301</v>
      </c>
      <c r="M94" s="13">
        <f>F_ass!F94</f>
        <v>332.62171876910497</v>
      </c>
      <c r="N94" s="13">
        <f>F_wtw!F94</f>
        <v>1248.48</v>
      </c>
      <c r="O94" s="13">
        <f t="shared" si="17"/>
        <v>3934.5651625718351</v>
      </c>
      <c r="P94" s="17"/>
      <c r="Q94" s="15">
        <f t="shared" si="18"/>
        <v>0.59815083663892987</v>
      </c>
      <c r="R94" s="18">
        <f t="shared" si="19"/>
        <v>8.4538368288628429E-2</v>
      </c>
      <c r="S94" s="15">
        <f t="shared" si="20"/>
        <v>0.68268920492755825</v>
      </c>
      <c r="T94" s="15">
        <f t="shared" si="21"/>
        <v>0.31731079507244175</v>
      </c>
      <c r="U94" s="27"/>
    </row>
    <row r="95" spans="1:21" s="10" customFormat="1" x14ac:dyDescent="0.2">
      <c r="A95" s="10" t="s">
        <v>90</v>
      </c>
      <c r="B95" s="13">
        <f>F_mat!E95</f>
        <v>4274.3744917641197</v>
      </c>
      <c r="C95" s="13">
        <f>F_ass!E95</f>
        <v>2608.8411621904402</v>
      </c>
      <c r="D95" s="13">
        <f>F_wtw!E95</f>
        <v>22149</v>
      </c>
      <c r="E95" s="13">
        <f t="shared" si="14"/>
        <v>29032.215653954561</v>
      </c>
      <c r="F95" s="16"/>
      <c r="G95" s="15">
        <f t="shared" si="15"/>
        <v>0.14722866978917246</v>
      </c>
      <c r="H95" s="15">
        <f t="shared" si="12"/>
        <v>8.9860215743991362E-2</v>
      </c>
      <c r="I95" s="15">
        <f t="shared" si="13"/>
        <v>0.23708888553316387</v>
      </c>
      <c r="J95" s="15">
        <f t="shared" si="16"/>
        <v>0.76291111446683613</v>
      </c>
      <c r="K95" s="17"/>
      <c r="L95" s="13">
        <f>F_mat!F95</f>
        <v>3005.40798024784</v>
      </c>
      <c r="M95" s="13">
        <f>F_ass!F95</f>
        <v>434.080825414858</v>
      </c>
      <c r="N95" s="13">
        <f>F_wtw!F95</f>
        <v>1771.92</v>
      </c>
      <c r="O95" s="13">
        <f t="shared" si="17"/>
        <v>5211.4088056626979</v>
      </c>
      <c r="P95" s="17"/>
      <c r="Q95" s="15">
        <f t="shared" si="18"/>
        <v>0.57669779752879391</v>
      </c>
      <c r="R95" s="18">
        <f t="shared" si="19"/>
        <v>8.3294333951154889E-2</v>
      </c>
      <c r="S95" s="15">
        <f t="shared" si="20"/>
        <v>0.65999213147994873</v>
      </c>
      <c r="T95" s="15">
        <f t="shared" si="21"/>
        <v>0.34000786852005127</v>
      </c>
      <c r="U95" s="27"/>
    </row>
    <row r="96" spans="1:21" s="10" customFormat="1" x14ac:dyDescent="0.2">
      <c r="A96" s="10" t="s">
        <v>91</v>
      </c>
      <c r="B96" s="13">
        <f>F_mat!E96</f>
        <v>5173.2899013873603</v>
      </c>
      <c r="C96" s="13">
        <f>F_ass!E96</f>
        <v>3228.72049804365</v>
      </c>
      <c r="D96" s="13">
        <f>F_wtw!E96</f>
        <v>27684</v>
      </c>
      <c r="E96" s="13">
        <f t="shared" si="14"/>
        <v>36086.010399431012</v>
      </c>
      <c r="F96" s="16"/>
      <c r="G96" s="15">
        <f t="shared" si="15"/>
        <v>0.14335998477318318</v>
      </c>
      <c r="H96" s="15">
        <f t="shared" si="12"/>
        <v>8.9472913805250104E-2</v>
      </c>
      <c r="I96" s="15">
        <f t="shared" si="13"/>
        <v>0.23283289857843326</v>
      </c>
      <c r="J96" s="15">
        <f t="shared" si="16"/>
        <v>0.76716710142156674</v>
      </c>
      <c r="K96" s="17"/>
      <c r="L96" s="13">
        <f>F_mat!F96</f>
        <v>3637.4554414272302</v>
      </c>
      <c r="M96" s="13">
        <f>F_ass!F96</f>
        <v>537.22153695547695</v>
      </c>
      <c r="N96" s="13">
        <f>F_wtw!F96</f>
        <v>2214.7199999999998</v>
      </c>
      <c r="O96" s="13">
        <f t="shared" si="17"/>
        <v>6389.3969783827069</v>
      </c>
      <c r="P96" s="17"/>
      <c r="Q96" s="15">
        <f t="shared" si="18"/>
        <v>0.56929557730312574</v>
      </c>
      <c r="R96" s="18">
        <f t="shared" si="19"/>
        <v>8.4080162615198656E-2</v>
      </c>
      <c r="S96" s="15">
        <f t="shared" si="20"/>
        <v>0.65337573991832443</v>
      </c>
      <c r="T96" s="15">
        <f t="shared" si="21"/>
        <v>0.34662426008167557</v>
      </c>
      <c r="U96" s="27"/>
    </row>
    <row r="97" spans="1:21" s="10" customFormat="1" x14ac:dyDescent="0.2">
      <c r="A97" s="10" t="s">
        <v>92</v>
      </c>
      <c r="B97" s="13">
        <f>F_mat!E97</f>
        <v>1454.33420585666</v>
      </c>
      <c r="C97" s="13">
        <f>F_ass!E97</f>
        <v>516.50735921330602</v>
      </c>
      <c r="D97" s="13">
        <f>F_wtw!E97</f>
        <v>13524</v>
      </c>
      <c r="E97" s="13">
        <f t="shared" si="14"/>
        <v>15494.841565069966</v>
      </c>
      <c r="F97" s="16"/>
      <c r="G97" s="15">
        <f t="shared" si="15"/>
        <v>9.3859249850941795E-2</v>
      </c>
      <c r="H97" s="15">
        <f t="shared" si="12"/>
        <v>3.3334149113061533E-2</v>
      </c>
      <c r="I97" s="15">
        <f t="shared" si="13"/>
        <v>0.12719339896400328</v>
      </c>
      <c r="J97" s="15">
        <f t="shared" si="16"/>
        <v>0.87280660103599672</v>
      </c>
      <c r="K97" s="17"/>
      <c r="L97" s="13">
        <f>F_mat!F97</f>
        <v>1100.29335679616</v>
      </c>
      <c r="M97" s="13">
        <f>F_ass!F97</f>
        <v>85.940816968677495</v>
      </c>
      <c r="N97" s="13">
        <f>F_wtw!F97</f>
        <v>13524</v>
      </c>
      <c r="O97" s="13">
        <f t="shared" si="17"/>
        <v>14710.234173764838</v>
      </c>
      <c r="P97" s="17"/>
      <c r="Q97" s="15">
        <f t="shared" si="18"/>
        <v>7.4797813807647787E-2</v>
      </c>
      <c r="R97" s="18">
        <f t="shared" si="19"/>
        <v>5.8422466939343342E-3</v>
      </c>
      <c r="S97" s="15">
        <f t="shared" si="20"/>
        <v>8.0640060501582123E-2</v>
      </c>
      <c r="T97" s="15">
        <f t="shared" si="21"/>
        <v>0.91935993949841788</v>
      </c>
      <c r="U97" s="27"/>
    </row>
    <row r="98" spans="1:21" s="10" customFormat="1" x14ac:dyDescent="0.2">
      <c r="A98" s="10" t="s">
        <v>93</v>
      </c>
      <c r="B98" s="13">
        <f>F_mat!E98</f>
        <v>2594.8528296777499</v>
      </c>
      <c r="C98" s="13">
        <f>F_ass!E98</f>
        <v>853.63327819165897</v>
      </c>
      <c r="D98" s="13">
        <f>F_wtw!E98</f>
        <v>16449.599999999999</v>
      </c>
      <c r="E98" s="13">
        <f t="shared" si="14"/>
        <v>19898.086107869407</v>
      </c>
      <c r="F98" s="16"/>
      <c r="G98" s="15">
        <f t="shared" si="15"/>
        <v>0.1304071565280604</v>
      </c>
      <c r="H98" s="15">
        <f t="shared" si="12"/>
        <v>4.2900270587031948E-2</v>
      </c>
      <c r="I98" s="15">
        <f t="shared" si="13"/>
        <v>0.17330742711509228</v>
      </c>
      <c r="J98" s="15">
        <f t="shared" si="16"/>
        <v>0.82669257288490772</v>
      </c>
      <c r="K98" s="17"/>
      <c r="L98" s="13">
        <f>F_mat!F98</f>
        <v>1963.16590702504</v>
      </c>
      <c r="M98" s="13">
        <f>F_ass!F98</f>
        <v>142.03464870506301</v>
      </c>
      <c r="N98" s="13">
        <f>F_wtw!F98</f>
        <v>16449.599999999999</v>
      </c>
      <c r="O98" s="13">
        <f t="shared" si="17"/>
        <v>18554.8005557301</v>
      </c>
      <c r="P98" s="17"/>
      <c r="Q98" s="15">
        <f t="shared" si="18"/>
        <v>0.10580366526326118</v>
      </c>
      <c r="R98" s="18">
        <f t="shared" si="19"/>
        <v>7.6548733724437585E-3</v>
      </c>
      <c r="S98" s="15">
        <f t="shared" si="20"/>
        <v>0.11345853863570494</v>
      </c>
      <c r="T98" s="15">
        <f t="shared" si="21"/>
        <v>0.88654146136429501</v>
      </c>
      <c r="U98" s="27"/>
    </row>
    <row r="99" spans="1:21" s="10" customFormat="1" x14ac:dyDescent="0.2">
      <c r="A99" s="10" t="s">
        <v>94</v>
      </c>
      <c r="B99" s="13">
        <f>F_mat!E99</f>
        <v>3408.1834599417698</v>
      </c>
      <c r="C99" s="13">
        <f>F_ass!E99</f>
        <v>1115.4849553497199</v>
      </c>
      <c r="D99" s="13">
        <f>F_wtw!E99</f>
        <v>21859.200000000001</v>
      </c>
      <c r="E99" s="13">
        <f t="shared" si="14"/>
        <v>26382.86841529149</v>
      </c>
      <c r="F99" s="16"/>
      <c r="G99" s="15">
        <f t="shared" si="15"/>
        <v>0.12918168738492397</v>
      </c>
      <c r="H99" s="15">
        <f t="shared" si="12"/>
        <v>4.2280654923146484E-2</v>
      </c>
      <c r="I99" s="15">
        <f t="shared" si="13"/>
        <v>0.17146234230807045</v>
      </c>
      <c r="J99" s="15">
        <f t="shared" si="16"/>
        <v>0.82853765769192955</v>
      </c>
      <c r="K99" s="17"/>
      <c r="L99" s="13">
        <f>F_mat!F99</f>
        <v>2578.50059815348</v>
      </c>
      <c r="M99" s="13">
        <f>F_ass!F99</f>
        <v>185.60372213289901</v>
      </c>
      <c r="N99" s="13">
        <f>F_wtw!F99</f>
        <v>21859.200000000001</v>
      </c>
      <c r="O99" s="13">
        <f t="shared" si="17"/>
        <v>24623.304320286381</v>
      </c>
      <c r="P99" s="17"/>
      <c r="Q99" s="15">
        <f t="shared" si="18"/>
        <v>0.10471789507264194</v>
      </c>
      <c r="R99" s="18">
        <f t="shared" si="19"/>
        <v>7.5377260386611002E-3</v>
      </c>
      <c r="S99" s="15">
        <f t="shared" si="20"/>
        <v>0.11225562111130302</v>
      </c>
      <c r="T99" s="15">
        <f t="shared" si="21"/>
        <v>0.88774437888869695</v>
      </c>
      <c r="U99" s="27"/>
    </row>
    <row r="100" spans="1:21" s="10" customFormat="1" x14ac:dyDescent="0.2">
      <c r="A100" s="10" t="s">
        <v>95</v>
      </c>
      <c r="B100" s="13">
        <f>F_mat!E100</f>
        <v>4176.23701440892</v>
      </c>
      <c r="C100" s="13">
        <f>F_ass!E100</f>
        <v>1686.24537921154</v>
      </c>
      <c r="D100" s="13">
        <f>F_wtw!E100</f>
        <v>27103.200000000001</v>
      </c>
      <c r="E100" s="13">
        <f t="shared" si="14"/>
        <v>32965.68239362046</v>
      </c>
      <c r="F100" s="16"/>
      <c r="G100" s="15">
        <f t="shared" si="15"/>
        <v>0.12668437936589197</v>
      </c>
      <c r="H100" s="15">
        <f t="shared" si="12"/>
        <v>5.1151538714632017E-2</v>
      </c>
      <c r="I100" s="15">
        <f t="shared" si="13"/>
        <v>0.17783591808052401</v>
      </c>
      <c r="J100" s="15">
        <f t="shared" si="16"/>
        <v>0.82216408191947599</v>
      </c>
      <c r="K100" s="17"/>
      <c r="L100" s="13">
        <f>F_mat!F100</f>
        <v>3159.5803941458198</v>
      </c>
      <c r="M100" s="13">
        <f>F_ass!F100</f>
        <v>280.57161803042101</v>
      </c>
      <c r="N100" s="13">
        <f>F_wtw!F100</f>
        <v>27103.200000000001</v>
      </c>
      <c r="O100" s="13">
        <f t="shared" si="17"/>
        <v>30543.352012176241</v>
      </c>
      <c r="P100" s="17"/>
      <c r="Q100" s="15">
        <f t="shared" si="18"/>
        <v>0.10344576433150622</v>
      </c>
      <c r="R100" s="18">
        <f t="shared" si="19"/>
        <v>9.1860126523955164E-3</v>
      </c>
      <c r="S100" s="15">
        <f t="shared" si="20"/>
        <v>0.11263177698390174</v>
      </c>
      <c r="T100" s="15">
        <f t="shared" si="21"/>
        <v>0.8873682230160983</v>
      </c>
      <c r="U100" s="27"/>
    </row>
    <row r="101" spans="1:21" s="10" customFormat="1" x14ac:dyDescent="0.2">
      <c r="A101" s="10" t="s">
        <v>96</v>
      </c>
      <c r="B101" s="13">
        <f>F_mat!E101</f>
        <v>1442.4687293433501</v>
      </c>
      <c r="C101" s="13">
        <f>F_ass!E101</f>
        <v>462.45792912265199</v>
      </c>
      <c r="D101" s="13">
        <f>F_wtw!E101</f>
        <v>14938.876597414799</v>
      </c>
      <c r="E101" s="13">
        <f t="shared" si="14"/>
        <v>16843.803255880801</v>
      </c>
      <c r="F101" s="16"/>
      <c r="G101" s="15">
        <f t="shared" si="15"/>
        <v>8.5637946931001491E-2</v>
      </c>
      <c r="H101" s="15">
        <f t="shared" ref="H101:H132" si="22">C101/E101</f>
        <v>2.745567150703869E-2</v>
      </c>
      <c r="I101" s="15">
        <f t="shared" ref="I101:I132" si="23">1-J101</f>
        <v>0.11309361843804022</v>
      </c>
      <c r="J101" s="15">
        <f t="shared" si="16"/>
        <v>0.88690638156195978</v>
      </c>
      <c r="K101" s="17"/>
      <c r="L101" s="13">
        <f>F_mat!F101</f>
        <v>1071.38302645557</v>
      </c>
      <c r="M101" s="13">
        <f>F_ass!F101</f>
        <v>76.947620461744705</v>
      </c>
      <c r="N101" s="13">
        <f>F_wtw!F101</f>
        <v>14938.876597414799</v>
      </c>
      <c r="O101" s="13">
        <f t="shared" si="17"/>
        <v>16087.207244332114</v>
      </c>
      <c r="P101" s="17"/>
      <c r="Q101" s="15">
        <f t="shared" si="18"/>
        <v>6.65984474609813E-2</v>
      </c>
      <c r="R101" s="18">
        <f t="shared" si="19"/>
        <v>4.7831559134575759E-3</v>
      </c>
      <c r="S101" s="15">
        <f t="shared" si="20"/>
        <v>7.1381603374438871E-2</v>
      </c>
      <c r="T101" s="15">
        <f t="shared" si="21"/>
        <v>0.92861839662556112</v>
      </c>
      <c r="U101" s="27"/>
    </row>
    <row r="102" spans="1:21" s="10" customFormat="1" x14ac:dyDescent="0.2">
      <c r="A102" s="10" t="s">
        <v>97</v>
      </c>
      <c r="B102" s="13">
        <f>F_mat!E102</f>
        <v>1442.4687293433501</v>
      </c>
      <c r="C102" s="13">
        <f>F_ass!E102</f>
        <v>462.45792912265199</v>
      </c>
      <c r="D102" s="13">
        <f>F_wtw!E102</f>
        <v>14938.876597414799</v>
      </c>
      <c r="E102" s="13">
        <f t="shared" si="14"/>
        <v>16843.803255880801</v>
      </c>
      <c r="F102" s="16"/>
      <c r="G102" s="15">
        <f t="shared" si="15"/>
        <v>8.5637946931001491E-2</v>
      </c>
      <c r="H102" s="15">
        <f t="shared" si="22"/>
        <v>2.745567150703869E-2</v>
      </c>
      <c r="I102" s="15">
        <f t="shared" si="23"/>
        <v>0.11309361843804022</v>
      </c>
      <c r="J102" s="15">
        <f t="shared" si="16"/>
        <v>0.88690638156195978</v>
      </c>
      <c r="K102" s="17"/>
      <c r="L102" s="13">
        <f>F_mat!F102</f>
        <v>1071.38302645557</v>
      </c>
      <c r="M102" s="13">
        <f>F_ass!F102</f>
        <v>76.947620461744705</v>
      </c>
      <c r="N102" s="13">
        <f>F_wtw!F102</f>
        <v>14938.876597414799</v>
      </c>
      <c r="O102" s="13">
        <f t="shared" si="17"/>
        <v>16087.207244332114</v>
      </c>
      <c r="P102" s="17"/>
      <c r="Q102" s="15">
        <f t="shared" si="18"/>
        <v>6.65984474609813E-2</v>
      </c>
      <c r="R102" s="18">
        <f t="shared" si="19"/>
        <v>4.7831559134575759E-3</v>
      </c>
      <c r="S102" s="15">
        <f t="shared" si="20"/>
        <v>7.1381603374438871E-2</v>
      </c>
      <c r="T102" s="15">
        <f t="shared" si="21"/>
        <v>0.92861839662556112</v>
      </c>
      <c r="U102" s="27"/>
    </row>
    <row r="103" spans="1:21" s="10" customFormat="1" x14ac:dyDescent="0.2">
      <c r="A103" s="10" t="s">
        <v>98</v>
      </c>
      <c r="B103" s="13">
        <f>F_mat!E103</f>
        <v>2563.3916561885999</v>
      </c>
      <c r="C103" s="13">
        <f>F_ass!E103</f>
        <v>821.82772682422205</v>
      </c>
      <c r="D103" s="13">
        <f>F_wtw!E103</f>
        <v>23587.699890655</v>
      </c>
      <c r="E103" s="13">
        <f t="shared" si="14"/>
        <v>26972.919273667823</v>
      </c>
      <c r="F103" s="16"/>
      <c r="G103" s="15">
        <f t="shared" si="15"/>
        <v>9.5035751606282304E-2</v>
      </c>
      <c r="H103" s="15">
        <f t="shared" si="22"/>
        <v>3.0468623677175618E-2</v>
      </c>
      <c r="I103" s="15">
        <f t="shared" si="23"/>
        <v>0.12550437528345793</v>
      </c>
      <c r="J103" s="15">
        <f t="shared" si="16"/>
        <v>0.87449562471654207</v>
      </c>
      <c r="K103" s="17"/>
      <c r="L103" s="13">
        <f>F_mat!F103</f>
        <v>1903.9402759521299</v>
      </c>
      <c r="M103" s="13">
        <f>F_ass!F103</f>
        <v>136.74257489449801</v>
      </c>
      <c r="N103" s="13">
        <f>F_wtw!F103</f>
        <v>23587.699890655</v>
      </c>
      <c r="O103" s="13">
        <f t="shared" si="17"/>
        <v>25628.382741501628</v>
      </c>
      <c r="P103" s="17"/>
      <c r="Q103" s="15">
        <f t="shared" si="18"/>
        <v>7.42903013099208E-2</v>
      </c>
      <c r="R103" s="18">
        <f t="shared" si="19"/>
        <v>5.335591257307949E-3</v>
      </c>
      <c r="S103" s="15">
        <f t="shared" si="20"/>
        <v>7.962589256722874E-2</v>
      </c>
      <c r="T103" s="15">
        <f t="shared" si="21"/>
        <v>0.92037410743277126</v>
      </c>
      <c r="U103" s="27"/>
    </row>
    <row r="104" spans="1:21" s="10" customFormat="1" x14ac:dyDescent="0.2">
      <c r="A104" s="10" t="s">
        <v>99</v>
      </c>
      <c r="B104" s="13">
        <f>F_mat!E104</f>
        <v>3384.8615525549999</v>
      </c>
      <c r="C104" s="13">
        <f>F_ass!E104</f>
        <v>1085.1923734069901</v>
      </c>
      <c r="D104" s="13">
        <f>F_wtw!E104</f>
        <v>30821.2611904558</v>
      </c>
      <c r="E104" s="13">
        <f t="shared" si="14"/>
        <v>35291.315116417791</v>
      </c>
      <c r="F104" s="16"/>
      <c r="G104" s="15">
        <f t="shared" si="15"/>
        <v>9.5912026553534022E-2</v>
      </c>
      <c r="H104" s="15">
        <f t="shared" si="22"/>
        <v>3.0749558916328121E-2</v>
      </c>
      <c r="I104" s="15">
        <f t="shared" si="23"/>
        <v>0.12666158546986217</v>
      </c>
      <c r="J104" s="15">
        <f t="shared" si="16"/>
        <v>0.87333841453013783</v>
      </c>
      <c r="K104" s="17"/>
      <c r="L104" s="13">
        <f>F_mat!F104</f>
        <v>2514.0809922169701</v>
      </c>
      <c r="M104" s="13">
        <f>F_ass!F104</f>
        <v>180.56338883694301</v>
      </c>
      <c r="N104" s="13">
        <f>F_wtw!F104</f>
        <v>30821.2611904558</v>
      </c>
      <c r="O104" s="13">
        <f t="shared" si="17"/>
        <v>33515.905571509713</v>
      </c>
      <c r="P104" s="17"/>
      <c r="Q104" s="15">
        <f t="shared" si="18"/>
        <v>7.5011578811526175E-2</v>
      </c>
      <c r="R104" s="18">
        <f t="shared" si="19"/>
        <v>5.3873940076508454E-3</v>
      </c>
      <c r="S104" s="15">
        <f t="shared" si="20"/>
        <v>8.0398972819177017E-2</v>
      </c>
      <c r="T104" s="15">
        <f t="shared" si="21"/>
        <v>0.91960102718082304</v>
      </c>
      <c r="U104" s="27"/>
    </row>
    <row r="105" spans="1:21" s="10" customFormat="1" x14ac:dyDescent="0.2">
      <c r="A105" s="10" t="s">
        <v>100</v>
      </c>
      <c r="B105" s="13">
        <f>F_mat!E105</f>
        <v>1467.6992969422799</v>
      </c>
      <c r="C105" s="13">
        <f>F_ass!E105</f>
        <v>470.39573439923703</v>
      </c>
      <c r="D105" s="13">
        <f>F_wtw!E105</f>
        <v>13534.08</v>
      </c>
      <c r="E105" s="13">
        <f t="shared" si="14"/>
        <v>15472.175031341518</v>
      </c>
      <c r="F105" s="16"/>
      <c r="G105" s="15">
        <f t="shared" si="15"/>
        <v>9.4860567048214342E-2</v>
      </c>
      <c r="H105" s="15">
        <f t="shared" si="22"/>
        <v>3.0402689566681518E-2</v>
      </c>
      <c r="I105" s="15">
        <f t="shared" si="23"/>
        <v>0.1252632566148959</v>
      </c>
      <c r="J105" s="15">
        <f t="shared" si="16"/>
        <v>0.8747367433851041</v>
      </c>
      <c r="K105" s="17"/>
      <c r="L105" s="13">
        <f>F_mat!F105</f>
        <v>1089.9035142883199</v>
      </c>
      <c r="M105" s="13">
        <f>F_ass!F105</f>
        <v>78.2683789335059</v>
      </c>
      <c r="N105" s="13">
        <f>F_wtw!F105</f>
        <v>13534.08</v>
      </c>
      <c r="O105" s="13">
        <f t="shared" si="17"/>
        <v>14702.251893221826</v>
      </c>
      <c r="P105" s="17"/>
      <c r="Q105" s="15">
        <f t="shared" si="18"/>
        <v>7.4131739967725471E-2</v>
      </c>
      <c r="R105" s="18">
        <f t="shared" si="19"/>
        <v>5.3235640024362485E-3</v>
      </c>
      <c r="S105" s="15">
        <f t="shared" si="20"/>
        <v>7.9455303970161706E-2</v>
      </c>
      <c r="T105" s="15">
        <f t="shared" si="21"/>
        <v>0.92054469602983824</v>
      </c>
      <c r="U105" s="27"/>
    </row>
    <row r="106" spans="1:21" s="10" customFormat="1" x14ac:dyDescent="0.2">
      <c r="A106" s="10" t="s">
        <v>101</v>
      </c>
      <c r="B106" s="13">
        <f>F_mat!E106</f>
        <v>1467.6992969422799</v>
      </c>
      <c r="C106" s="13">
        <f>F_ass!E106</f>
        <v>470.39573439923703</v>
      </c>
      <c r="D106" s="13">
        <f>F_wtw!E106</f>
        <v>13534.08</v>
      </c>
      <c r="E106" s="13">
        <f t="shared" si="14"/>
        <v>15472.175031341518</v>
      </c>
      <c r="F106" s="16"/>
      <c r="G106" s="15">
        <f t="shared" si="15"/>
        <v>9.4860567048214342E-2</v>
      </c>
      <c r="H106" s="15">
        <f t="shared" si="22"/>
        <v>3.0402689566681518E-2</v>
      </c>
      <c r="I106" s="15">
        <f t="shared" si="23"/>
        <v>0.1252632566148959</v>
      </c>
      <c r="J106" s="15">
        <f t="shared" si="16"/>
        <v>0.8747367433851041</v>
      </c>
      <c r="K106" s="17"/>
      <c r="L106" s="13">
        <f>F_mat!F106</f>
        <v>1089.9035142883199</v>
      </c>
      <c r="M106" s="13">
        <f>F_ass!F106</f>
        <v>78.2683789335059</v>
      </c>
      <c r="N106" s="13">
        <f>F_wtw!F106</f>
        <v>13534.08</v>
      </c>
      <c r="O106" s="13">
        <f t="shared" si="17"/>
        <v>14702.251893221826</v>
      </c>
      <c r="P106" s="17"/>
      <c r="Q106" s="15">
        <f t="shared" si="18"/>
        <v>7.4131739967725471E-2</v>
      </c>
      <c r="R106" s="18">
        <f t="shared" si="19"/>
        <v>5.3235640024362485E-3</v>
      </c>
      <c r="S106" s="15">
        <f t="shared" si="20"/>
        <v>7.9455303970161706E-2</v>
      </c>
      <c r="T106" s="15">
        <f t="shared" si="21"/>
        <v>0.92054469602983824</v>
      </c>
      <c r="U106" s="27"/>
    </row>
    <row r="107" spans="1:21" s="10" customFormat="1" x14ac:dyDescent="0.2">
      <c r="A107" s="10" t="s">
        <v>102</v>
      </c>
      <c r="B107" s="13">
        <f>F_mat!E107</f>
        <v>2601.7711510754002</v>
      </c>
      <c r="C107" s="13">
        <f>F_ass!E107</f>
        <v>833.86430306166005</v>
      </c>
      <c r="D107" s="13">
        <f>F_wtw!E107</f>
        <v>21231.360000000001</v>
      </c>
      <c r="E107" s="13">
        <f t="shared" si="14"/>
        <v>24666.995454137061</v>
      </c>
      <c r="F107" s="16"/>
      <c r="G107" s="15">
        <f t="shared" si="15"/>
        <v>0.10547580291701235</v>
      </c>
      <c r="H107" s="15">
        <f t="shared" si="22"/>
        <v>3.3804858991118326E-2</v>
      </c>
      <c r="I107" s="15">
        <f t="shared" si="23"/>
        <v>0.13928066190813071</v>
      </c>
      <c r="J107" s="15">
        <f t="shared" si="16"/>
        <v>0.86071933809186929</v>
      </c>
      <c r="K107" s="17"/>
      <c r="L107" s="13">
        <f>F_mat!F107</f>
        <v>1932.0575589555301</v>
      </c>
      <c r="M107" s="13">
        <f>F_ass!F107</f>
        <v>138.74532118048799</v>
      </c>
      <c r="N107" s="13">
        <f>F_wtw!F107</f>
        <v>21231.360000000001</v>
      </c>
      <c r="O107" s="13">
        <f t="shared" si="17"/>
        <v>23302.16288013602</v>
      </c>
      <c r="P107" s="17"/>
      <c r="Q107" s="15">
        <f t="shared" si="18"/>
        <v>8.2913228651513585E-2</v>
      </c>
      <c r="R107" s="18">
        <f t="shared" si="19"/>
        <v>5.9541821029309577E-3</v>
      </c>
      <c r="S107" s="15">
        <f t="shared" si="20"/>
        <v>8.8867410754444542E-2</v>
      </c>
      <c r="T107" s="15">
        <f t="shared" si="21"/>
        <v>0.91113258924555551</v>
      </c>
      <c r="U107" s="27"/>
    </row>
    <row r="108" spans="1:21" s="10" customFormat="1" x14ac:dyDescent="0.2">
      <c r="A108" s="10" t="s">
        <v>103</v>
      </c>
      <c r="B108" s="13">
        <f>F_mat!E108</f>
        <v>3430.81851198296</v>
      </c>
      <c r="C108" s="13">
        <f>F_ass!E108</f>
        <v>1099.57291449067</v>
      </c>
      <c r="D108" s="13">
        <f>F_wtw!E108</f>
        <v>27615.360000000001</v>
      </c>
      <c r="E108" s="13">
        <f t="shared" si="14"/>
        <v>32145.751426473631</v>
      </c>
      <c r="F108" s="16"/>
      <c r="G108" s="15">
        <f t="shared" si="15"/>
        <v>0.10672696576498472</v>
      </c>
      <c r="H108" s="15">
        <f t="shared" si="22"/>
        <v>3.4205855072503198E-2</v>
      </c>
      <c r="I108" s="15">
        <f t="shared" si="23"/>
        <v>0.14093282083748793</v>
      </c>
      <c r="J108" s="15">
        <f t="shared" si="16"/>
        <v>0.85906717916251207</v>
      </c>
      <c r="K108" s="17"/>
      <c r="L108" s="13">
        <f>F_mat!F108</f>
        <v>2547.7024897987098</v>
      </c>
      <c r="M108" s="13">
        <f>F_ass!F108</f>
        <v>182.956143610206</v>
      </c>
      <c r="N108" s="13">
        <f>F_wtw!F108</f>
        <v>27615.360000000001</v>
      </c>
      <c r="O108" s="13">
        <f t="shared" si="17"/>
        <v>30346.018633408916</v>
      </c>
      <c r="P108" s="17"/>
      <c r="Q108" s="15">
        <f t="shared" si="18"/>
        <v>8.3955082232562178E-2</v>
      </c>
      <c r="R108" s="18">
        <f t="shared" si="19"/>
        <v>6.0289999100173108E-3</v>
      </c>
      <c r="S108" s="15">
        <f t="shared" si="20"/>
        <v>8.9984082142579483E-2</v>
      </c>
      <c r="T108" s="15">
        <f t="shared" si="21"/>
        <v>0.91001591785742053</v>
      </c>
      <c r="U108" s="27"/>
    </row>
    <row r="109" spans="1:21" s="10" customFormat="1" x14ac:dyDescent="0.2">
      <c r="A109" s="10" t="s">
        <v>104</v>
      </c>
      <c r="B109" s="13">
        <f>F_mat!E109</f>
        <v>1668.0645798227399</v>
      </c>
      <c r="C109" s="13">
        <f>F_ass!E109</f>
        <v>529.305987968816</v>
      </c>
      <c r="D109" s="13">
        <f>F_wtw!E109</f>
        <v>13327.0504382201</v>
      </c>
      <c r="E109" s="13">
        <f t="shared" si="14"/>
        <v>15524.421006011657</v>
      </c>
      <c r="F109" s="16"/>
      <c r="G109" s="15">
        <f t="shared" si="15"/>
        <v>0.10744778044712912</v>
      </c>
      <c r="H109" s="15">
        <f t="shared" si="22"/>
        <v>3.4095054995213557E-2</v>
      </c>
      <c r="I109" s="15">
        <f t="shared" si="23"/>
        <v>0.1415428354423427</v>
      </c>
      <c r="J109" s="15">
        <f t="shared" si="16"/>
        <v>0.8584571645576573</v>
      </c>
      <c r="K109" s="17"/>
      <c r="L109" s="13">
        <f>F_mat!F109</f>
        <v>1202.62674522409</v>
      </c>
      <c r="M109" s="13">
        <f>F_ass!F109</f>
        <v>88.070359930084095</v>
      </c>
      <c r="N109" s="13">
        <f>F_wtw!F109</f>
        <v>13327.0504382201</v>
      </c>
      <c r="O109" s="13">
        <f t="shared" si="17"/>
        <v>14617.747543374273</v>
      </c>
      <c r="P109" s="17"/>
      <c r="Q109" s="15">
        <f t="shared" si="18"/>
        <v>8.2271686636782818E-2</v>
      </c>
      <c r="R109" s="18">
        <f t="shared" si="19"/>
        <v>6.0248926634393404E-3</v>
      </c>
      <c r="S109" s="15">
        <f t="shared" si="20"/>
        <v>8.8296579300222153E-2</v>
      </c>
      <c r="T109" s="15">
        <f t="shared" si="21"/>
        <v>0.91170342069977783</v>
      </c>
      <c r="U109" s="27"/>
    </row>
    <row r="110" spans="1:21" s="10" customFormat="1" x14ac:dyDescent="0.2">
      <c r="A110" s="10" t="s">
        <v>105</v>
      </c>
      <c r="B110" s="13">
        <f>F_mat!E110</f>
        <v>1668.0645798227399</v>
      </c>
      <c r="C110" s="13">
        <f>F_ass!E110</f>
        <v>520.85414991026005</v>
      </c>
      <c r="D110" s="13">
        <f>F_wtw!E110</f>
        <v>13327.0504382201</v>
      </c>
      <c r="E110" s="13">
        <f t="shared" si="14"/>
        <v>15515.969167953099</v>
      </c>
      <c r="F110" s="16"/>
      <c r="G110" s="15">
        <f t="shared" si="15"/>
        <v>0.10750630925897842</v>
      </c>
      <c r="H110" s="15">
        <f t="shared" si="22"/>
        <v>3.3568908540114885E-2</v>
      </c>
      <c r="I110" s="15">
        <f t="shared" si="23"/>
        <v>0.14107521779909327</v>
      </c>
      <c r="J110" s="15">
        <f t="shared" si="16"/>
        <v>0.85892478220090673</v>
      </c>
      <c r="K110" s="17"/>
      <c r="L110" s="13">
        <f>F_mat!F110</f>
        <v>1202.62674522409</v>
      </c>
      <c r="M110" s="13">
        <f>F_ass!F110</f>
        <v>86.664072382224802</v>
      </c>
      <c r="N110" s="13">
        <f>F_wtw!F110</f>
        <v>13327.0504382201</v>
      </c>
      <c r="O110" s="13">
        <f t="shared" si="17"/>
        <v>14616.341255826414</v>
      </c>
      <c r="P110" s="17"/>
      <c r="Q110" s="15">
        <f t="shared" si="18"/>
        <v>8.2279602273564525E-2</v>
      </c>
      <c r="R110" s="18">
        <f t="shared" si="19"/>
        <v>5.9292589619634453E-3</v>
      </c>
      <c r="S110" s="15">
        <f t="shared" si="20"/>
        <v>8.8208861235527972E-2</v>
      </c>
      <c r="T110" s="15">
        <f t="shared" si="21"/>
        <v>0.91179113876447204</v>
      </c>
      <c r="U110" s="27"/>
    </row>
    <row r="111" spans="1:21" s="10" customFormat="1" x14ac:dyDescent="0.2">
      <c r="A111" s="10" t="s">
        <v>106</v>
      </c>
      <c r="B111" s="13">
        <f>F_mat!E111</f>
        <v>2908.9305474314001</v>
      </c>
      <c r="C111" s="13">
        <f>F_ass!E111</f>
        <v>903.66577701333904</v>
      </c>
      <c r="D111" s="13">
        <f>F_wtw!E111</f>
        <v>15685.8204272856</v>
      </c>
      <c r="E111" s="13">
        <f t="shared" si="14"/>
        <v>19498.416751730339</v>
      </c>
      <c r="F111" s="16"/>
      <c r="G111" s="15">
        <f t="shared" si="15"/>
        <v>0.14918803841718351</v>
      </c>
      <c r="H111" s="15">
        <f t="shared" si="22"/>
        <v>4.6345597620542467E-2</v>
      </c>
      <c r="I111" s="15">
        <f t="shared" si="23"/>
        <v>0.195533636037726</v>
      </c>
      <c r="J111" s="15">
        <f t="shared" si="16"/>
        <v>0.804466363962274</v>
      </c>
      <c r="K111" s="17"/>
      <c r="L111" s="13">
        <f>F_mat!F111</f>
        <v>2097.2555371399999</v>
      </c>
      <c r="M111" s="13">
        <f>F_ass!F111</f>
        <v>150.35947457060101</v>
      </c>
      <c r="N111" s="13">
        <f>F_wtw!F111</f>
        <v>15685.8204272856</v>
      </c>
      <c r="O111" s="13">
        <f t="shared" si="17"/>
        <v>17933.435438996203</v>
      </c>
      <c r="P111" s="17"/>
      <c r="Q111" s="15">
        <f t="shared" si="18"/>
        <v>0.11694666893435955</v>
      </c>
      <c r="R111" s="18">
        <f t="shared" si="19"/>
        <v>8.3843095809542877E-3</v>
      </c>
      <c r="S111" s="15">
        <f t="shared" si="20"/>
        <v>0.12533097851531383</v>
      </c>
      <c r="T111" s="15">
        <f t="shared" si="21"/>
        <v>0.87466902148468617</v>
      </c>
      <c r="U111" s="27"/>
    </row>
    <row r="112" spans="1:21" s="10" customFormat="1" x14ac:dyDescent="0.2">
      <c r="A112" s="10" t="s">
        <v>107</v>
      </c>
      <c r="B112" s="13">
        <f>F_mat!E112</f>
        <v>3808.0211627209401</v>
      </c>
      <c r="C112" s="13">
        <f>F_ass!E112</f>
        <v>1179.6582015444201</v>
      </c>
      <c r="D112" s="13">
        <f>F_wtw!E112</f>
        <v>19813.667908150201</v>
      </c>
      <c r="E112" s="13">
        <f t="shared" si="14"/>
        <v>24801.347272415562</v>
      </c>
      <c r="F112" s="16"/>
      <c r="G112" s="15">
        <f t="shared" si="15"/>
        <v>0.15354089924607764</v>
      </c>
      <c r="H112" s="15">
        <f t="shared" si="22"/>
        <v>4.7564279012231488E-2</v>
      </c>
      <c r="I112" s="15">
        <f t="shared" si="23"/>
        <v>0.20110517825830909</v>
      </c>
      <c r="J112" s="15">
        <f t="shared" si="16"/>
        <v>0.79889482174169091</v>
      </c>
      <c r="K112" s="17"/>
      <c r="L112" s="13">
        <f>F_mat!F112</f>
        <v>2745.47409738428</v>
      </c>
      <c r="M112" s="13">
        <f>F_ass!F112</f>
        <v>196.28140388733499</v>
      </c>
      <c r="N112" s="13">
        <f>F_wtw!F112</f>
        <v>19813.667908150201</v>
      </c>
      <c r="O112" s="13">
        <f t="shared" si="17"/>
        <v>22755.423409421815</v>
      </c>
      <c r="P112" s="17"/>
      <c r="Q112" s="15">
        <f t="shared" si="18"/>
        <v>0.12065141781750036</v>
      </c>
      <c r="R112" s="18">
        <f t="shared" si="19"/>
        <v>8.6256977229465775E-3</v>
      </c>
      <c r="S112" s="15">
        <f t="shared" si="20"/>
        <v>0.12927711554044694</v>
      </c>
      <c r="T112" s="15">
        <f t="shared" si="21"/>
        <v>0.87072288445955304</v>
      </c>
      <c r="U112" s="27"/>
    </row>
    <row r="113" spans="1:21" s="10" customFormat="1" x14ac:dyDescent="0.2">
      <c r="A113" s="10" t="s">
        <v>108</v>
      </c>
      <c r="B113" s="13">
        <f>F_mat!E113</f>
        <v>1865.9100412232001</v>
      </c>
      <c r="C113" s="13">
        <f>F_ass!E113</f>
        <v>634.54851062232501</v>
      </c>
      <c r="D113" s="13">
        <f>F_wtw!E113</f>
        <v>12982.9610533546</v>
      </c>
      <c r="E113" s="13">
        <f t="shared" si="14"/>
        <v>15483.419605200124</v>
      </c>
      <c r="F113" s="16"/>
      <c r="G113" s="15">
        <f t="shared" si="15"/>
        <v>0.12051020309470474</v>
      </c>
      <c r="H113" s="15">
        <f t="shared" si="22"/>
        <v>4.0982452636574622E-2</v>
      </c>
      <c r="I113" s="15">
        <f t="shared" si="23"/>
        <v>0.16149265573127936</v>
      </c>
      <c r="J113" s="15">
        <f t="shared" si="16"/>
        <v>0.83850734426872064</v>
      </c>
      <c r="K113" s="17"/>
      <c r="L113" s="13">
        <f>F_mat!F113</f>
        <v>1286.87243176777</v>
      </c>
      <c r="M113" s="13">
        <f>F_ass!F113</f>
        <v>105.581491601979</v>
      </c>
      <c r="N113" s="13">
        <f>F_wtw!F113</f>
        <v>6988.2410533545699</v>
      </c>
      <c r="O113" s="13">
        <f t="shared" si="17"/>
        <v>8380.6949767243186</v>
      </c>
      <c r="P113" s="17"/>
      <c r="Q113" s="15">
        <f t="shared" si="18"/>
        <v>0.15355199483357851</v>
      </c>
      <c r="R113" s="18">
        <f t="shared" si="19"/>
        <v>1.2598178539513749E-2</v>
      </c>
      <c r="S113" s="15">
        <f t="shared" si="20"/>
        <v>0.16615017337309226</v>
      </c>
      <c r="T113" s="15">
        <f t="shared" si="21"/>
        <v>0.83384982662690776</v>
      </c>
      <c r="U113" s="27"/>
    </row>
    <row r="114" spans="1:21" s="10" customFormat="1" x14ac:dyDescent="0.2">
      <c r="A114" s="10" t="s">
        <v>109</v>
      </c>
      <c r="B114" s="13">
        <f>F_mat!E114</f>
        <v>1865.9100412232001</v>
      </c>
      <c r="C114" s="13">
        <f>F_ass!E114</f>
        <v>624.72910889991897</v>
      </c>
      <c r="D114" s="13">
        <f>F_wtw!E114</f>
        <v>12982.9610533546</v>
      </c>
      <c r="E114" s="13">
        <f t="shared" si="14"/>
        <v>15473.600203477719</v>
      </c>
      <c r="F114" s="16"/>
      <c r="G114" s="15">
        <f t="shared" si="15"/>
        <v>0.1205866777405709</v>
      </c>
      <c r="H114" s="15">
        <f t="shared" si="22"/>
        <v>4.0373869085716066E-2</v>
      </c>
      <c r="I114" s="15">
        <f t="shared" si="23"/>
        <v>0.16096054682628691</v>
      </c>
      <c r="J114" s="15">
        <f t="shared" si="16"/>
        <v>0.83903945317371309</v>
      </c>
      <c r="K114" s="17"/>
      <c r="L114" s="13">
        <f>F_mat!F114</f>
        <v>1286.87243176777</v>
      </c>
      <c r="M114" s="13">
        <f>F_ass!F114</f>
        <v>103.947657366873</v>
      </c>
      <c r="N114" s="13">
        <f>F_wtw!F114</f>
        <v>6988.2410533545699</v>
      </c>
      <c r="O114" s="13">
        <f t="shared" si="17"/>
        <v>8379.0611424892122</v>
      </c>
      <c r="P114" s="17"/>
      <c r="Q114" s="15">
        <f t="shared" si="18"/>
        <v>0.1535819359572631</v>
      </c>
      <c r="R114" s="18">
        <f t="shared" si="19"/>
        <v>1.2405644928375916E-2</v>
      </c>
      <c r="S114" s="15">
        <f t="shared" si="20"/>
        <v>0.16598758088563903</v>
      </c>
      <c r="T114" s="15">
        <f t="shared" si="21"/>
        <v>0.83401241911436097</v>
      </c>
      <c r="U114" s="27"/>
    </row>
    <row r="115" spans="1:21" s="10" customFormat="1" x14ac:dyDescent="0.2">
      <c r="A115" s="10" t="s">
        <v>110</v>
      </c>
      <c r="B115" s="13">
        <f>F_mat!E115</f>
        <v>3221.5192030232702</v>
      </c>
      <c r="C115" s="13">
        <f>F_ass!E115</f>
        <v>1078.5702221449901</v>
      </c>
      <c r="D115" s="13">
        <f>F_wtw!E115</f>
        <v>14257.8407174699</v>
      </c>
      <c r="E115" s="13">
        <f t="shared" si="14"/>
        <v>18557.930142638161</v>
      </c>
      <c r="F115" s="16"/>
      <c r="G115" s="15">
        <f t="shared" si="15"/>
        <v>0.17359259239917071</v>
      </c>
      <c r="H115" s="15">
        <f t="shared" si="22"/>
        <v>5.8119101314370106E-2</v>
      </c>
      <c r="I115" s="15">
        <f t="shared" si="23"/>
        <v>0.23171169371354083</v>
      </c>
      <c r="J115" s="15">
        <f t="shared" si="16"/>
        <v>0.76828830628645917</v>
      </c>
      <c r="K115" s="17"/>
      <c r="L115" s="13">
        <f>F_mat!F115</f>
        <v>2221.8028517941998</v>
      </c>
      <c r="M115" s="13">
        <f>F_ass!F115</f>
        <v>179.46153989056299</v>
      </c>
      <c r="N115" s="13">
        <f>F_wtw!F115</f>
        <v>7596.5807174698602</v>
      </c>
      <c r="O115" s="13">
        <f t="shared" si="17"/>
        <v>9997.8451091546231</v>
      </c>
      <c r="P115" s="17"/>
      <c r="Q115" s="15">
        <f t="shared" si="18"/>
        <v>0.22222817292496205</v>
      </c>
      <c r="R115" s="18">
        <f t="shared" si="19"/>
        <v>1.7950022022869438E-2</v>
      </c>
      <c r="S115" s="15">
        <f t="shared" si="20"/>
        <v>0.24017819494783149</v>
      </c>
      <c r="T115" s="15">
        <f t="shared" si="21"/>
        <v>0.75982180505216856</v>
      </c>
      <c r="U115" s="27"/>
    </row>
    <row r="116" spans="1:21" s="10" customFormat="1" x14ac:dyDescent="0.2">
      <c r="A116" s="10" t="s">
        <v>111</v>
      </c>
      <c r="B116" s="13">
        <f>F_mat!E116</f>
        <v>4200.8658298611999</v>
      </c>
      <c r="C116" s="13">
        <f>F_ass!E116</f>
        <v>1434.98781498269</v>
      </c>
      <c r="D116" s="13">
        <f>F_wtw!E116</f>
        <v>19336.708287772901</v>
      </c>
      <c r="E116" s="13">
        <f t="shared" si="14"/>
        <v>24972.561932616791</v>
      </c>
      <c r="F116" s="16"/>
      <c r="G116" s="15">
        <f t="shared" si="15"/>
        <v>0.16821925764750742</v>
      </c>
      <c r="H116" s="15">
        <f t="shared" si="22"/>
        <v>5.7462579083984375E-2</v>
      </c>
      <c r="I116" s="15">
        <f t="shared" si="23"/>
        <v>0.22568183673149178</v>
      </c>
      <c r="J116" s="15">
        <f t="shared" si="16"/>
        <v>0.77431816326850822</v>
      </c>
      <c r="K116" s="17"/>
      <c r="L116" s="13">
        <f>F_mat!F116</f>
        <v>2897.2342216775601</v>
      </c>
      <c r="M116" s="13">
        <f>F_ass!F116</f>
        <v>238.765281771677</v>
      </c>
      <c r="N116" s="13">
        <f>F_wtw!F116</f>
        <v>10588.888287772899</v>
      </c>
      <c r="O116" s="13">
        <f t="shared" si="17"/>
        <v>13724.887791222136</v>
      </c>
      <c r="P116" s="17"/>
      <c r="Q116" s="15">
        <f t="shared" si="18"/>
        <v>0.21109347236561815</v>
      </c>
      <c r="R116" s="18">
        <f t="shared" si="19"/>
        <v>1.739651976786151E-2</v>
      </c>
      <c r="S116" s="15">
        <f t="shared" si="20"/>
        <v>0.22848999213347967</v>
      </c>
      <c r="T116" s="15">
        <f t="shared" si="21"/>
        <v>0.77151000786652035</v>
      </c>
      <c r="U116" s="27"/>
    </row>
    <row r="117" spans="1:21" s="10" customFormat="1" x14ac:dyDescent="0.2">
      <c r="A117" s="10" t="s">
        <v>112</v>
      </c>
      <c r="B117" s="13">
        <f>F_mat!E117</f>
        <v>2323.7464320507502</v>
      </c>
      <c r="C117" s="13">
        <f>F_ass!E117</f>
        <v>1199.3868015727201</v>
      </c>
      <c r="D117" s="13">
        <f>F_wtw!E117</f>
        <v>13365</v>
      </c>
      <c r="E117" s="13">
        <f t="shared" si="14"/>
        <v>16888.13323362347</v>
      </c>
      <c r="F117" s="16"/>
      <c r="G117" s="15">
        <f t="shared" si="15"/>
        <v>0.13759640570719098</v>
      </c>
      <c r="H117" s="15">
        <f t="shared" si="22"/>
        <v>7.1019501384842101E-2</v>
      </c>
      <c r="I117" s="15">
        <f t="shared" si="23"/>
        <v>0.20861590709203304</v>
      </c>
      <c r="J117" s="15">
        <f t="shared" si="16"/>
        <v>0.79138409290796696</v>
      </c>
      <c r="K117" s="17"/>
      <c r="L117" s="13">
        <f>F_mat!F117</f>
        <v>1613.8357031518301</v>
      </c>
      <c r="M117" s="13">
        <f>F_ass!F117</f>
        <v>199.56401346459899</v>
      </c>
      <c r="N117" s="13">
        <f>F_wtw!F117</f>
        <v>1069.2</v>
      </c>
      <c r="O117" s="13">
        <f t="shared" si="17"/>
        <v>2882.5997166164289</v>
      </c>
      <c r="P117" s="17"/>
      <c r="Q117" s="15">
        <f t="shared" si="18"/>
        <v>0.55985425026202973</v>
      </c>
      <c r="R117" s="18">
        <f t="shared" si="19"/>
        <v>6.9230567225214867E-2</v>
      </c>
      <c r="S117" s="15">
        <f t="shared" si="20"/>
        <v>0.62908481748724454</v>
      </c>
      <c r="T117" s="15">
        <f t="shared" si="21"/>
        <v>0.37091518251275546</v>
      </c>
      <c r="U117" s="27"/>
    </row>
    <row r="118" spans="1:21" s="10" customFormat="1" x14ac:dyDescent="0.2">
      <c r="A118" s="10" t="s">
        <v>113</v>
      </c>
      <c r="B118" s="13">
        <f>F_mat!E118</f>
        <v>2323.7464320507502</v>
      </c>
      <c r="C118" s="13">
        <f>F_ass!E118</f>
        <v>1312.87631553802</v>
      </c>
      <c r="D118" s="13">
        <f>F_wtw!E118</f>
        <v>13365</v>
      </c>
      <c r="E118" s="13">
        <f t="shared" si="14"/>
        <v>17001.622747588772</v>
      </c>
      <c r="F118" s="16"/>
      <c r="G118" s="15">
        <f t="shared" si="15"/>
        <v>0.13667791989916445</v>
      </c>
      <c r="H118" s="15">
        <f t="shared" si="22"/>
        <v>7.7220647406978649E-2</v>
      </c>
      <c r="I118" s="15">
        <f t="shared" si="23"/>
        <v>0.21389856730614309</v>
      </c>
      <c r="J118" s="15">
        <f t="shared" si="16"/>
        <v>0.78610143269385691</v>
      </c>
      <c r="K118" s="17"/>
      <c r="L118" s="13">
        <f>F_mat!F118</f>
        <v>1613.8357031518301</v>
      </c>
      <c r="M118" s="13">
        <f>F_ass!F118</f>
        <v>218.44734856830701</v>
      </c>
      <c r="N118" s="13">
        <f>F_wtw!F118</f>
        <v>1069.2</v>
      </c>
      <c r="O118" s="13">
        <f t="shared" si="17"/>
        <v>2901.4830517201372</v>
      </c>
      <c r="P118" s="17"/>
      <c r="Q118" s="15">
        <f t="shared" si="18"/>
        <v>0.5562106255265119</v>
      </c>
      <c r="R118" s="18">
        <f t="shared" si="19"/>
        <v>7.5288169765045168E-2</v>
      </c>
      <c r="S118" s="15">
        <f t="shared" si="20"/>
        <v>0.63149879529155706</v>
      </c>
      <c r="T118" s="15">
        <f t="shared" si="21"/>
        <v>0.36850120470844294</v>
      </c>
      <c r="U118" s="27"/>
    </row>
    <row r="119" spans="1:21" s="10" customFormat="1" x14ac:dyDescent="0.2">
      <c r="A119" s="10" t="s">
        <v>114</v>
      </c>
      <c r="B119" s="13">
        <f>F_mat!E119</f>
        <v>3813.1876881001299</v>
      </c>
      <c r="C119" s="13">
        <f>F_ass!E119</f>
        <v>2204.7062335147002</v>
      </c>
      <c r="D119" s="13">
        <f>F_wtw!E119</f>
        <v>15606</v>
      </c>
      <c r="E119" s="13">
        <f t="shared" si="14"/>
        <v>21623.893921614828</v>
      </c>
      <c r="F119" s="16"/>
      <c r="G119" s="15">
        <f t="shared" si="15"/>
        <v>0.17634139817382941</v>
      </c>
      <c r="H119" s="15">
        <f t="shared" si="22"/>
        <v>0.10195694824931223</v>
      </c>
      <c r="I119" s="15">
        <f t="shared" si="23"/>
        <v>0.27829834642314166</v>
      </c>
      <c r="J119" s="15">
        <f t="shared" si="16"/>
        <v>0.72170165357685834</v>
      </c>
      <c r="K119" s="17"/>
      <c r="L119" s="13">
        <f>F_mat!F119</f>
        <v>2648.24868539727</v>
      </c>
      <c r="M119" s="13">
        <f>F_ass!F119</f>
        <v>366.83747386054199</v>
      </c>
      <c r="N119" s="13">
        <f>F_wtw!F119</f>
        <v>1248.48</v>
      </c>
      <c r="O119" s="13">
        <f t="shared" si="17"/>
        <v>4263.5661592578126</v>
      </c>
      <c r="P119" s="17"/>
      <c r="Q119" s="15">
        <f t="shared" si="18"/>
        <v>0.62113465265384049</v>
      </c>
      <c r="R119" s="18">
        <f t="shared" si="19"/>
        <v>8.6040056646945487E-2</v>
      </c>
      <c r="S119" s="15">
        <f t="shared" si="20"/>
        <v>0.70717470930078596</v>
      </c>
      <c r="T119" s="15">
        <f t="shared" si="21"/>
        <v>0.29282529069921404</v>
      </c>
      <c r="U119" s="27"/>
    </row>
    <row r="120" spans="1:21" s="10" customFormat="1" x14ac:dyDescent="0.2">
      <c r="A120" s="10" t="s">
        <v>115</v>
      </c>
      <c r="B120" s="13">
        <f>F_mat!E120</f>
        <v>4869.4976495923502</v>
      </c>
      <c r="C120" s="13">
        <f>F_ass!E120</f>
        <v>2881.7147186930201</v>
      </c>
      <c r="D120" s="13">
        <f>F_wtw!E120</f>
        <v>22149</v>
      </c>
      <c r="E120" s="13">
        <f t="shared" si="14"/>
        <v>29900.212368285371</v>
      </c>
      <c r="F120" s="16"/>
      <c r="G120" s="15">
        <f t="shared" si="15"/>
        <v>0.16285829644331692</v>
      </c>
      <c r="H120" s="15">
        <f t="shared" si="22"/>
        <v>9.6377734151132793E-2</v>
      </c>
      <c r="I120" s="15">
        <f t="shared" si="23"/>
        <v>0.25923603059444966</v>
      </c>
      <c r="J120" s="15">
        <f t="shared" si="16"/>
        <v>0.74076396940555034</v>
      </c>
      <c r="K120" s="17"/>
      <c r="L120" s="13">
        <f>F_mat!F120</f>
        <v>3381.853138077</v>
      </c>
      <c r="M120" s="13">
        <f>F_ass!F120</f>
        <v>479.48381136785298</v>
      </c>
      <c r="N120" s="13">
        <f>F_wtw!F120</f>
        <v>1771.92</v>
      </c>
      <c r="O120" s="13">
        <f t="shared" si="17"/>
        <v>5633.2569494448526</v>
      </c>
      <c r="P120" s="17"/>
      <c r="Q120" s="15">
        <f t="shared" si="18"/>
        <v>0.60033709955486336</v>
      </c>
      <c r="R120" s="18">
        <f t="shared" si="19"/>
        <v>8.5116623592876459E-2</v>
      </c>
      <c r="S120" s="15">
        <f t="shared" si="20"/>
        <v>0.68545372314773978</v>
      </c>
      <c r="T120" s="15">
        <f t="shared" si="21"/>
        <v>0.31454627685226022</v>
      </c>
      <c r="U120" s="27"/>
    </row>
    <row r="121" spans="1:21" s="10" customFormat="1" x14ac:dyDescent="0.2">
      <c r="A121" s="10" t="s">
        <v>116</v>
      </c>
      <c r="B121" s="13">
        <f>F_mat!E121</f>
        <v>1636.15427274326</v>
      </c>
      <c r="C121" s="13">
        <f>F_ass!E121</f>
        <v>537.72917541442405</v>
      </c>
      <c r="D121" s="13">
        <f>F_wtw!E121</f>
        <v>13524</v>
      </c>
      <c r="E121" s="13">
        <f t="shared" si="14"/>
        <v>15697.883448157685</v>
      </c>
      <c r="F121" s="16"/>
      <c r="G121" s="15">
        <f t="shared" si="15"/>
        <v>0.1042276991128559</v>
      </c>
      <c r="H121" s="15">
        <f t="shared" si="22"/>
        <v>3.4254883926885846E-2</v>
      </c>
      <c r="I121" s="15">
        <f t="shared" si="23"/>
        <v>0.13848258303974181</v>
      </c>
      <c r="J121" s="15">
        <f t="shared" si="16"/>
        <v>0.86151741696025819</v>
      </c>
      <c r="K121" s="17"/>
      <c r="L121" s="13">
        <f>F_mat!F121</f>
        <v>1224.41009567226</v>
      </c>
      <c r="M121" s="13">
        <f>F_ass!F121</f>
        <v>89.471880349189703</v>
      </c>
      <c r="N121" s="13">
        <f>F_wtw!F121</f>
        <v>13524</v>
      </c>
      <c r="O121" s="13">
        <f t="shared" si="17"/>
        <v>14837.88197602145</v>
      </c>
      <c r="P121" s="17"/>
      <c r="Q121" s="15">
        <f t="shared" si="18"/>
        <v>8.2519196314605456E-2</v>
      </c>
      <c r="R121" s="18">
        <f t="shared" si="19"/>
        <v>6.0299630697817569E-3</v>
      </c>
      <c r="S121" s="15">
        <f t="shared" si="20"/>
        <v>8.8549159384387205E-2</v>
      </c>
      <c r="T121" s="15">
        <f t="shared" si="21"/>
        <v>0.91145084061561277</v>
      </c>
      <c r="U121" s="27"/>
    </row>
    <row r="122" spans="1:21" s="10" customFormat="1" x14ac:dyDescent="0.2">
      <c r="A122" s="10" t="s">
        <v>117</v>
      </c>
      <c r="B122" s="13">
        <f>F_mat!E122</f>
        <v>1636.15427274326</v>
      </c>
      <c r="C122" s="13">
        <f>F_ass!E122</f>
        <v>528.79124535309597</v>
      </c>
      <c r="D122" s="13">
        <f>F_wtw!E122</f>
        <v>13524</v>
      </c>
      <c r="E122" s="13">
        <f t="shared" si="14"/>
        <v>15688.945518096356</v>
      </c>
      <c r="F122" s="16"/>
      <c r="G122" s="15">
        <f t="shared" si="15"/>
        <v>0.10428707721981977</v>
      </c>
      <c r="H122" s="15">
        <f t="shared" si="22"/>
        <v>3.3704702763048267E-2</v>
      </c>
      <c r="I122" s="15">
        <f t="shared" si="23"/>
        <v>0.13799177998286805</v>
      </c>
      <c r="J122" s="15">
        <f t="shared" si="16"/>
        <v>0.86200822001713195</v>
      </c>
      <c r="K122" s="17"/>
      <c r="L122" s="13">
        <f>F_mat!F122</f>
        <v>1224.41009567226</v>
      </c>
      <c r="M122" s="13">
        <f>F_ass!F122</f>
        <v>87.984712745906606</v>
      </c>
      <c r="N122" s="13">
        <f>F_wtw!F122</f>
        <v>13524</v>
      </c>
      <c r="O122" s="13">
        <f t="shared" si="17"/>
        <v>14836.394808418167</v>
      </c>
      <c r="P122" s="17"/>
      <c r="Q122" s="15">
        <f t="shared" si="18"/>
        <v>8.2527467857456183E-2</v>
      </c>
      <c r="R122" s="18">
        <f t="shared" si="19"/>
        <v>5.9303296981544403E-3</v>
      </c>
      <c r="S122" s="15">
        <f t="shared" si="20"/>
        <v>8.8457797555610618E-2</v>
      </c>
      <c r="T122" s="15">
        <f t="shared" si="21"/>
        <v>0.91154220244438933</v>
      </c>
      <c r="U122" s="27"/>
    </row>
    <row r="123" spans="1:21" s="10" customFormat="1" x14ac:dyDescent="0.2">
      <c r="A123" s="10" t="s">
        <v>118</v>
      </c>
      <c r="B123" s="13">
        <f>F_mat!E123</f>
        <v>2919.25991104387</v>
      </c>
      <c r="C123" s="13">
        <f>F_ass!E123</f>
        <v>938.67427451514595</v>
      </c>
      <c r="D123" s="13">
        <f>F_wtw!E123</f>
        <v>16449.599999999999</v>
      </c>
      <c r="E123" s="13">
        <f t="shared" si="14"/>
        <v>20307.534185559016</v>
      </c>
      <c r="F123" s="16"/>
      <c r="G123" s="15">
        <f t="shared" si="15"/>
        <v>0.14375255431650577</v>
      </c>
      <c r="H123" s="15">
        <f t="shared" si="22"/>
        <v>4.6222956757726447E-2</v>
      </c>
      <c r="I123" s="15">
        <f t="shared" si="23"/>
        <v>0.18997551107423227</v>
      </c>
      <c r="J123" s="15">
        <f t="shared" si="16"/>
        <v>0.81002448892576773</v>
      </c>
      <c r="K123" s="17"/>
      <c r="L123" s="13">
        <f>F_mat!F123</f>
        <v>2184.6175305831298</v>
      </c>
      <c r="M123" s="13">
        <f>F_ass!F123</f>
        <v>156.184481363793</v>
      </c>
      <c r="N123" s="13">
        <f>F_wtw!F123</f>
        <v>16449.599999999999</v>
      </c>
      <c r="O123" s="13">
        <f t="shared" si="17"/>
        <v>18790.402011946921</v>
      </c>
      <c r="P123" s="17"/>
      <c r="Q123" s="15">
        <f t="shared" si="18"/>
        <v>0.11626241573725522</v>
      </c>
      <c r="R123" s="18">
        <f t="shared" si="19"/>
        <v>8.3119286785078381E-3</v>
      </c>
      <c r="S123" s="15">
        <f t="shared" si="20"/>
        <v>0.12457434441576307</v>
      </c>
      <c r="T123" s="15">
        <f t="shared" si="21"/>
        <v>0.87542565558423691</v>
      </c>
      <c r="U123" s="27"/>
    </row>
    <row r="124" spans="1:21" s="10" customFormat="1" x14ac:dyDescent="0.2">
      <c r="A124" s="10" t="s">
        <v>119</v>
      </c>
      <c r="B124" s="13">
        <f>F_mat!E124</f>
        <v>3834.2726918067201</v>
      </c>
      <c r="C124" s="13">
        <f>F_ass!E124</f>
        <v>1229.8485824090501</v>
      </c>
      <c r="D124" s="13">
        <f>F_wtw!E124</f>
        <v>21859.200000000001</v>
      </c>
      <c r="E124" s="13">
        <f t="shared" si="14"/>
        <v>26923.32127421577</v>
      </c>
      <c r="F124" s="16"/>
      <c r="G124" s="15">
        <f t="shared" si="15"/>
        <v>0.14241455029839761</v>
      </c>
      <c r="H124" s="15">
        <f t="shared" si="22"/>
        <v>4.5679675619622211E-2</v>
      </c>
      <c r="I124" s="15">
        <f t="shared" si="23"/>
        <v>0.18809422591801983</v>
      </c>
      <c r="J124" s="15">
        <f t="shared" si="16"/>
        <v>0.81190577408198017</v>
      </c>
      <c r="K124" s="17"/>
      <c r="L124" s="13">
        <f>F_mat!F124</f>
        <v>2869.36401512872</v>
      </c>
      <c r="M124" s="13">
        <f>F_ass!F124</f>
        <v>204.632499488462</v>
      </c>
      <c r="N124" s="13">
        <f>F_wtw!F124</f>
        <v>21859.200000000001</v>
      </c>
      <c r="O124" s="13">
        <f t="shared" si="17"/>
        <v>24933.196514617182</v>
      </c>
      <c r="P124" s="17"/>
      <c r="Q124" s="15">
        <f t="shared" si="18"/>
        <v>0.11508207595630766</v>
      </c>
      <c r="R124" s="18">
        <f t="shared" si="19"/>
        <v>8.2072308445688223E-3</v>
      </c>
      <c r="S124" s="15">
        <f t="shared" si="20"/>
        <v>0.12328930680087649</v>
      </c>
      <c r="T124" s="15">
        <f t="shared" si="21"/>
        <v>0.87671069319912354</v>
      </c>
      <c r="U124" s="27"/>
    </row>
    <row r="125" spans="1:21" s="10" customFormat="1" x14ac:dyDescent="0.2">
      <c r="A125" s="10" t="s">
        <v>120</v>
      </c>
      <c r="B125" s="13">
        <f>F_mat!E125</f>
        <v>1081.8515470075099</v>
      </c>
      <c r="C125" s="13">
        <f>F_ass!E125</f>
        <v>346.84344684198902</v>
      </c>
      <c r="D125" s="13">
        <f>F_wtw!E125</f>
        <v>11204.1574480611</v>
      </c>
      <c r="E125" s="13">
        <f t="shared" si="14"/>
        <v>12632.8524419106</v>
      </c>
      <c r="F125" s="16"/>
      <c r="G125" s="15">
        <f t="shared" si="15"/>
        <v>8.5637946931001283E-2</v>
      </c>
      <c r="H125" s="15">
        <f t="shared" si="22"/>
        <v>2.7455671507038693E-2</v>
      </c>
      <c r="I125" s="15">
        <f t="shared" si="23"/>
        <v>0.11309361843804</v>
      </c>
      <c r="J125" s="15">
        <f t="shared" si="16"/>
        <v>0.88690638156196</v>
      </c>
      <c r="K125" s="17"/>
      <c r="L125" s="13">
        <f>F_mat!F125</f>
        <v>803.53726984167599</v>
      </c>
      <c r="M125" s="13">
        <f>F_ass!F125</f>
        <v>57.710715346308497</v>
      </c>
      <c r="N125" s="13">
        <f>F_wtw!F125</f>
        <v>11204.1574480611</v>
      </c>
      <c r="O125" s="13">
        <f t="shared" si="17"/>
        <v>12065.405433249085</v>
      </c>
      <c r="P125" s="17"/>
      <c r="Q125" s="15">
        <f t="shared" si="18"/>
        <v>6.6598447460981175E-2</v>
      </c>
      <c r="R125" s="18">
        <f t="shared" si="19"/>
        <v>4.7831559134575733E-3</v>
      </c>
      <c r="S125" s="15">
        <f t="shared" si="20"/>
        <v>7.1381603374438746E-2</v>
      </c>
      <c r="T125" s="15">
        <f t="shared" si="21"/>
        <v>0.92861839662556123</v>
      </c>
      <c r="U125" s="27"/>
    </row>
    <row r="126" spans="1:21" s="10" customFormat="1" x14ac:dyDescent="0.2">
      <c r="A126" s="10" t="s">
        <v>121</v>
      </c>
      <c r="B126" s="13">
        <f>F_mat!E126</f>
        <v>1922.5437421414499</v>
      </c>
      <c r="C126" s="13">
        <f>F_ass!E126</f>
        <v>616.37079511816603</v>
      </c>
      <c r="D126" s="13">
        <f>F_wtw!E126</f>
        <v>17690.774917991199</v>
      </c>
      <c r="E126" s="13">
        <f t="shared" si="14"/>
        <v>20229.689455250817</v>
      </c>
      <c r="F126" s="16"/>
      <c r="G126" s="15">
        <f t="shared" si="15"/>
        <v>9.5035751606282554E-2</v>
      </c>
      <c r="H126" s="15">
        <f t="shared" si="22"/>
        <v>3.046862367717567E-2</v>
      </c>
      <c r="I126" s="15">
        <f t="shared" si="23"/>
        <v>0.12550437528345826</v>
      </c>
      <c r="J126" s="15">
        <f t="shared" si="16"/>
        <v>0.87449562471654174</v>
      </c>
      <c r="K126" s="17"/>
      <c r="L126" s="13">
        <f>F_mat!F126</f>
        <v>1427.9552069640999</v>
      </c>
      <c r="M126" s="13">
        <f>F_ass!F126</f>
        <v>102.556931170873</v>
      </c>
      <c r="N126" s="13">
        <f>F_wtw!F126</f>
        <v>17690.774917991199</v>
      </c>
      <c r="O126" s="13">
        <f t="shared" si="17"/>
        <v>19221.287056126173</v>
      </c>
      <c r="P126" s="17"/>
      <c r="Q126" s="15">
        <f t="shared" si="18"/>
        <v>7.4290301309921106E-2</v>
      </c>
      <c r="R126" s="18">
        <f t="shared" si="19"/>
        <v>5.335591257307936E-3</v>
      </c>
      <c r="S126" s="15">
        <f t="shared" si="20"/>
        <v>7.9625892567229045E-2</v>
      </c>
      <c r="T126" s="15">
        <f t="shared" si="21"/>
        <v>0.92037410743277093</v>
      </c>
      <c r="U126" s="27"/>
    </row>
    <row r="127" spans="1:21" s="10" customFormat="1" x14ac:dyDescent="0.2">
      <c r="A127" s="10" t="s">
        <v>122</v>
      </c>
      <c r="B127" s="13">
        <f>F_mat!E127</f>
        <v>2538.64616441625</v>
      </c>
      <c r="C127" s="13">
        <f>F_ass!E127</f>
        <v>813.89428005524303</v>
      </c>
      <c r="D127" s="13">
        <f>F_wtw!E127</f>
        <v>23115.945892841901</v>
      </c>
      <c r="E127" s="13">
        <f t="shared" si="14"/>
        <v>26468.486337313392</v>
      </c>
      <c r="F127" s="16"/>
      <c r="G127" s="15">
        <f t="shared" si="15"/>
        <v>9.5912026553533855E-2</v>
      </c>
      <c r="H127" s="15">
        <f t="shared" si="22"/>
        <v>3.0749558916328083E-2</v>
      </c>
      <c r="I127" s="15">
        <f t="shared" si="23"/>
        <v>0.12666158546986195</v>
      </c>
      <c r="J127" s="15">
        <f t="shared" si="16"/>
        <v>0.87333841453013805</v>
      </c>
      <c r="K127" s="17"/>
      <c r="L127" s="13">
        <f>F_mat!F127</f>
        <v>1885.5607441627301</v>
      </c>
      <c r="M127" s="13">
        <f>F_ass!F127</f>
        <v>135.42254162770701</v>
      </c>
      <c r="N127" s="13">
        <f>F_wtw!F127</f>
        <v>23115.945892841901</v>
      </c>
      <c r="O127" s="13">
        <f t="shared" si="17"/>
        <v>25136.929178632337</v>
      </c>
      <c r="P127" s="17"/>
      <c r="Q127" s="15">
        <f t="shared" si="18"/>
        <v>7.501157881152612E-2</v>
      </c>
      <c r="R127" s="18">
        <f t="shared" si="19"/>
        <v>5.3873940076508238E-3</v>
      </c>
      <c r="S127" s="15">
        <f t="shared" si="20"/>
        <v>8.0398972819176948E-2</v>
      </c>
      <c r="T127" s="15">
        <f t="shared" si="21"/>
        <v>0.91960102718082304</v>
      </c>
      <c r="U127" s="27"/>
    </row>
    <row r="128" spans="1:21" s="10" customFormat="1" x14ac:dyDescent="0.2">
      <c r="A128" s="10" t="s">
        <v>123</v>
      </c>
      <c r="B128" s="13">
        <f>F_mat!E128</f>
        <v>3019.5514068873999</v>
      </c>
      <c r="C128" s="13">
        <f>F_ass!E128</f>
        <v>968.07331909664799</v>
      </c>
      <c r="D128" s="13">
        <f>F_wtw!E128</f>
        <v>31017.825356211299</v>
      </c>
      <c r="E128" s="13">
        <f t="shared" si="14"/>
        <v>35005.450082195348</v>
      </c>
      <c r="F128" s="16"/>
      <c r="G128" s="15">
        <f t="shared" si="15"/>
        <v>8.6259465306038716E-2</v>
      </c>
      <c r="H128" s="15">
        <f t="shared" si="22"/>
        <v>2.7654931355647228E-2</v>
      </c>
      <c r="I128" s="15">
        <f t="shared" si="23"/>
        <v>0.1139143966616859</v>
      </c>
      <c r="J128" s="15">
        <f t="shared" si="16"/>
        <v>0.8860856033383141</v>
      </c>
      <c r="K128" s="17"/>
      <c r="L128" s="13">
        <f>F_mat!F128</f>
        <v>2242.7495716471399</v>
      </c>
      <c r="M128" s="13">
        <f>F_ass!F128</f>
        <v>161.07614043575799</v>
      </c>
      <c r="N128" s="13">
        <f>F_wtw!F128</f>
        <v>31017.825356211299</v>
      </c>
      <c r="O128" s="13">
        <f t="shared" si="17"/>
        <v>33421.651068294195</v>
      </c>
      <c r="P128" s="17"/>
      <c r="Q128" s="15">
        <f t="shared" si="18"/>
        <v>6.7104691119666077E-2</v>
      </c>
      <c r="R128" s="18">
        <f t="shared" si="19"/>
        <v>4.8195147542715085E-3</v>
      </c>
      <c r="S128" s="15">
        <f t="shared" si="20"/>
        <v>7.1924205873937594E-2</v>
      </c>
      <c r="T128" s="15">
        <f t="shared" si="21"/>
        <v>0.92807579412606245</v>
      </c>
      <c r="U128" s="27"/>
    </row>
    <row r="129" spans="1:21" s="10" customFormat="1" x14ac:dyDescent="0.2">
      <c r="A129" s="10" t="s">
        <v>124</v>
      </c>
      <c r="B129" s="13">
        <f>F_mat!E129</f>
        <v>1100.77447270671</v>
      </c>
      <c r="C129" s="13">
        <f>F_ass!E129</f>
        <v>352.79680079942801</v>
      </c>
      <c r="D129" s="13">
        <f>F_wtw!E129</f>
        <v>10150.56</v>
      </c>
      <c r="E129" s="13">
        <f t="shared" si="14"/>
        <v>11604.131273506136</v>
      </c>
      <c r="F129" s="16"/>
      <c r="G129" s="15">
        <f t="shared" si="15"/>
        <v>9.4860567048214356E-2</v>
      </c>
      <c r="H129" s="15">
        <f t="shared" si="22"/>
        <v>3.0402689566681542E-2</v>
      </c>
      <c r="I129" s="15">
        <f t="shared" si="23"/>
        <v>0.1252632566148959</v>
      </c>
      <c r="J129" s="15">
        <f t="shared" si="16"/>
        <v>0.8747367433851041</v>
      </c>
      <c r="K129" s="17"/>
      <c r="L129" s="13">
        <f>F_mat!F129</f>
        <v>817.42763571624005</v>
      </c>
      <c r="M129" s="13">
        <f>F_ass!F129</f>
        <v>58.7012842001294</v>
      </c>
      <c r="N129" s="13">
        <f>F_wtw!F129</f>
        <v>10150.56</v>
      </c>
      <c r="O129" s="13">
        <f t="shared" si="17"/>
        <v>11026.688919916369</v>
      </c>
      <c r="P129" s="17"/>
      <c r="Q129" s="15">
        <f t="shared" si="18"/>
        <v>7.4131739967725485E-2</v>
      </c>
      <c r="R129" s="18">
        <f t="shared" si="19"/>
        <v>5.3235640024362468E-3</v>
      </c>
      <c r="S129" s="15">
        <f t="shared" si="20"/>
        <v>7.9455303970161734E-2</v>
      </c>
      <c r="T129" s="15">
        <f t="shared" si="21"/>
        <v>0.92054469602983824</v>
      </c>
      <c r="U129" s="27"/>
    </row>
    <row r="130" spans="1:21" s="10" customFormat="1" x14ac:dyDescent="0.2">
      <c r="A130" s="10" t="s">
        <v>125</v>
      </c>
      <c r="B130" s="13">
        <f>F_mat!E130</f>
        <v>1951.32836330655</v>
      </c>
      <c r="C130" s="13">
        <f>F_ass!E130</f>
        <v>625.39822729624495</v>
      </c>
      <c r="D130" s="13">
        <f>F_wtw!E130</f>
        <v>15923.52</v>
      </c>
      <c r="E130" s="13">
        <f t="shared" si="14"/>
        <v>18500.246590602794</v>
      </c>
      <c r="F130" s="16"/>
      <c r="G130" s="15">
        <f t="shared" si="15"/>
        <v>0.10547580291701236</v>
      </c>
      <c r="H130" s="15">
        <f t="shared" si="22"/>
        <v>3.3804858991118326E-2</v>
      </c>
      <c r="I130" s="15">
        <f t="shared" si="23"/>
        <v>0.13928066190813071</v>
      </c>
      <c r="J130" s="15">
        <f t="shared" si="16"/>
        <v>0.86071933809186929</v>
      </c>
      <c r="K130" s="17"/>
      <c r="L130" s="13">
        <f>F_mat!F130</f>
        <v>1449.0431692166501</v>
      </c>
      <c r="M130" s="13">
        <f>F_ass!F130</f>
        <v>104.058990885366</v>
      </c>
      <c r="N130" s="13">
        <f>F_wtw!F130</f>
        <v>15923.52</v>
      </c>
      <c r="O130" s="13">
        <f t="shared" si="17"/>
        <v>17476.622160102015</v>
      </c>
      <c r="P130" s="17"/>
      <c r="Q130" s="15">
        <f t="shared" si="18"/>
        <v>8.2913228651513723E-2</v>
      </c>
      <c r="R130" s="18">
        <f t="shared" si="19"/>
        <v>5.9541821029309577E-3</v>
      </c>
      <c r="S130" s="15">
        <f t="shared" si="20"/>
        <v>8.8867410754444681E-2</v>
      </c>
      <c r="T130" s="15">
        <f t="shared" si="21"/>
        <v>0.91113258924555529</v>
      </c>
      <c r="U130" s="27"/>
    </row>
    <row r="131" spans="1:21" s="10" customFormat="1" x14ac:dyDescent="0.2">
      <c r="A131" s="10" t="s">
        <v>126</v>
      </c>
      <c r="B131" s="13">
        <f>F_mat!E131</f>
        <v>2573.1138839872201</v>
      </c>
      <c r="C131" s="13">
        <f>F_ass!E131</f>
        <v>824.679685868001</v>
      </c>
      <c r="D131" s="13">
        <f>F_wtw!E131</f>
        <v>20711.52</v>
      </c>
      <c r="E131" s="13">
        <f t="shared" si="14"/>
        <v>24109.313569855221</v>
      </c>
      <c r="F131" s="16"/>
      <c r="G131" s="15">
        <f t="shared" si="15"/>
        <v>0.10672696576498474</v>
      </c>
      <c r="H131" s="15">
        <f t="shared" si="22"/>
        <v>3.4205855072503143E-2</v>
      </c>
      <c r="I131" s="15">
        <f t="shared" si="23"/>
        <v>0.14093282083748782</v>
      </c>
      <c r="J131" s="15">
        <f t="shared" si="16"/>
        <v>0.85906717916251218</v>
      </c>
      <c r="K131" s="17"/>
      <c r="L131" s="13">
        <f>F_mat!F131</f>
        <v>1910.77686734903</v>
      </c>
      <c r="M131" s="13">
        <f>F_ass!F131</f>
        <v>137.21710770765401</v>
      </c>
      <c r="N131" s="13">
        <f>F_wtw!F131</f>
        <v>20711.52</v>
      </c>
      <c r="O131" s="13">
        <f t="shared" si="17"/>
        <v>22759.513975056685</v>
      </c>
      <c r="P131" s="17"/>
      <c r="Q131" s="15">
        <f t="shared" si="18"/>
        <v>8.3955082232562081E-2</v>
      </c>
      <c r="R131" s="18">
        <f t="shared" si="19"/>
        <v>6.02899991001729E-3</v>
      </c>
      <c r="S131" s="15">
        <f t="shared" si="20"/>
        <v>8.9984082142579386E-2</v>
      </c>
      <c r="T131" s="15">
        <f t="shared" si="21"/>
        <v>0.91001591785742064</v>
      </c>
      <c r="U131" s="27"/>
    </row>
    <row r="132" spans="1:21" s="10" customFormat="1" x14ac:dyDescent="0.2">
      <c r="A132" s="10" t="s">
        <v>127</v>
      </c>
      <c r="B132" s="13">
        <f>F_mat!E132</f>
        <v>3069.4430470677798</v>
      </c>
      <c r="C132" s="13">
        <f>F_ass!E132</f>
        <v>983.75254340594302</v>
      </c>
      <c r="D132" s="13">
        <f>F_wtw!E132</f>
        <v>27360</v>
      </c>
      <c r="E132" s="13">
        <f t="shared" si="14"/>
        <v>31413.195590473722</v>
      </c>
      <c r="F132" s="16"/>
      <c r="G132" s="15">
        <f t="shared" si="15"/>
        <v>9.77119006637647E-2</v>
      </c>
      <c r="H132" s="15">
        <f t="shared" si="22"/>
        <v>3.1316538318192408E-2</v>
      </c>
      <c r="I132" s="15">
        <f t="shared" si="23"/>
        <v>0.12902843898195715</v>
      </c>
      <c r="J132" s="15">
        <f t="shared" si="16"/>
        <v>0.87097156101804285</v>
      </c>
      <c r="K132" s="17"/>
      <c r="L132" s="13">
        <f>F_mat!F132</f>
        <v>2279.3475277099601</v>
      </c>
      <c r="M132" s="13">
        <f>F_ass!F132</f>
        <v>163.684980992509</v>
      </c>
      <c r="N132" s="13">
        <f>F_wtw!F132</f>
        <v>27360</v>
      </c>
      <c r="O132" s="13">
        <f t="shared" si="17"/>
        <v>29803.032508702468</v>
      </c>
      <c r="P132" s="17"/>
      <c r="Q132" s="15">
        <f t="shared" si="18"/>
        <v>7.6480389270601634E-2</v>
      </c>
      <c r="R132" s="18">
        <f t="shared" si="19"/>
        <v>5.4922256969894955E-3</v>
      </c>
      <c r="S132" s="15">
        <f t="shared" si="20"/>
        <v>8.1972614967591131E-2</v>
      </c>
      <c r="T132" s="15">
        <f t="shared" si="21"/>
        <v>0.91802738503240888</v>
      </c>
      <c r="U132" s="27"/>
    </row>
    <row r="133" spans="1:21" s="10" customFormat="1" x14ac:dyDescent="0.2">
      <c r="A133" s="10" t="s">
        <v>128</v>
      </c>
      <c r="B133" s="13">
        <f>F_mat!E133</f>
        <v>1251.04843486705</v>
      </c>
      <c r="C133" s="13">
        <f>F_ass!E133</f>
        <v>396.979490976612</v>
      </c>
      <c r="D133" s="13">
        <f>F_wtw!E133</f>
        <v>9995.2878286650503</v>
      </c>
      <c r="E133" s="13">
        <f t="shared" si="14"/>
        <v>11643.315754508712</v>
      </c>
      <c r="F133" s="16"/>
      <c r="G133" s="15">
        <f t="shared" si="15"/>
        <v>0.10744778044712898</v>
      </c>
      <c r="H133" s="15">
        <f t="shared" ref="H133:H164" si="24">C133/E133</f>
        <v>3.4095054995213647E-2</v>
      </c>
      <c r="I133" s="15">
        <f t="shared" ref="I133:I164" si="25">1-J133</f>
        <v>0.1415428354423427</v>
      </c>
      <c r="J133" s="15">
        <f t="shared" si="16"/>
        <v>0.8584571645576573</v>
      </c>
      <c r="K133" s="17"/>
      <c r="L133" s="13">
        <f>F_mat!F133</f>
        <v>901.97005891806396</v>
      </c>
      <c r="M133" s="13">
        <f>F_ass!F133</f>
        <v>66.052769947563107</v>
      </c>
      <c r="N133" s="13">
        <f>F_wtw!F133</f>
        <v>9995.2878286650503</v>
      </c>
      <c r="O133" s="13">
        <f t="shared" si="17"/>
        <v>10963.310657530677</v>
      </c>
      <c r="P133" s="17"/>
      <c r="Q133" s="15">
        <f t="shared" si="18"/>
        <v>8.2271686636782693E-2</v>
      </c>
      <c r="R133" s="18">
        <f t="shared" si="19"/>
        <v>6.0248926634393586E-3</v>
      </c>
      <c r="S133" s="15">
        <f t="shared" si="20"/>
        <v>8.8296579300222056E-2</v>
      </c>
      <c r="T133" s="15">
        <f t="shared" si="21"/>
        <v>0.91170342069977794</v>
      </c>
      <c r="U133" s="27"/>
    </row>
    <row r="134" spans="1:21" s="10" customFormat="1" x14ac:dyDescent="0.2">
      <c r="A134" s="10" t="s">
        <v>129</v>
      </c>
      <c r="B134" s="13">
        <f>F_mat!E134</f>
        <v>2181.69791057355</v>
      </c>
      <c r="C134" s="13">
        <f>F_ass!E134</f>
        <v>681.23646069718404</v>
      </c>
      <c r="D134" s="13">
        <f>F_wtw!E134</f>
        <v>11764.3653204642</v>
      </c>
      <c r="E134" s="13">
        <f t="shared" ref="E134:E196" si="26">SUM(B134:D134)</f>
        <v>14627.299691734934</v>
      </c>
      <c r="F134" s="16"/>
      <c r="G134" s="15">
        <f t="shared" ref="G134:G196" si="27">B134/E134</f>
        <v>0.14915247219596553</v>
      </c>
      <c r="H134" s="15">
        <f t="shared" si="24"/>
        <v>4.6572947505964656E-2</v>
      </c>
      <c r="I134" s="15">
        <f t="shared" si="25"/>
        <v>0.19572541970193025</v>
      </c>
      <c r="J134" s="15">
        <f t="shared" ref="J134:J196" si="28">1-SUM(G134:H134)</f>
        <v>0.80427458029806975</v>
      </c>
      <c r="K134" s="17"/>
      <c r="L134" s="13">
        <f>F_mat!F134</f>
        <v>1572.941652855</v>
      </c>
      <c r="M134" s="13">
        <f>F_ass!F134</f>
        <v>113.349823457187</v>
      </c>
      <c r="N134" s="13">
        <f>F_wtw!F134</f>
        <v>11764.3653204642</v>
      </c>
      <c r="O134" s="13">
        <f t="shared" ref="O134:O196" si="29">SUM(L134:N134)</f>
        <v>13450.656796776388</v>
      </c>
      <c r="P134" s="17"/>
      <c r="Q134" s="15">
        <f t="shared" ref="Q134:Q196" si="30">L134/O134</f>
        <v>0.11694162423592389</v>
      </c>
      <c r="R134" s="18">
        <f t="shared" ref="R134:R196" si="31">M134/O134</f>
        <v>8.4270846524277278E-3</v>
      </c>
      <c r="S134" s="15">
        <f t="shared" ref="S134:S196" si="32">SUM(L134:M134)/O134</f>
        <v>0.12536870888835164</v>
      </c>
      <c r="T134" s="15">
        <f t="shared" ref="T134:T196" si="33">1-S134</f>
        <v>0.87463129111164839</v>
      </c>
      <c r="U134" s="27"/>
    </row>
    <row r="135" spans="1:21" s="10" customFormat="1" x14ac:dyDescent="0.2">
      <c r="A135" s="10" t="s">
        <v>130</v>
      </c>
      <c r="B135" s="13">
        <f>F_mat!E135</f>
        <v>2856.0158720407098</v>
      </c>
      <c r="C135" s="13">
        <f>F_ass!E135</f>
        <v>887.22771482083999</v>
      </c>
      <c r="D135" s="13">
        <f>F_wtw!E135</f>
        <v>14860.2509311126</v>
      </c>
      <c r="E135" s="13">
        <f t="shared" si="26"/>
        <v>18603.494517974148</v>
      </c>
      <c r="F135" s="16"/>
      <c r="G135" s="15">
        <f t="shared" si="27"/>
        <v>0.15352039743292914</v>
      </c>
      <c r="H135" s="15">
        <f t="shared" si="24"/>
        <v>4.7691454633086633E-2</v>
      </c>
      <c r="I135" s="15">
        <f t="shared" si="25"/>
        <v>0.20121185206601577</v>
      </c>
      <c r="J135" s="15">
        <f t="shared" si="28"/>
        <v>0.79878814793398423</v>
      </c>
      <c r="K135" s="17"/>
      <c r="L135" s="13">
        <f>F_mat!F135</f>
        <v>2059.10557303821</v>
      </c>
      <c r="M135" s="13">
        <f>F_ass!F135</f>
        <v>147.62437221628599</v>
      </c>
      <c r="N135" s="13">
        <f>F_wtw!F135</f>
        <v>14860.2509311126</v>
      </c>
      <c r="O135" s="13">
        <f t="shared" si="29"/>
        <v>17066.980876367095</v>
      </c>
      <c r="P135" s="17"/>
      <c r="Q135" s="15">
        <f t="shared" si="30"/>
        <v>0.12064849594397123</v>
      </c>
      <c r="R135" s="18">
        <f t="shared" si="31"/>
        <v>8.6497063121869239E-3</v>
      </c>
      <c r="S135" s="15">
        <f t="shared" si="32"/>
        <v>0.12929820225615815</v>
      </c>
      <c r="T135" s="15">
        <f t="shared" si="33"/>
        <v>0.87070179774384182</v>
      </c>
      <c r="U135" s="27"/>
    </row>
    <row r="136" spans="1:21" s="10" customFormat="1" x14ac:dyDescent="0.2">
      <c r="A136" s="10" t="s">
        <v>131</v>
      </c>
      <c r="B136" s="13">
        <f>F_mat!E136</f>
        <v>3437.5700123727001</v>
      </c>
      <c r="C136" s="13">
        <f>F_ass!E136</f>
        <v>1064.8989291805999</v>
      </c>
      <c r="D136" s="13">
        <f>F_wtw!E136</f>
        <v>18368.9212898476</v>
      </c>
      <c r="E136" s="13">
        <f t="shared" si="26"/>
        <v>22871.390231400899</v>
      </c>
      <c r="F136" s="16"/>
      <c r="G136" s="15">
        <f t="shared" si="27"/>
        <v>0.15030000264929871</v>
      </c>
      <c r="H136" s="15">
        <f t="shared" si="24"/>
        <v>4.6560306059513792E-2</v>
      </c>
      <c r="I136" s="15">
        <f t="shared" si="25"/>
        <v>0.19686030870881255</v>
      </c>
      <c r="J136" s="15">
        <f t="shared" si="28"/>
        <v>0.80313969129118745</v>
      </c>
      <c r="K136" s="17"/>
      <c r="L136" s="13">
        <f>F_mat!F136</f>
        <v>2478.38943735561</v>
      </c>
      <c r="M136" s="13">
        <f>F_ass!F136</f>
        <v>177.186795754938</v>
      </c>
      <c r="N136" s="13">
        <f>F_wtw!F136</f>
        <v>18368.9212898476</v>
      </c>
      <c r="O136" s="13">
        <f t="shared" si="29"/>
        <v>21024.497522958147</v>
      </c>
      <c r="P136" s="17"/>
      <c r="Q136" s="15">
        <f t="shared" si="30"/>
        <v>0.11788103067144791</v>
      </c>
      <c r="R136" s="18">
        <f t="shared" si="31"/>
        <v>8.4276352175101984E-3</v>
      </c>
      <c r="S136" s="15">
        <f t="shared" si="32"/>
        <v>0.12630866588895812</v>
      </c>
      <c r="T136" s="15">
        <f t="shared" si="33"/>
        <v>0.87369133411104194</v>
      </c>
      <c r="U136" s="27"/>
    </row>
    <row r="137" spans="1:21" s="10" customFormat="1" x14ac:dyDescent="0.2">
      <c r="A137" s="10" t="s">
        <v>132</v>
      </c>
      <c r="B137" s="13">
        <f>F_mat!E137</f>
        <v>1399.4325309174001</v>
      </c>
      <c r="C137" s="13">
        <f>F_ass!E137</f>
        <v>475.91138296674399</v>
      </c>
      <c r="D137" s="13">
        <f>F_wtw!E137</f>
        <v>9737.2207900159301</v>
      </c>
      <c r="E137" s="13">
        <f t="shared" si="26"/>
        <v>11612.564703900074</v>
      </c>
      <c r="F137" s="16"/>
      <c r="G137" s="15">
        <f t="shared" si="27"/>
        <v>0.12051020309470493</v>
      </c>
      <c r="H137" s="15">
        <f t="shared" si="24"/>
        <v>4.0982452636574705E-2</v>
      </c>
      <c r="I137" s="15">
        <f t="shared" si="25"/>
        <v>0.16149265573127969</v>
      </c>
      <c r="J137" s="15">
        <f t="shared" si="28"/>
        <v>0.83850734426872031</v>
      </c>
      <c r="K137" s="17"/>
      <c r="L137" s="13">
        <f>F_mat!F137</f>
        <v>965.15432382582901</v>
      </c>
      <c r="M137" s="13">
        <f>F_ass!F137</f>
        <v>79.186118701484503</v>
      </c>
      <c r="N137" s="13">
        <f>F_wtw!F137</f>
        <v>5241.1807900159301</v>
      </c>
      <c r="O137" s="13">
        <f t="shared" si="29"/>
        <v>6285.521232543244</v>
      </c>
      <c r="P137" s="17"/>
      <c r="Q137" s="15">
        <f t="shared" si="30"/>
        <v>0.15355199483357865</v>
      </c>
      <c r="R137" s="18">
        <f t="shared" si="31"/>
        <v>1.2598178539513781E-2</v>
      </c>
      <c r="S137" s="15">
        <f t="shared" si="32"/>
        <v>0.16615017337309243</v>
      </c>
      <c r="T137" s="15">
        <f t="shared" si="33"/>
        <v>0.83384982662690754</v>
      </c>
      <c r="U137" s="27"/>
    </row>
    <row r="138" spans="1:21" s="10" customFormat="1" x14ac:dyDescent="0.2">
      <c r="A138" s="10" t="s">
        <v>133</v>
      </c>
      <c r="B138" s="13">
        <f>F_mat!E138</f>
        <v>2416.1394022674499</v>
      </c>
      <c r="C138" s="13">
        <f>F_ass!E138</f>
        <v>808.95251239819697</v>
      </c>
      <c r="D138" s="13">
        <f>F_wtw!E138</f>
        <v>10693.380538102399</v>
      </c>
      <c r="E138" s="13">
        <f t="shared" si="26"/>
        <v>13918.472452768046</v>
      </c>
      <c r="F138" s="16"/>
      <c r="G138" s="15">
        <f t="shared" si="27"/>
        <v>0.17359228251997857</v>
      </c>
      <c r="H138" s="15">
        <f t="shared" si="24"/>
        <v>5.8120782660838324E-2</v>
      </c>
      <c r="I138" s="15">
        <f t="shared" si="25"/>
        <v>0.23171306518081691</v>
      </c>
      <c r="J138" s="15">
        <f t="shared" si="28"/>
        <v>0.76828693481918309</v>
      </c>
      <c r="K138" s="17"/>
      <c r="L138" s="13">
        <f>F_mat!F138</f>
        <v>1666.35213884565</v>
      </c>
      <c r="M138" s="13">
        <f>F_ass!F138</f>
        <v>134.60028896830201</v>
      </c>
      <c r="N138" s="13">
        <f>F_wtw!F138</f>
        <v>5697.4355381023897</v>
      </c>
      <c r="O138" s="13">
        <f t="shared" si="29"/>
        <v>7498.3879659163413</v>
      </c>
      <c r="P138" s="17"/>
      <c r="Q138" s="15">
        <f t="shared" si="30"/>
        <v>0.22222805040496638</v>
      </c>
      <c r="R138" s="18">
        <f t="shared" si="31"/>
        <v>1.7950563451787624E-2</v>
      </c>
      <c r="S138" s="15">
        <f t="shared" si="32"/>
        <v>0.24017861385675399</v>
      </c>
      <c r="T138" s="15">
        <f t="shared" si="33"/>
        <v>0.75982138614324601</v>
      </c>
      <c r="U138" s="27"/>
    </row>
    <row r="139" spans="1:21" s="10" customFormat="1" x14ac:dyDescent="0.2">
      <c r="A139" s="10" t="s">
        <v>134</v>
      </c>
      <c r="B139" s="13">
        <f>F_mat!E139</f>
        <v>3150.6493723959002</v>
      </c>
      <c r="C139" s="13">
        <f>F_ass!E139</f>
        <v>1054.84287981178</v>
      </c>
      <c r="D139" s="13">
        <f>F_wtw!E139</f>
        <v>14502.5312158297</v>
      </c>
      <c r="E139" s="13">
        <f t="shared" si="26"/>
        <v>18708.02346803738</v>
      </c>
      <c r="F139" s="16"/>
      <c r="G139" s="15">
        <f t="shared" si="27"/>
        <v>0.16841166453413842</v>
      </c>
      <c r="H139" s="15">
        <f t="shared" si="24"/>
        <v>5.6384517670398315E-2</v>
      </c>
      <c r="I139" s="15">
        <f t="shared" si="25"/>
        <v>0.22479618220453679</v>
      </c>
      <c r="J139" s="15">
        <f t="shared" si="28"/>
        <v>0.77520381779546321</v>
      </c>
      <c r="K139" s="17"/>
      <c r="L139" s="13">
        <f>F_mat!F139</f>
        <v>2172.9256662581702</v>
      </c>
      <c r="M139" s="13">
        <f>F_ass!F139</f>
        <v>175.51358610396599</v>
      </c>
      <c r="N139" s="13">
        <f>F_wtw!F139</f>
        <v>7941.6662158296804</v>
      </c>
      <c r="O139" s="13">
        <f t="shared" si="29"/>
        <v>10290.105468191818</v>
      </c>
      <c r="P139" s="17"/>
      <c r="Q139" s="15">
        <f t="shared" si="30"/>
        <v>0.21116651068106085</v>
      </c>
      <c r="R139" s="18">
        <f t="shared" si="31"/>
        <v>1.7056539084706519E-2</v>
      </c>
      <c r="S139" s="15">
        <f t="shared" si="32"/>
        <v>0.22822304976576741</v>
      </c>
      <c r="T139" s="15">
        <f t="shared" si="33"/>
        <v>0.77177695023423265</v>
      </c>
      <c r="U139" s="27"/>
    </row>
    <row r="140" spans="1:21" s="10" customFormat="1" x14ac:dyDescent="0.2">
      <c r="A140" s="10" t="s">
        <v>135</v>
      </c>
      <c r="B140" s="13">
        <f>F_mat!E140</f>
        <v>3802.99024579773</v>
      </c>
      <c r="C140" s="13">
        <f>F_ass!E140</f>
        <v>1299.0761629247399</v>
      </c>
      <c r="D140" s="13">
        <f>F_wtw!E140</f>
        <v>19277.283830851899</v>
      </c>
      <c r="E140" s="13">
        <f t="shared" si="26"/>
        <v>24379.350239574371</v>
      </c>
      <c r="F140" s="16"/>
      <c r="G140" s="15">
        <f t="shared" si="27"/>
        <v>0.1559922724939746</v>
      </c>
      <c r="H140" s="15">
        <f t="shared" si="24"/>
        <v>5.3285922313712167E-2</v>
      </c>
      <c r="I140" s="15">
        <f t="shared" si="25"/>
        <v>0.20927819480768672</v>
      </c>
      <c r="J140" s="15">
        <f t="shared" si="28"/>
        <v>0.79072180519231328</v>
      </c>
      <c r="K140" s="17"/>
      <c r="L140" s="13">
        <f>F_mat!F140</f>
        <v>2622.8291811917202</v>
      </c>
      <c r="M140" s="13">
        <f>F_ass!F140</f>
        <v>216.1511636859</v>
      </c>
      <c r="N140" s="13">
        <f>F_wtw!F140</f>
        <v>10303.8338308519</v>
      </c>
      <c r="O140" s="13">
        <f t="shared" si="29"/>
        <v>13142.81417572952</v>
      </c>
      <c r="P140" s="17"/>
      <c r="Q140" s="15">
        <f t="shared" si="30"/>
        <v>0.19956374229464707</v>
      </c>
      <c r="R140" s="18">
        <f t="shared" si="31"/>
        <v>1.644633796048494E-2</v>
      </c>
      <c r="S140" s="15">
        <f t="shared" si="32"/>
        <v>0.21601008025513199</v>
      </c>
      <c r="T140" s="15">
        <f t="shared" si="33"/>
        <v>0.78398991974486798</v>
      </c>
      <c r="U140" s="27"/>
    </row>
    <row r="141" spans="1:21" s="10" customFormat="1" x14ac:dyDescent="0.2">
      <c r="A141" s="10" t="s">
        <v>136</v>
      </c>
      <c r="B141" s="13">
        <f>F_mat!E141</f>
        <v>1742.80982403806</v>
      </c>
      <c r="C141" s="13">
        <f>F_ass!E141</f>
        <v>899.54010117953806</v>
      </c>
      <c r="D141" s="13">
        <f>F_wtw!E141</f>
        <v>10023.75</v>
      </c>
      <c r="E141" s="13">
        <f t="shared" si="26"/>
        <v>12666.099925217597</v>
      </c>
      <c r="F141" s="16"/>
      <c r="G141" s="15">
        <f t="shared" si="27"/>
        <v>0.13759640570719084</v>
      </c>
      <c r="H141" s="15">
        <f t="shared" si="24"/>
        <v>7.1019501384841976E-2</v>
      </c>
      <c r="I141" s="15">
        <f t="shared" si="25"/>
        <v>0.20861590709203282</v>
      </c>
      <c r="J141" s="15">
        <f t="shared" si="28"/>
        <v>0.79138409290796718</v>
      </c>
      <c r="K141" s="17"/>
      <c r="L141" s="13">
        <f>F_mat!F141</f>
        <v>1210.3767773638699</v>
      </c>
      <c r="M141" s="13">
        <f>F_ass!F141</f>
        <v>149.673010098449</v>
      </c>
      <c r="N141" s="13">
        <f>F_wtw!F141</f>
        <v>801.9</v>
      </c>
      <c r="O141" s="13">
        <f t="shared" si="29"/>
        <v>2161.9497874623189</v>
      </c>
      <c r="P141" s="17"/>
      <c r="Q141" s="15">
        <f t="shared" si="30"/>
        <v>0.55985425026202917</v>
      </c>
      <c r="R141" s="18">
        <f t="shared" si="31"/>
        <v>6.923056722521484E-2</v>
      </c>
      <c r="S141" s="15">
        <f t="shared" si="32"/>
        <v>0.62908481748724399</v>
      </c>
      <c r="T141" s="15">
        <f t="shared" si="33"/>
        <v>0.37091518251275601</v>
      </c>
      <c r="U141" s="27"/>
    </row>
    <row r="142" spans="1:21" s="10" customFormat="1" x14ac:dyDescent="0.2">
      <c r="A142" s="10" t="s">
        <v>137</v>
      </c>
      <c r="B142" s="13">
        <f>F_mat!E142</f>
        <v>2859.8907660751001</v>
      </c>
      <c r="C142" s="13">
        <f>F_ass!E142</f>
        <v>1615.7885387229301</v>
      </c>
      <c r="D142" s="13">
        <f>F_wtw!E142</f>
        <v>11704.5</v>
      </c>
      <c r="E142" s="13">
        <f t="shared" si="26"/>
        <v>16180.17930479803</v>
      </c>
      <c r="F142" s="16"/>
      <c r="G142" s="15">
        <f t="shared" si="27"/>
        <v>0.17675272394707242</v>
      </c>
      <c r="H142" s="15">
        <f t="shared" si="24"/>
        <v>9.9862214644542799E-2</v>
      </c>
      <c r="I142" s="15">
        <f t="shared" si="25"/>
        <v>0.27661493859161523</v>
      </c>
      <c r="J142" s="15">
        <f t="shared" si="28"/>
        <v>0.72338506140838477</v>
      </c>
      <c r="K142" s="17"/>
      <c r="L142" s="13">
        <f>F_mat!F142</f>
        <v>1986.1865140479499</v>
      </c>
      <c r="M142" s="13">
        <f>F_ass!F142</f>
        <v>268.84841927126803</v>
      </c>
      <c r="N142" s="13">
        <f>F_wtw!F142</f>
        <v>936.36</v>
      </c>
      <c r="O142" s="13">
        <f t="shared" si="29"/>
        <v>3191.3949333192181</v>
      </c>
      <c r="P142" s="17"/>
      <c r="Q142" s="15">
        <f t="shared" si="30"/>
        <v>0.62235685508913552</v>
      </c>
      <c r="R142" s="18">
        <f t="shared" si="31"/>
        <v>8.4241663876946621E-2</v>
      </c>
      <c r="S142" s="15">
        <f t="shared" si="32"/>
        <v>0.70659851896608217</v>
      </c>
      <c r="T142" s="15">
        <f t="shared" si="33"/>
        <v>0.29340148103391783</v>
      </c>
      <c r="U142" s="27"/>
    </row>
    <row r="143" spans="1:21" s="10" customFormat="1" x14ac:dyDescent="0.2">
      <c r="A143" s="10" t="s">
        <v>138</v>
      </c>
      <c r="B143" s="13">
        <f>F_mat!E143</f>
        <v>3652.1232371942601</v>
      </c>
      <c r="C143" s="13">
        <f>F_ass!E143</f>
        <v>2111.5821001241602</v>
      </c>
      <c r="D143" s="13">
        <f>F_wtw!E143</f>
        <v>16611.75</v>
      </c>
      <c r="E143" s="13">
        <f t="shared" si="26"/>
        <v>22375.455337318421</v>
      </c>
      <c r="F143" s="16"/>
      <c r="G143" s="15">
        <f t="shared" si="27"/>
        <v>0.16322006332998037</v>
      </c>
      <c r="H143" s="15">
        <f t="shared" si="24"/>
        <v>9.4370463898555995E-2</v>
      </c>
      <c r="I143" s="15">
        <f t="shared" si="25"/>
        <v>0.25759052722853637</v>
      </c>
      <c r="J143" s="15">
        <f t="shared" si="28"/>
        <v>0.74240947277146363</v>
      </c>
      <c r="K143" s="17"/>
      <c r="L143" s="13">
        <f>F_mat!F143</f>
        <v>2536.38985355775</v>
      </c>
      <c r="M143" s="13">
        <f>F_ass!F143</f>
        <v>351.34270121050201</v>
      </c>
      <c r="N143" s="13">
        <f>F_wtw!F143</f>
        <v>1328.94</v>
      </c>
      <c r="O143" s="13">
        <f t="shared" si="29"/>
        <v>4216.6725547682527</v>
      </c>
      <c r="P143" s="17"/>
      <c r="Q143" s="15">
        <f t="shared" si="30"/>
        <v>0.60151454034285323</v>
      </c>
      <c r="R143" s="18">
        <f t="shared" si="31"/>
        <v>8.332226338352984E-2</v>
      </c>
      <c r="S143" s="15">
        <f t="shared" si="32"/>
        <v>0.68483680372638311</v>
      </c>
      <c r="T143" s="15">
        <f t="shared" si="33"/>
        <v>0.31516319627361689</v>
      </c>
      <c r="U143" s="27"/>
    </row>
    <row r="144" spans="1:21" s="10" customFormat="1" x14ac:dyDescent="0.2">
      <c r="A144" s="10" t="s">
        <v>139</v>
      </c>
      <c r="B144" s="13">
        <f>F_mat!E144</f>
        <v>4420.1771038085899</v>
      </c>
      <c r="C144" s="13">
        <f>F_ass!E144</f>
        <v>2615.81180151949</v>
      </c>
      <c r="D144" s="13">
        <f>F_wtw!E144</f>
        <v>20763</v>
      </c>
      <c r="E144" s="13">
        <f t="shared" si="26"/>
        <v>27798.988905328079</v>
      </c>
      <c r="F144" s="16"/>
      <c r="G144" s="15">
        <f t="shared" si="27"/>
        <v>0.15900495945596779</v>
      </c>
      <c r="H144" s="15">
        <f t="shared" si="24"/>
        <v>9.409737204571969E-2</v>
      </c>
      <c r="I144" s="15">
        <f t="shared" si="25"/>
        <v>0.25310233150168748</v>
      </c>
      <c r="J144" s="15">
        <f t="shared" si="28"/>
        <v>0.74689766849831252</v>
      </c>
      <c r="K144" s="17"/>
      <c r="L144" s="13">
        <f>F_mat!F144</f>
        <v>3069.8012166866101</v>
      </c>
      <c r="M144" s="13">
        <f>F_ass!F144</f>
        <v>435.24065872225799</v>
      </c>
      <c r="N144" s="13">
        <f>F_wtw!F144</f>
        <v>1661.04</v>
      </c>
      <c r="O144" s="13">
        <f t="shared" si="29"/>
        <v>5166.0818754088687</v>
      </c>
      <c r="P144" s="17"/>
      <c r="Q144" s="15">
        <f t="shared" si="30"/>
        <v>0.59422233149250103</v>
      </c>
      <c r="R144" s="18">
        <f t="shared" si="31"/>
        <v>8.4249663326873031E-2</v>
      </c>
      <c r="S144" s="15">
        <f t="shared" si="32"/>
        <v>0.67847199481937404</v>
      </c>
      <c r="T144" s="15">
        <f t="shared" si="33"/>
        <v>0.32152800518062596</v>
      </c>
      <c r="U144" s="27"/>
    </row>
    <row r="145" spans="1:21" s="10" customFormat="1" x14ac:dyDescent="0.2">
      <c r="A145" s="10" t="s">
        <v>140</v>
      </c>
      <c r="B145" s="13">
        <f>F_mat!E145</f>
        <v>1227.11570455744</v>
      </c>
      <c r="C145" s="13">
        <f>F_ass!E145</f>
        <v>403.29688156081801</v>
      </c>
      <c r="D145" s="13">
        <f>F_wtw!E145</f>
        <v>10143</v>
      </c>
      <c r="E145" s="13">
        <f t="shared" si="26"/>
        <v>11773.412586118258</v>
      </c>
      <c r="F145" s="16"/>
      <c r="G145" s="15">
        <f t="shared" si="27"/>
        <v>0.10422769911285552</v>
      </c>
      <c r="H145" s="15">
        <f t="shared" si="24"/>
        <v>3.425488392688586E-2</v>
      </c>
      <c r="I145" s="15">
        <f t="shared" si="25"/>
        <v>0.13848258303974137</v>
      </c>
      <c r="J145" s="15">
        <f t="shared" si="28"/>
        <v>0.86151741696025863</v>
      </c>
      <c r="K145" s="17"/>
      <c r="L145" s="13">
        <f>F_mat!F145</f>
        <v>918.30757175419603</v>
      </c>
      <c r="M145" s="13">
        <f>F_ass!F145</f>
        <v>67.103910261892295</v>
      </c>
      <c r="N145" s="13">
        <f>F_wtw!F145</f>
        <v>10143</v>
      </c>
      <c r="O145" s="13">
        <f t="shared" si="29"/>
        <v>11128.411482016088</v>
      </c>
      <c r="P145" s="17"/>
      <c r="Q145" s="15">
        <f t="shared" si="30"/>
        <v>8.2519196314605539E-2</v>
      </c>
      <c r="R145" s="18">
        <f t="shared" si="31"/>
        <v>6.0299630697817578E-3</v>
      </c>
      <c r="S145" s="15">
        <f t="shared" si="32"/>
        <v>8.8549159384387302E-2</v>
      </c>
      <c r="T145" s="15">
        <f t="shared" si="33"/>
        <v>0.91145084061561266</v>
      </c>
      <c r="U145" s="27"/>
    </row>
    <row r="146" spans="1:21" s="10" customFormat="1" x14ac:dyDescent="0.2">
      <c r="A146" s="10" t="s">
        <v>141</v>
      </c>
      <c r="B146" s="13">
        <f>F_mat!E146</f>
        <v>2189.4449332828999</v>
      </c>
      <c r="C146" s="13">
        <f>F_ass!E146</f>
        <v>707.61011488331997</v>
      </c>
      <c r="D146" s="13">
        <f>F_wtw!E146</f>
        <v>12337.2</v>
      </c>
      <c r="E146" s="13">
        <f t="shared" si="26"/>
        <v>15234.25504816622</v>
      </c>
      <c r="F146" s="16"/>
      <c r="G146" s="15">
        <f t="shared" si="27"/>
        <v>0.14371854261074932</v>
      </c>
      <c r="H146" s="15">
        <f t="shared" si="24"/>
        <v>4.6448619420251636E-2</v>
      </c>
      <c r="I146" s="15">
        <f t="shared" si="25"/>
        <v>0.19016716203100092</v>
      </c>
      <c r="J146" s="15">
        <f t="shared" si="28"/>
        <v>0.80983283796899908</v>
      </c>
      <c r="K146" s="17"/>
      <c r="L146" s="13">
        <f>F_mat!F146</f>
        <v>1638.46314793735</v>
      </c>
      <c r="M146" s="13">
        <f>F_ass!F146</f>
        <v>117.738092756309</v>
      </c>
      <c r="N146" s="13">
        <f>F_wtw!F146</f>
        <v>12337.2</v>
      </c>
      <c r="O146" s="13">
        <f t="shared" si="29"/>
        <v>14093.40124069366</v>
      </c>
      <c r="P146" s="17"/>
      <c r="Q146" s="15">
        <f t="shared" si="30"/>
        <v>0.11625746829703593</v>
      </c>
      <c r="R146" s="18">
        <f t="shared" si="31"/>
        <v>8.354129052705099E-3</v>
      </c>
      <c r="S146" s="15">
        <f t="shared" si="32"/>
        <v>0.12461159734974103</v>
      </c>
      <c r="T146" s="15">
        <f t="shared" si="33"/>
        <v>0.87538840265025897</v>
      </c>
      <c r="U146" s="27"/>
    </row>
    <row r="147" spans="1:21" s="10" customFormat="1" x14ac:dyDescent="0.2">
      <c r="A147" s="10" t="s">
        <v>142</v>
      </c>
      <c r="B147" s="13">
        <f>F_mat!E147</f>
        <v>2875.7045188550401</v>
      </c>
      <c r="C147" s="13">
        <f>F_ass!E147</f>
        <v>924.66924330521499</v>
      </c>
      <c r="D147" s="13">
        <f>F_wtw!E147</f>
        <v>16394.400000000001</v>
      </c>
      <c r="E147" s="13">
        <f t="shared" si="26"/>
        <v>20194.773762160257</v>
      </c>
      <c r="F147" s="16"/>
      <c r="G147" s="15">
        <f t="shared" si="27"/>
        <v>0.14239845183328376</v>
      </c>
      <c r="H147" s="15">
        <f t="shared" si="24"/>
        <v>4.5787551482146541E-2</v>
      </c>
      <c r="I147" s="15">
        <f t="shared" si="25"/>
        <v>0.18818600331543034</v>
      </c>
      <c r="J147" s="15">
        <f t="shared" si="28"/>
        <v>0.81181399668456966</v>
      </c>
      <c r="K147" s="17"/>
      <c r="L147" s="13">
        <f>F_mat!F147</f>
        <v>2152.02301134654</v>
      </c>
      <c r="M147" s="13">
        <f>F_ass!F147</f>
        <v>153.854207065888</v>
      </c>
      <c r="N147" s="13">
        <f>F_wtw!F147</f>
        <v>16394.400000000001</v>
      </c>
      <c r="O147" s="13">
        <f t="shared" si="29"/>
        <v>18700.27721841243</v>
      </c>
      <c r="P147" s="17"/>
      <c r="Q147" s="15">
        <f t="shared" si="30"/>
        <v>0.11507973845583649</v>
      </c>
      <c r="R147" s="18">
        <f t="shared" si="31"/>
        <v>8.227375737211105E-3</v>
      </c>
      <c r="S147" s="15">
        <f t="shared" si="32"/>
        <v>0.12330711419304762</v>
      </c>
      <c r="T147" s="15">
        <f t="shared" si="33"/>
        <v>0.87669288580695237</v>
      </c>
      <c r="U147" s="27"/>
    </row>
    <row r="148" spans="1:21" s="10" customFormat="1" x14ac:dyDescent="0.2">
      <c r="A148" s="10" t="s">
        <v>143</v>
      </c>
      <c r="B148" s="13">
        <f>F_mat!E148</f>
        <v>3523.76091114256</v>
      </c>
      <c r="C148" s="13">
        <f>F_ass!E148</f>
        <v>1130.25147391774</v>
      </c>
      <c r="D148" s="13">
        <f>F_wtw!E148</f>
        <v>20327.400000000001</v>
      </c>
      <c r="E148" s="13">
        <f t="shared" si="26"/>
        <v>24981.412385060299</v>
      </c>
      <c r="F148" s="16"/>
      <c r="G148" s="15">
        <f t="shared" si="27"/>
        <v>0.14105531171847929</v>
      </c>
      <c r="H148" s="15">
        <f t="shared" si="24"/>
        <v>4.524369785407599E-2</v>
      </c>
      <c r="I148" s="15">
        <f t="shared" si="25"/>
        <v>0.1862990095725553</v>
      </c>
      <c r="J148" s="15">
        <f t="shared" si="28"/>
        <v>0.8137009904274447</v>
      </c>
      <c r="K148" s="17"/>
      <c r="L148" s="13">
        <f>F_mat!F148</f>
        <v>2636.9936540912399</v>
      </c>
      <c r="M148" s="13">
        <f>F_ass!F148</f>
        <v>188.06069907017201</v>
      </c>
      <c r="N148" s="13">
        <f>F_wtw!F148</f>
        <v>20327.400000000001</v>
      </c>
      <c r="O148" s="13">
        <f t="shared" si="29"/>
        <v>23152.454353161414</v>
      </c>
      <c r="P148" s="17"/>
      <c r="Q148" s="15">
        <f t="shared" si="30"/>
        <v>0.11389693783074728</v>
      </c>
      <c r="R148" s="18">
        <f t="shared" si="31"/>
        <v>8.1227111476625258E-3</v>
      </c>
      <c r="S148" s="15">
        <f t="shared" si="32"/>
        <v>0.12201964897840982</v>
      </c>
      <c r="T148" s="15">
        <f t="shared" si="33"/>
        <v>0.87798035102159022</v>
      </c>
      <c r="U148" s="27"/>
    </row>
    <row r="149" spans="1:21" s="10" customFormat="1" x14ac:dyDescent="0.2">
      <c r="A149" s="10" t="s">
        <v>144</v>
      </c>
      <c r="B149" s="13">
        <f>F_mat!E149</f>
        <v>1081.22716030895</v>
      </c>
      <c r="C149" s="13">
        <f>F_ass!E149</f>
        <v>265.39940868769202</v>
      </c>
      <c r="D149" s="13">
        <f>F_wtw!E149</f>
        <v>10378.587951888199</v>
      </c>
      <c r="E149" s="13">
        <f t="shared" si="26"/>
        <v>11725.214520884841</v>
      </c>
      <c r="F149" s="16"/>
      <c r="G149" s="15">
        <f t="shared" si="27"/>
        <v>9.2213848913644897E-2</v>
      </c>
      <c r="H149" s="15">
        <f t="shared" si="24"/>
        <v>2.2634929895309387E-2</v>
      </c>
      <c r="I149" s="15">
        <f t="shared" si="25"/>
        <v>0.11484877880895428</v>
      </c>
      <c r="J149" s="15">
        <f t="shared" si="28"/>
        <v>0.88515122119104572</v>
      </c>
      <c r="K149" s="17"/>
      <c r="L149" s="13">
        <f>F_mat!F149</f>
        <v>588.06090104521695</v>
      </c>
      <c r="M149" s="13">
        <f>F_ass!F149</f>
        <v>44.159374689963897</v>
      </c>
      <c r="N149" s="13">
        <f>F_wtw!F149</f>
        <v>10378.587951888199</v>
      </c>
      <c r="O149" s="13">
        <f t="shared" si="29"/>
        <v>11010.80822762338</v>
      </c>
      <c r="P149" s="17"/>
      <c r="Q149" s="15">
        <f t="shared" si="30"/>
        <v>5.3407605408104228E-2</v>
      </c>
      <c r="R149" s="18">
        <f t="shared" si="31"/>
        <v>4.0105479795006331E-3</v>
      </c>
      <c r="S149" s="15">
        <f t="shared" si="32"/>
        <v>5.7418153387604864E-2</v>
      </c>
      <c r="T149" s="15">
        <f t="shared" si="33"/>
        <v>0.94258184661239519</v>
      </c>
      <c r="U149" s="27"/>
    </row>
    <row r="150" spans="1:21" s="10" customFormat="1" x14ac:dyDescent="0.2">
      <c r="A150" s="10" t="s">
        <v>145</v>
      </c>
      <c r="B150" s="13">
        <f>F_mat!E150</f>
        <v>1081.22716030895</v>
      </c>
      <c r="C150" s="13">
        <f>F_ass!E150</f>
        <v>265.39940868769202</v>
      </c>
      <c r="D150" s="13">
        <f>F_wtw!E150</f>
        <v>10378.587951888199</v>
      </c>
      <c r="E150" s="13">
        <f t="shared" si="26"/>
        <v>11725.214520884841</v>
      </c>
      <c r="F150" s="16"/>
      <c r="G150" s="15">
        <f t="shared" si="27"/>
        <v>9.2213848913644897E-2</v>
      </c>
      <c r="H150" s="15">
        <f t="shared" si="24"/>
        <v>2.2634929895309387E-2</v>
      </c>
      <c r="I150" s="15">
        <f t="shared" si="25"/>
        <v>0.11484877880895428</v>
      </c>
      <c r="J150" s="15">
        <f t="shared" si="28"/>
        <v>0.88515122119104572</v>
      </c>
      <c r="K150" s="17"/>
      <c r="L150" s="13">
        <f>F_mat!F150</f>
        <v>588.06090104521695</v>
      </c>
      <c r="M150" s="13">
        <f>F_ass!F150</f>
        <v>44.159374689963897</v>
      </c>
      <c r="N150" s="13">
        <f>F_wtw!F150</f>
        <v>10378.587951888199</v>
      </c>
      <c r="O150" s="13">
        <f t="shared" si="29"/>
        <v>11010.80822762338</v>
      </c>
      <c r="P150" s="17"/>
      <c r="Q150" s="15">
        <f t="shared" si="30"/>
        <v>5.3407605408104228E-2</v>
      </c>
      <c r="R150" s="18">
        <f t="shared" si="31"/>
        <v>4.0105479795006331E-3</v>
      </c>
      <c r="S150" s="15">
        <f t="shared" si="32"/>
        <v>5.7418153387604864E-2</v>
      </c>
      <c r="T150" s="15">
        <f t="shared" si="33"/>
        <v>0.94258184661239519</v>
      </c>
      <c r="U150" s="27"/>
    </row>
    <row r="151" spans="1:21" s="10" customFormat="1" x14ac:dyDescent="0.2">
      <c r="A151" s="10" t="s">
        <v>146</v>
      </c>
      <c r="B151" s="13">
        <f>F_mat!E151</f>
        <v>1921.43415299004</v>
      </c>
      <c r="C151" s="13">
        <f>F_ass!E151</f>
        <v>471.63769719785898</v>
      </c>
      <c r="D151" s="13">
        <f>F_wtw!E151</f>
        <v>15862.7281764655</v>
      </c>
      <c r="E151" s="13">
        <f t="shared" si="26"/>
        <v>18255.8000266534</v>
      </c>
      <c r="F151" s="16"/>
      <c r="G151" s="15">
        <f t="shared" si="27"/>
        <v>0.10525061351377389</v>
      </c>
      <c r="H151" s="15">
        <f t="shared" si="24"/>
        <v>2.5834950892826922E-2</v>
      </c>
      <c r="I151" s="15">
        <f t="shared" si="25"/>
        <v>0.1310855644066008</v>
      </c>
      <c r="J151" s="15">
        <f t="shared" si="28"/>
        <v>0.8689144355933992</v>
      </c>
      <c r="K151" s="17"/>
      <c r="L151" s="13">
        <f>F_mat!F151</f>
        <v>1045.0350682862199</v>
      </c>
      <c r="M151" s="13">
        <f>F_ass!F151</f>
        <v>78.475027097669098</v>
      </c>
      <c r="N151" s="13">
        <f>F_wtw!F151</f>
        <v>15862.7281764655</v>
      </c>
      <c r="O151" s="13">
        <f t="shared" si="29"/>
        <v>16986.23827184939</v>
      </c>
      <c r="P151" s="17"/>
      <c r="Q151" s="15">
        <f t="shared" si="30"/>
        <v>6.1522454328108336E-2</v>
      </c>
      <c r="R151" s="18">
        <f t="shared" si="31"/>
        <v>4.6199179501516001E-3</v>
      </c>
      <c r="S151" s="15">
        <f t="shared" si="32"/>
        <v>6.6142372278259934E-2</v>
      </c>
      <c r="T151" s="15">
        <f t="shared" si="33"/>
        <v>0.93385762772174008</v>
      </c>
      <c r="U151" s="27"/>
    </row>
    <row r="152" spans="1:21" s="10" customFormat="1" x14ac:dyDescent="0.2">
      <c r="A152" s="10" t="s">
        <v>147</v>
      </c>
      <c r="B152" s="13">
        <f>F_mat!E152</f>
        <v>2537.1809939852401</v>
      </c>
      <c r="C152" s="13">
        <f>F_ass!E152</f>
        <v>622.77970833152801</v>
      </c>
      <c r="D152" s="13">
        <f>F_wtw!E152</f>
        <v>20845.629778366299</v>
      </c>
      <c r="E152" s="13">
        <f t="shared" si="26"/>
        <v>24005.590480683066</v>
      </c>
      <c r="F152" s="16"/>
      <c r="G152" s="15">
        <f t="shared" si="27"/>
        <v>0.10569125537765343</v>
      </c>
      <c r="H152" s="15">
        <f t="shared" si="24"/>
        <v>2.5943111411180216E-2</v>
      </c>
      <c r="I152" s="15">
        <f t="shared" si="25"/>
        <v>0.13163436678883367</v>
      </c>
      <c r="J152" s="15">
        <f t="shared" si="28"/>
        <v>0.86836563321116633</v>
      </c>
      <c r="K152" s="17"/>
      <c r="L152" s="13">
        <f>F_mat!F152</f>
        <v>1379.9292102608999</v>
      </c>
      <c r="M152" s="13">
        <f>F_ass!F152</f>
        <v>103.62329978617601</v>
      </c>
      <c r="N152" s="13">
        <f>F_wtw!F152</f>
        <v>20845.629778366299</v>
      </c>
      <c r="O152" s="13">
        <f t="shared" si="29"/>
        <v>22329.182288413376</v>
      </c>
      <c r="P152" s="17"/>
      <c r="Q152" s="15">
        <f t="shared" si="30"/>
        <v>6.179936159045761E-2</v>
      </c>
      <c r="R152" s="18">
        <f t="shared" si="31"/>
        <v>4.6407118025072591E-3</v>
      </c>
      <c r="S152" s="15">
        <f t="shared" si="32"/>
        <v>6.6440073392964871E-2</v>
      </c>
      <c r="T152" s="15">
        <f t="shared" si="33"/>
        <v>0.93355992660703513</v>
      </c>
      <c r="U152" s="27"/>
    </row>
    <row r="153" spans="1:21" s="10" customFormat="1" x14ac:dyDescent="0.2">
      <c r="A153" s="10" t="s">
        <v>148</v>
      </c>
      <c r="B153" s="13">
        <f>F_mat!E153</f>
        <v>1100.0847893637199</v>
      </c>
      <c r="C153" s="13">
        <f>F_ass!E153</f>
        <v>269.94650510795799</v>
      </c>
      <c r="D153" s="13">
        <f>F_wtw!E153</f>
        <v>9439.2000000000007</v>
      </c>
      <c r="E153" s="13">
        <f t="shared" si="26"/>
        <v>10809.23129447168</v>
      </c>
      <c r="F153" s="16"/>
      <c r="G153" s="15">
        <f t="shared" si="27"/>
        <v>0.10177271254491076</v>
      </c>
      <c r="H153" s="15">
        <f t="shared" si="24"/>
        <v>2.4973700511526718E-2</v>
      </c>
      <c r="I153" s="15">
        <f t="shared" si="25"/>
        <v>0.12674641305643752</v>
      </c>
      <c r="J153" s="15">
        <f t="shared" si="28"/>
        <v>0.87325358694356248</v>
      </c>
      <c r="K153" s="17"/>
      <c r="L153" s="13">
        <f>F_mat!F153</f>
        <v>598.16263803474305</v>
      </c>
      <c r="M153" s="13">
        <f>F_ass!F153</f>
        <v>44.915958646072902</v>
      </c>
      <c r="N153" s="13">
        <f>F_wtw!F153</f>
        <v>9439.2000000000007</v>
      </c>
      <c r="O153" s="13">
        <f t="shared" si="29"/>
        <v>10082.278596680817</v>
      </c>
      <c r="P153" s="17"/>
      <c r="Q153" s="15">
        <f t="shared" si="30"/>
        <v>5.9328120354823752E-2</v>
      </c>
      <c r="R153" s="18">
        <f t="shared" si="31"/>
        <v>4.4549412333100644E-3</v>
      </c>
      <c r="S153" s="15">
        <f t="shared" si="32"/>
        <v>6.3783061588133821E-2</v>
      </c>
      <c r="T153" s="15">
        <f t="shared" si="33"/>
        <v>0.93621693841186615</v>
      </c>
      <c r="U153" s="27"/>
    </row>
    <row r="154" spans="1:21" s="10" customFormat="1" x14ac:dyDescent="0.2">
      <c r="A154" s="10" t="s">
        <v>149</v>
      </c>
      <c r="B154" s="13">
        <f>F_mat!E154</f>
        <v>1100.0847893637199</v>
      </c>
      <c r="C154" s="13">
        <f>F_ass!E154</f>
        <v>270.84776880232602</v>
      </c>
      <c r="D154" s="13">
        <f>F_wtw!E154</f>
        <v>9439.2000000000007</v>
      </c>
      <c r="E154" s="13">
        <f t="shared" si="26"/>
        <v>10810.132558166046</v>
      </c>
      <c r="F154" s="16"/>
      <c r="G154" s="15">
        <f t="shared" si="27"/>
        <v>0.10176422753786757</v>
      </c>
      <c r="H154" s="15">
        <f t="shared" si="24"/>
        <v>2.5054990523471963E-2</v>
      </c>
      <c r="I154" s="15">
        <f t="shared" si="25"/>
        <v>0.12681921806133956</v>
      </c>
      <c r="J154" s="15">
        <f t="shared" si="28"/>
        <v>0.87318078193866044</v>
      </c>
      <c r="K154" s="17"/>
      <c r="L154" s="13">
        <f>F_mat!F154</f>
        <v>598.16263803474305</v>
      </c>
      <c r="M154" s="13">
        <f>F_ass!F154</f>
        <v>45.065918442030501</v>
      </c>
      <c r="N154" s="13">
        <f>F_wtw!F154</f>
        <v>9439.2000000000007</v>
      </c>
      <c r="O154" s="13">
        <f t="shared" si="29"/>
        <v>10082.428556476774</v>
      </c>
      <c r="P154" s="17"/>
      <c r="Q154" s="15">
        <f t="shared" si="30"/>
        <v>5.9327237945117295E-2</v>
      </c>
      <c r="R154" s="18">
        <f t="shared" si="31"/>
        <v>4.469748353741713E-3</v>
      </c>
      <c r="S154" s="15">
        <f t="shared" si="32"/>
        <v>6.3796986298859007E-2</v>
      </c>
      <c r="T154" s="15">
        <f t="shared" si="33"/>
        <v>0.93620301370114101</v>
      </c>
      <c r="U154" s="27"/>
    </row>
    <row r="155" spans="1:21" s="10" customFormat="1" x14ac:dyDescent="0.2">
      <c r="A155" s="10" t="s">
        <v>150</v>
      </c>
      <c r="B155" s="13">
        <f>F_mat!E155</f>
        <v>1950.1057707571799</v>
      </c>
      <c r="C155" s="13">
        <f>F_ass!E155</f>
        <v>479.44607781909798</v>
      </c>
      <c r="D155" s="13">
        <f>F_wtw!E155</f>
        <v>14309.28</v>
      </c>
      <c r="E155" s="13">
        <f t="shared" si="26"/>
        <v>16738.831848576279</v>
      </c>
      <c r="F155" s="16"/>
      <c r="G155" s="15">
        <f t="shared" si="27"/>
        <v>0.11650190338240635</v>
      </c>
      <c r="H155" s="15">
        <f t="shared" si="24"/>
        <v>2.8642744138676395E-2</v>
      </c>
      <c r="I155" s="15">
        <f t="shared" si="25"/>
        <v>0.14514464752108269</v>
      </c>
      <c r="J155" s="15">
        <f t="shared" si="28"/>
        <v>0.85485535247891731</v>
      </c>
      <c r="K155" s="17"/>
      <c r="L155" s="13">
        <f>F_mat!F155</f>
        <v>1060.3550049606399</v>
      </c>
      <c r="M155" s="13">
        <f>F_ass!F155</f>
        <v>79.774250812145993</v>
      </c>
      <c r="N155" s="13">
        <f>F_wtw!F155</f>
        <v>14309.28</v>
      </c>
      <c r="O155" s="13">
        <f t="shared" si="29"/>
        <v>15449.409255772787</v>
      </c>
      <c r="P155" s="17"/>
      <c r="Q155" s="15">
        <f t="shared" si="30"/>
        <v>6.8634016188316743E-2</v>
      </c>
      <c r="R155" s="18">
        <f t="shared" si="31"/>
        <v>5.1635793635499529E-3</v>
      </c>
      <c r="S155" s="15">
        <f t="shared" si="32"/>
        <v>7.3797595551866685E-2</v>
      </c>
      <c r="T155" s="15">
        <f t="shared" si="33"/>
        <v>0.92620240444813329</v>
      </c>
      <c r="U155" s="27"/>
    </row>
    <row r="156" spans="1:21" s="10" customFormat="1" x14ac:dyDescent="0.2">
      <c r="A156" s="10" t="s">
        <v>151</v>
      </c>
      <c r="B156" s="13">
        <f>F_mat!E156</f>
        <v>2571.5017156190402</v>
      </c>
      <c r="C156" s="13">
        <f>F_ass!E156</f>
        <v>631.936508750754</v>
      </c>
      <c r="D156" s="13">
        <f>F_wtw!E156</f>
        <v>18768.96</v>
      </c>
      <c r="E156" s="13">
        <f t="shared" si="26"/>
        <v>21972.398224369794</v>
      </c>
      <c r="F156" s="16"/>
      <c r="G156" s="15">
        <f t="shared" si="27"/>
        <v>0.11703327462757177</v>
      </c>
      <c r="H156" s="15">
        <f t="shared" si="24"/>
        <v>2.8760470400079827E-2</v>
      </c>
      <c r="I156" s="15">
        <f t="shared" si="25"/>
        <v>0.14579374502765163</v>
      </c>
      <c r="J156" s="15">
        <f t="shared" si="28"/>
        <v>0.85420625497234837</v>
      </c>
      <c r="K156" s="17"/>
      <c r="L156" s="13">
        <f>F_mat!F156</f>
        <v>1398.23426775606</v>
      </c>
      <c r="M156" s="13">
        <f>F_ass!F156</f>
        <v>105.14688487128601</v>
      </c>
      <c r="N156" s="13">
        <f>F_wtw!F156</f>
        <v>18768.96</v>
      </c>
      <c r="O156" s="13">
        <f t="shared" si="29"/>
        <v>20272.341152627345</v>
      </c>
      <c r="P156" s="17"/>
      <c r="Q156" s="15">
        <f t="shared" si="30"/>
        <v>6.8972510734155904E-2</v>
      </c>
      <c r="R156" s="18">
        <f t="shared" si="31"/>
        <v>5.1867164270594721E-3</v>
      </c>
      <c r="S156" s="15">
        <f t="shared" si="32"/>
        <v>7.4159227161215369E-2</v>
      </c>
      <c r="T156" s="15">
        <f t="shared" si="33"/>
        <v>0.92584077283878463</v>
      </c>
      <c r="U156" s="27"/>
    </row>
    <row r="157" spans="1:21" s="10" customFormat="1" x14ac:dyDescent="0.2">
      <c r="A157" s="10" t="s">
        <v>152</v>
      </c>
      <c r="B157" s="13">
        <f>F_mat!E157</f>
        <v>1115.41293331678</v>
      </c>
      <c r="C157" s="13">
        <f>F_ass!E157</f>
        <v>291.79530128546099</v>
      </c>
      <c r="D157" s="13">
        <f>F_wtw!E157</f>
        <v>9494.0492059886292</v>
      </c>
      <c r="E157" s="13">
        <f t="shared" si="26"/>
        <v>10901.257440590871</v>
      </c>
      <c r="F157" s="16"/>
      <c r="G157" s="15">
        <f t="shared" si="27"/>
        <v>0.10231965802069182</v>
      </c>
      <c r="H157" s="15">
        <f t="shared" si="24"/>
        <v>2.6767123231028391E-2</v>
      </c>
      <c r="I157" s="15">
        <f t="shared" si="25"/>
        <v>0.12908678125172024</v>
      </c>
      <c r="J157" s="15">
        <f t="shared" si="28"/>
        <v>0.87091321874827976</v>
      </c>
      <c r="K157" s="17"/>
      <c r="L157" s="13">
        <f>F_mat!F157</f>
        <v>611.74012024210799</v>
      </c>
      <c r="M157" s="13">
        <f>F_ass!F157</f>
        <v>48.5513442021212</v>
      </c>
      <c r="N157" s="13">
        <f>F_wtw!F157</f>
        <v>9494.0492059886292</v>
      </c>
      <c r="O157" s="13">
        <f t="shared" si="29"/>
        <v>10154.340670432859</v>
      </c>
      <c r="P157" s="17"/>
      <c r="Q157" s="15">
        <f t="shared" si="30"/>
        <v>6.0244199017604042E-2</v>
      </c>
      <c r="R157" s="18">
        <f t="shared" si="31"/>
        <v>4.7813389148437498E-3</v>
      </c>
      <c r="S157" s="15">
        <f t="shared" si="32"/>
        <v>6.5025537932447794E-2</v>
      </c>
      <c r="T157" s="15">
        <f t="shared" si="33"/>
        <v>0.93497446206755219</v>
      </c>
      <c r="U157" s="27"/>
    </row>
    <row r="158" spans="1:21" s="10" customFormat="1" x14ac:dyDescent="0.2">
      <c r="A158" s="10" t="s">
        <v>153</v>
      </c>
      <c r="B158" s="13">
        <f>F_mat!E158</f>
        <v>1115.41293331678</v>
      </c>
      <c r="C158" s="13">
        <f>F_ass!E158</f>
        <v>292.03649826662303</v>
      </c>
      <c r="D158" s="13">
        <f>F_wtw!E158</f>
        <v>9494.0492059886292</v>
      </c>
      <c r="E158" s="13">
        <f t="shared" si="26"/>
        <v>10901.498637572033</v>
      </c>
      <c r="F158" s="16"/>
      <c r="G158" s="15">
        <f t="shared" si="27"/>
        <v>0.10231739418583309</v>
      </c>
      <c r="H158" s="15">
        <f t="shared" si="24"/>
        <v>2.6788656126609856E-2</v>
      </c>
      <c r="I158" s="15">
        <f t="shared" si="25"/>
        <v>0.12910605031244293</v>
      </c>
      <c r="J158" s="15">
        <f t="shared" si="28"/>
        <v>0.87089394968755707</v>
      </c>
      <c r="K158" s="17"/>
      <c r="L158" s="13">
        <f>F_mat!F158</f>
        <v>611.74012024210799</v>
      </c>
      <c r="M158" s="13">
        <f>F_ass!F158</f>
        <v>48.591476574374497</v>
      </c>
      <c r="N158" s="13">
        <f>F_wtw!F158</f>
        <v>9494.0492059886292</v>
      </c>
      <c r="O158" s="13">
        <f t="shared" si="29"/>
        <v>10154.380802805112</v>
      </c>
      <c r="P158" s="17"/>
      <c r="Q158" s="15">
        <f t="shared" si="30"/>
        <v>6.0243960919125365E-2</v>
      </c>
      <c r="R158" s="18">
        <f t="shared" si="31"/>
        <v>4.785272240425657E-3</v>
      </c>
      <c r="S158" s="15">
        <f t="shared" si="32"/>
        <v>6.5029233159551017E-2</v>
      </c>
      <c r="T158" s="15">
        <f t="shared" si="33"/>
        <v>0.934970766840449</v>
      </c>
      <c r="U158" s="27"/>
    </row>
    <row r="159" spans="1:21" s="10" customFormat="1" x14ac:dyDescent="0.2">
      <c r="A159" s="10" t="s">
        <v>154</v>
      </c>
      <c r="B159" s="13">
        <f>F_mat!E159</f>
        <v>1945.1637508363399</v>
      </c>
      <c r="C159" s="13">
        <f>F_ass!E159</f>
        <v>506.13724328960501</v>
      </c>
      <c r="D159" s="13">
        <f>F_wtw!E159</f>
        <v>11174.6728231978</v>
      </c>
      <c r="E159" s="13">
        <f t="shared" si="26"/>
        <v>13625.973817323744</v>
      </c>
      <c r="F159" s="16"/>
      <c r="G159" s="15">
        <f t="shared" si="27"/>
        <v>0.14275410894767054</v>
      </c>
      <c r="H159" s="15">
        <f t="shared" si="24"/>
        <v>3.7145032720238606E-2</v>
      </c>
      <c r="I159" s="15">
        <f t="shared" si="25"/>
        <v>0.17989914166790921</v>
      </c>
      <c r="J159" s="15">
        <f t="shared" si="28"/>
        <v>0.82010085833209079</v>
      </c>
      <c r="K159" s="17"/>
      <c r="L159" s="13">
        <f>F_mat!F159</f>
        <v>1066.8109282979501</v>
      </c>
      <c r="M159" s="13">
        <f>F_ass!F159</f>
        <v>84.215350295946806</v>
      </c>
      <c r="N159" s="13">
        <f>F_wtw!F159</f>
        <v>11174.6728231978</v>
      </c>
      <c r="O159" s="13">
        <f t="shared" si="29"/>
        <v>12325.699101791697</v>
      </c>
      <c r="P159" s="17"/>
      <c r="Q159" s="15">
        <f t="shared" si="30"/>
        <v>8.6551758199490333E-2</v>
      </c>
      <c r="R159" s="18">
        <f t="shared" si="31"/>
        <v>6.8325009072876877E-3</v>
      </c>
      <c r="S159" s="15">
        <f t="shared" si="32"/>
        <v>9.3384259106778014E-2</v>
      </c>
      <c r="T159" s="15">
        <f t="shared" si="33"/>
        <v>0.90661574089322194</v>
      </c>
      <c r="U159" s="27"/>
    </row>
    <row r="160" spans="1:21" s="10" customFormat="1" x14ac:dyDescent="0.2">
      <c r="A160" s="10" t="s">
        <v>155</v>
      </c>
      <c r="B160" s="13">
        <f>F_mat!E160</f>
        <v>2546.3738674280298</v>
      </c>
      <c r="C160" s="13">
        <f>F_ass!E160</f>
        <v>660.90384837859597</v>
      </c>
      <c r="D160" s="13">
        <f>F_wtw!E160</f>
        <v>13946.2275603498</v>
      </c>
      <c r="E160" s="13">
        <f t="shared" si="26"/>
        <v>17153.505276156426</v>
      </c>
      <c r="F160" s="16"/>
      <c r="G160" s="15">
        <f t="shared" si="27"/>
        <v>0.14844626951947365</v>
      </c>
      <c r="H160" s="15">
        <f t="shared" si="24"/>
        <v>3.8528792671738067E-2</v>
      </c>
      <c r="I160" s="15">
        <f t="shared" si="25"/>
        <v>0.18697506219121174</v>
      </c>
      <c r="J160" s="15">
        <f t="shared" si="28"/>
        <v>0.81302493780878826</v>
      </c>
      <c r="K160" s="17"/>
      <c r="L160" s="13">
        <f>F_mat!F160</f>
        <v>1396.54024918805</v>
      </c>
      <c r="M160" s="13">
        <f>F_ass!F160</f>
        <v>109.966713260213</v>
      </c>
      <c r="N160" s="13">
        <f>F_wtw!F160</f>
        <v>13946.2275603498</v>
      </c>
      <c r="O160" s="13">
        <f t="shared" si="29"/>
        <v>15452.734522798062</v>
      </c>
      <c r="P160" s="17"/>
      <c r="Q160" s="15">
        <f t="shared" si="30"/>
        <v>9.0374959016326598E-2</v>
      </c>
      <c r="R160" s="18">
        <f t="shared" si="31"/>
        <v>7.1163270874792118E-3</v>
      </c>
      <c r="S160" s="15">
        <f t="shared" si="32"/>
        <v>9.7491286103805808E-2</v>
      </c>
      <c r="T160" s="15">
        <f t="shared" si="33"/>
        <v>0.90250871389619425</v>
      </c>
      <c r="U160" s="27"/>
    </row>
    <row r="161" spans="1:21" s="10" customFormat="1" x14ac:dyDescent="0.2">
      <c r="A161" s="10" t="s">
        <v>156</v>
      </c>
      <c r="B161" s="13">
        <f>F_mat!E161</f>
        <v>1124.6302089614401</v>
      </c>
      <c r="C161" s="13">
        <f>F_ass!E161</f>
        <v>348.06066629711199</v>
      </c>
      <c r="D161" s="13">
        <f>F_wtw!E161</f>
        <v>9126.7676717910999</v>
      </c>
      <c r="E161" s="13">
        <f t="shared" si="26"/>
        <v>10599.458547049651</v>
      </c>
      <c r="F161" s="16"/>
      <c r="G161" s="15">
        <f t="shared" si="27"/>
        <v>0.10610260929549838</v>
      </c>
      <c r="H161" s="15">
        <f t="shared" si="24"/>
        <v>3.2837589274217628E-2</v>
      </c>
      <c r="I161" s="15">
        <f t="shared" si="25"/>
        <v>0.13894019856971607</v>
      </c>
      <c r="J161" s="15">
        <f t="shared" si="28"/>
        <v>0.86105980143028393</v>
      </c>
      <c r="K161" s="17"/>
      <c r="L161" s="13">
        <f>F_mat!F161</f>
        <v>629.51468388147305</v>
      </c>
      <c r="M161" s="13">
        <f>F_ass!F161</f>
        <v>57.913246505908603</v>
      </c>
      <c r="N161" s="13">
        <f>F_wtw!F161</f>
        <v>4964.0804717910996</v>
      </c>
      <c r="O161" s="13">
        <f t="shared" si="29"/>
        <v>5651.5084021784814</v>
      </c>
      <c r="P161" s="17"/>
      <c r="Q161" s="15">
        <f t="shared" si="30"/>
        <v>0.11138879022789998</v>
      </c>
      <c r="R161" s="18">
        <f t="shared" si="31"/>
        <v>1.0247396338220933E-2</v>
      </c>
      <c r="S161" s="15">
        <f t="shared" si="32"/>
        <v>0.12163618656612089</v>
      </c>
      <c r="T161" s="15">
        <f t="shared" si="33"/>
        <v>0.87836381343387915</v>
      </c>
      <c r="U161" s="27"/>
    </row>
    <row r="162" spans="1:21" s="10" customFormat="1" x14ac:dyDescent="0.2">
      <c r="A162" s="10" t="s">
        <v>157</v>
      </c>
      <c r="B162" s="13">
        <f>F_mat!E162</f>
        <v>1124.6302089614401</v>
      </c>
      <c r="C162" s="13">
        <f>F_ass!E162</f>
        <v>358.38196337243602</v>
      </c>
      <c r="D162" s="13">
        <f>F_wtw!E162</f>
        <v>9126.7676717910999</v>
      </c>
      <c r="E162" s="13">
        <f t="shared" si="26"/>
        <v>10609.779844124976</v>
      </c>
      <c r="F162" s="16"/>
      <c r="G162" s="15">
        <f t="shared" si="27"/>
        <v>0.10599939164469931</v>
      </c>
      <c r="H162" s="15">
        <f t="shared" si="24"/>
        <v>3.3778454278755393E-2</v>
      </c>
      <c r="I162" s="15">
        <f t="shared" si="25"/>
        <v>0.13977784592345466</v>
      </c>
      <c r="J162" s="15">
        <f t="shared" si="28"/>
        <v>0.86022215407654534</v>
      </c>
      <c r="K162" s="17"/>
      <c r="L162" s="13">
        <f>F_mat!F162</f>
        <v>629.51468388147305</v>
      </c>
      <c r="M162" s="13">
        <f>F_ass!F162</f>
        <v>59.630590290091497</v>
      </c>
      <c r="N162" s="13">
        <f>F_wtw!F162</f>
        <v>4964.0804717910996</v>
      </c>
      <c r="O162" s="13">
        <f t="shared" si="29"/>
        <v>5653.2257459626644</v>
      </c>
      <c r="P162" s="17"/>
      <c r="Q162" s="15">
        <f t="shared" si="30"/>
        <v>0.11135495240589859</v>
      </c>
      <c r="R162" s="18">
        <f t="shared" si="31"/>
        <v>1.0548064586431486E-2</v>
      </c>
      <c r="S162" s="15">
        <f t="shared" si="32"/>
        <v>0.12190301699233008</v>
      </c>
      <c r="T162" s="15">
        <f t="shared" si="33"/>
        <v>0.87809698300766992</v>
      </c>
      <c r="U162" s="27"/>
    </row>
    <row r="163" spans="1:21" s="10" customFormat="1" x14ac:dyDescent="0.2">
      <c r="A163" s="10" t="s">
        <v>158</v>
      </c>
      <c r="B163" s="13">
        <f>F_mat!E163</f>
        <v>1941.68943541045</v>
      </c>
      <c r="C163" s="13">
        <f>F_ass!E163</f>
        <v>626.09735877030801</v>
      </c>
      <c r="D163" s="13">
        <f>F_wtw!E163</f>
        <v>10045.3168614021</v>
      </c>
      <c r="E163" s="13">
        <f t="shared" si="26"/>
        <v>12613.103655582858</v>
      </c>
      <c r="F163" s="16"/>
      <c r="G163" s="15">
        <f t="shared" si="27"/>
        <v>0.15394224042161203</v>
      </c>
      <c r="H163" s="15">
        <f t="shared" si="24"/>
        <v>4.9638643736443291E-2</v>
      </c>
      <c r="I163" s="15">
        <f t="shared" si="25"/>
        <v>0.20358088415805531</v>
      </c>
      <c r="J163" s="15">
        <f t="shared" si="28"/>
        <v>0.79641911584194469</v>
      </c>
      <c r="K163" s="17"/>
      <c r="L163" s="13">
        <f>F_mat!F163</f>
        <v>1086.8657105140201</v>
      </c>
      <c r="M163" s="13">
        <f>F_ass!F163</f>
        <v>104.175318230907</v>
      </c>
      <c r="N163" s="13">
        <f>F_wtw!F163</f>
        <v>5338.0375014020801</v>
      </c>
      <c r="O163" s="13">
        <f t="shared" si="29"/>
        <v>6529.0785301470069</v>
      </c>
      <c r="P163" s="17"/>
      <c r="Q163" s="15">
        <f t="shared" si="30"/>
        <v>0.16646540633499601</v>
      </c>
      <c r="R163" s="18">
        <f t="shared" si="31"/>
        <v>1.5955592776207797E-2</v>
      </c>
      <c r="S163" s="15">
        <f t="shared" si="32"/>
        <v>0.1824209991112038</v>
      </c>
      <c r="T163" s="15">
        <f t="shared" si="33"/>
        <v>0.8175790008887962</v>
      </c>
      <c r="U163" s="27"/>
    </row>
    <row r="164" spans="1:21" s="10" customFormat="1" x14ac:dyDescent="0.2">
      <c r="A164" s="10" t="s">
        <v>159</v>
      </c>
      <c r="B164" s="13">
        <f>F_mat!E164</f>
        <v>2531.9659102958099</v>
      </c>
      <c r="C164" s="13">
        <f>F_ass!E164</f>
        <v>833.33480982905598</v>
      </c>
      <c r="D164" s="13">
        <f>F_wtw!E164</f>
        <v>13321.8039301185</v>
      </c>
      <c r="E164" s="13">
        <f t="shared" si="26"/>
        <v>16687.104650243367</v>
      </c>
      <c r="F164" s="16"/>
      <c r="G164" s="15">
        <f t="shared" si="27"/>
        <v>0.15173188898643861</v>
      </c>
      <c r="H164" s="15">
        <f t="shared" si="24"/>
        <v>4.99388496264331E-2</v>
      </c>
      <c r="I164" s="15">
        <f t="shared" si="25"/>
        <v>0.20167073861287177</v>
      </c>
      <c r="J164" s="15">
        <f t="shared" si="28"/>
        <v>0.79832926138712823</v>
      </c>
      <c r="K164" s="17"/>
      <c r="L164" s="13">
        <f>F_mat!F164</f>
        <v>1417.2745022476799</v>
      </c>
      <c r="M164" s="13">
        <f>F_ass!F164</f>
        <v>138.65721966522901</v>
      </c>
      <c r="N164" s="13">
        <f>F_wtw!F164</f>
        <v>7293.7320901185303</v>
      </c>
      <c r="O164" s="13">
        <f t="shared" si="29"/>
        <v>8849.6638120314383</v>
      </c>
      <c r="P164" s="17"/>
      <c r="Q164" s="15">
        <f t="shared" si="30"/>
        <v>0.16015009522970172</v>
      </c>
      <c r="R164" s="18">
        <f t="shared" si="31"/>
        <v>1.5668077636657732E-2</v>
      </c>
      <c r="S164" s="15">
        <f t="shared" si="32"/>
        <v>0.17581817286635945</v>
      </c>
      <c r="T164" s="15">
        <f t="shared" si="33"/>
        <v>0.82418182713364052</v>
      </c>
      <c r="U164" s="27"/>
    </row>
    <row r="165" spans="1:21" s="10" customFormat="1" x14ac:dyDescent="0.2">
      <c r="A165" s="10" t="s">
        <v>160</v>
      </c>
      <c r="B165" s="13">
        <f>F_mat!E165</f>
        <v>1541.4138294729801</v>
      </c>
      <c r="C165" s="13">
        <f>F_ass!E165</f>
        <v>655.91884187055905</v>
      </c>
      <c r="D165" s="13">
        <f>F_wtw!E165</f>
        <v>9436.5</v>
      </c>
      <c r="E165" s="13">
        <f t="shared" si="26"/>
        <v>11633.832671343538</v>
      </c>
      <c r="F165" s="16"/>
      <c r="G165" s="15">
        <f t="shared" si="27"/>
        <v>0.13249406906717778</v>
      </c>
      <c r="H165" s="15">
        <f t="shared" ref="H165:H196" si="34">C165/E165</f>
        <v>5.6380288456977609E-2</v>
      </c>
      <c r="I165" s="15">
        <f t="shared" ref="I165:I196" si="35">1-J165</f>
        <v>0.18887435752415538</v>
      </c>
      <c r="J165" s="15">
        <f t="shared" si="28"/>
        <v>0.81112564247584462</v>
      </c>
      <c r="K165" s="17"/>
      <c r="L165" s="13">
        <f>F_mat!F165</f>
        <v>824.94429523012104</v>
      </c>
      <c r="M165" s="13">
        <f>F_ass!F165</f>
        <v>109.137266158922</v>
      </c>
      <c r="N165" s="13">
        <f>F_wtw!F165</f>
        <v>754.92</v>
      </c>
      <c r="O165" s="13">
        <f t="shared" si="29"/>
        <v>1689.001561389043</v>
      </c>
      <c r="P165" s="17"/>
      <c r="Q165" s="15">
        <f t="shared" si="30"/>
        <v>0.4884212744905238</v>
      </c>
      <c r="R165" s="18">
        <f t="shared" si="31"/>
        <v>6.4616438879527727E-2</v>
      </c>
      <c r="S165" s="15">
        <f t="shared" si="32"/>
        <v>0.55303771337005148</v>
      </c>
      <c r="T165" s="15">
        <f t="shared" si="33"/>
        <v>0.44696228662994852</v>
      </c>
      <c r="U165" s="27"/>
    </row>
    <row r="166" spans="1:21" s="10" customFormat="1" x14ac:dyDescent="0.2">
      <c r="A166" s="10" t="s">
        <v>161</v>
      </c>
      <c r="B166" s="13">
        <f>F_mat!E166</f>
        <v>1541.4138294729801</v>
      </c>
      <c r="C166" s="13">
        <f>F_ass!E166</f>
        <v>683.95832339609694</v>
      </c>
      <c r="D166" s="13">
        <f>F_wtw!E166</f>
        <v>9436.5</v>
      </c>
      <c r="E166" s="13">
        <f t="shared" si="26"/>
        <v>11661.872152869077</v>
      </c>
      <c r="F166" s="16"/>
      <c r="G166" s="15">
        <f t="shared" si="27"/>
        <v>0.13217550400719824</v>
      </c>
      <c r="H166" s="15">
        <f t="shared" si="34"/>
        <v>5.8649101484775597E-2</v>
      </c>
      <c r="I166" s="15">
        <f t="shared" si="35"/>
        <v>0.19082460549197378</v>
      </c>
      <c r="J166" s="15">
        <f t="shared" si="28"/>
        <v>0.80917539450802622</v>
      </c>
      <c r="K166" s="17"/>
      <c r="L166" s="13">
        <f>F_mat!F166</f>
        <v>824.94429523012104</v>
      </c>
      <c r="M166" s="13">
        <f>F_ass!F166</f>
        <v>113.802709751736</v>
      </c>
      <c r="N166" s="13">
        <f>F_wtw!F166</f>
        <v>754.92</v>
      </c>
      <c r="O166" s="13">
        <f t="shared" si="29"/>
        <v>1693.667004981857</v>
      </c>
      <c r="P166" s="17"/>
      <c r="Q166" s="15">
        <f t="shared" si="30"/>
        <v>0.48707584950499644</v>
      </c>
      <c r="R166" s="18">
        <f t="shared" si="31"/>
        <v>6.7193084246779125E-2</v>
      </c>
      <c r="S166" s="15">
        <f t="shared" si="32"/>
        <v>0.55426893375177555</v>
      </c>
      <c r="T166" s="15">
        <f t="shared" si="33"/>
        <v>0.44573106624822445</v>
      </c>
      <c r="U166" s="27"/>
    </row>
    <row r="167" spans="1:21" s="10" customFormat="1" x14ac:dyDescent="0.2">
      <c r="A167" s="10" t="s">
        <v>162</v>
      </c>
      <c r="B167" s="13">
        <f>F_mat!E167</f>
        <v>2529.4068904181099</v>
      </c>
      <c r="C167" s="13">
        <f>F_ass!E167</f>
        <v>1146.6944911616699</v>
      </c>
      <c r="D167" s="13">
        <f>F_wtw!E167</f>
        <v>10570.5</v>
      </c>
      <c r="E167" s="13">
        <f t="shared" si="26"/>
        <v>14246.60138157978</v>
      </c>
      <c r="F167" s="16"/>
      <c r="G167" s="15">
        <f t="shared" si="27"/>
        <v>0.17754458222495931</v>
      </c>
      <c r="H167" s="15">
        <f t="shared" si="34"/>
        <v>8.0488985439312905E-2</v>
      </c>
      <c r="I167" s="15">
        <f t="shared" si="35"/>
        <v>0.25803356766427221</v>
      </c>
      <c r="J167" s="15">
        <f t="shared" si="28"/>
        <v>0.74196643233572779</v>
      </c>
      <c r="K167" s="17"/>
      <c r="L167" s="13">
        <f>F_mat!F167</f>
        <v>1353.7051145308601</v>
      </c>
      <c r="M167" s="13">
        <f>F_ass!F167</f>
        <v>190.79662588741201</v>
      </c>
      <c r="N167" s="13">
        <f>F_wtw!F167</f>
        <v>845.64</v>
      </c>
      <c r="O167" s="13">
        <f t="shared" si="29"/>
        <v>2390.1417404182721</v>
      </c>
      <c r="P167" s="17"/>
      <c r="Q167" s="15">
        <f t="shared" si="30"/>
        <v>0.56637022467712028</v>
      </c>
      <c r="R167" s="18">
        <f t="shared" si="31"/>
        <v>7.982649006164079E-2</v>
      </c>
      <c r="S167" s="15">
        <f t="shared" si="32"/>
        <v>0.64619671473876117</v>
      </c>
      <c r="T167" s="15">
        <f t="shared" si="33"/>
        <v>0.35380328526123883</v>
      </c>
      <c r="U167" s="27"/>
    </row>
    <row r="168" spans="1:21" s="10" customFormat="1" x14ac:dyDescent="0.2">
      <c r="A168" s="10" t="s">
        <v>163</v>
      </c>
      <c r="B168" s="13">
        <f>F_mat!E168</f>
        <v>3230.0903903029298</v>
      </c>
      <c r="C168" s="13">
        <f>F_ass!E168</f>
        <v>1497.13021595039</v>
      </c>
      <c r="D168" s="13">
        <f>F_wtw!E168</f>
        <v>14763.8162227994</v>
      </c>
      <c r="E168" s="13">
        <f t="shared" si="26"/>
        <v>19491.036829052719</v>
      </c>
      <c r="F168" s="16"/>
      <c r="G168" s="15">
        <f t="shared" si="27"/>
        <v>0.16572183504821356</v>
      </c>
      <c r="H168" s="15">
        <f t="shared" si="34"/>
        <v>7.6811214769181263E-2</v>
      </c>
      <c r="I168" s="15">
        <f t="shared" si="35"/>
        <v>0.24253304981739476</v>
      </c>
      <c r="J168" s="15">
        <f t="shared" si="28"/>
        <v>0.75746695018260524</v>
      </c>
      <c r="K168" s="17"/>
      <c r="L168" s="13">
        <f>F_mat!F168</f>
        <v>1728.70165662721</v>
      </c>
      <c r="M168" s="13">
        <f>F_ass!F168</f>
        <v>249.10505450152399</v>
      </c>
      <c r="N168" s="13">
        <f>F_wtw!F168</f>
        <v>1181.10529782395</v>
      </c>
      <c r="O168" s="13">
        <f t="shared" si="29"/>
        <v>3158.9120089526841</v>
      </c>
      <c r="P168" s="17"/>
      <c r="Q168" s="15">
        <f t="shared" si="30"/>
        <v>0.54724590356676295</v>
      </c>
      <c r="R168" s="18">
        <f t="shared" si="31"/>
        <v>7.8857864288569751E-2</v>
      </c>
      <c r="S168" s="15">
        <f t="shared" si="32"/>
        <v>0.62610376785533273</v>
      </c>
      <c r="T168" s="15">
        <f t="shared" si="33"/>
        <v>0.37389623214466727</v>
      </c>
      <c r="U168" s="27"/>
    </row>
    <row r="169" spans="1:21" s="10" customFormat="1" x14ac:dyDescent="0.2">
      <c r="A169" s="10" t="s">
        <v>164</v>
      </c>
      <c r="B169" s="13">
        <f>F_mat!E169</f>
        <v>1196.51587758906</v>
      </c>
      <c r="C169" s="13">
        <f>F_ass!E169</f>
        <v>266.63408138568798</v>
      </c>
      <c r="D169" s="13">
        <f>F_wtw!E169</f>
        <v>9604.7999999999993</v>
      </c>
      <c r="E169" s="13">
        <f t="shared" si="26"/>
        <v>11067.949958974747</v>
      </c>
      <c r="F169" s="16"/>
      <c r="G169" s="15">
        <f t="shared" si="27"/>
        <v>0.10810636857088722</v>
      </c>
      <c r="H169" s="15">
        <f t="shared" si="34"/>
        <v>2.4090647534007012E-2</v>
      </c>
      <c r="I169" s="15">
        <f t="shared" si="35"/>
        <v>0.1321970161048942</v>
      </c>
      <c r="J169" s="15">
        <f t="shared" si="28"/>
        <v>0.8678029838951058</v>
      </c>
      <c r="K169" s="17"/>
      <c r="L169" s="13">
        <f>F_mat!F169</f>
        <v>610.39846758040505</v>
      </c>
      <c r="M169" s="13">
        <f>F_ass!F169</f>
        <v>44.364809866175897</v>
      </c>
      <c r="N169" s="13">
        <f>F_wtw!F169</f>
        <v>9604.7999999999993</v>
      </c>
      <c r="O169" s="13">
        <f t="shared" si="29"/>
        <v>10259.563277446579</v>
      </c>
      <c r="P169" s="17"/>
      <c r="Q169" s="15">
        <f t="shared" si="30"/>
        <v>5.9495560490594512E-2</v>
      </c>
      <c r="R169" s="18">
        <f t="shared" si="31"/>
        <v>4.3242396061538299E-3</v>
      </c>
      <c r="S169" s="15">
        <f t="shared" si="32"/>
        <v>6.3819800096748341E-2</v>
      </c>
      <c r="T169" s="15">
        <f t="shared" si="33"/>
        <v>0.93618019990325163</v>
      </c>
      <c r="U169" s="27"/>
    </row>
    <row r="170" spans="1:21" s="10" customFormat="1" x14ac:dyDescent="0.2">
      <c r="A170" s="10" t="s">
        <v>165</v>
      </c>
      <c r="B170" s="13">
        <f>F_mat!E170</f>
        <v>1196.51587758906</v>
      </c>
      <c r="C170" s="13">
        <f>F_ass!E170</f>
        <v>240.423840467849</v>
      </c>
      <c r="D170" s="13">
        <f>F_wtw!E170</f>
        <v>9604.7999999999993</v>
      </c>
      <c r="E170" s="13">
        <f t="shared" si="26"/>
        <v>11041.739718056908</v>
      </c>
      <c r="F170" s="16"/>
      <c r="G170" s="15">
        <f t="shared" si="27"/>
        <v>0.10836298519447615</v>
      </c>
      <c r="H170" s="15">
        <f t="shared" si="34"/>
        <v>2.1774090551570986E-2</v>
      </c>
      <c r="I170" s="15">
        <f t="shared" si="35"/>
        <v>0.13013707574604716</v>
      </c>
      <c r="J170" s="15">
        <f t="shared" si="28"/>
        <v>0.86986292425395284</v>
      </c>
      <c r="K170" s="17"/>
      <c r="L170" s="13">
        <f>F_mat!F170</f>
        <v>610.39846758040505</v>
      </c>
      <c r="M170" s="13">
        <f>F_ass!F170</f>
        <v>40.003730634205503</v>
      </c>
      <c r="N170" s="13">
        <f>F_wtw!F170</f>
        <v>9604.7999999999993</v>
      </c>
      <c r="O170" s="13">
        <f t="shared" si="29"/>
        <v>10255.202198214611</v>
      </c>
      <c r="P170" s="17"/>
      <c r="Q170" s="15">
        <f t="shared" si="30"/>
        <v>5.9520861293858543E-2</v>
      </c>
      <c r="R170" s="18">
        <f t="shared" si="31"/>
        <v>3.9008231979248535E-3</v>
      </c>
      <c r="S170" s="15">
        <f t="shared" si="32"/>
        <v>6.3421684491783384E-2</v>
      </c>
      <c r="T170" s="15">
        <f t="shared" si="33"/>
        <v>0.93657831550821657</v>
      </c>
      <c r="U170" s="27"/>
    </row>
    <row r="171" spans="1:21" s="10" customFormat="1" x14ac:dyDescent="0.2">
      <c r="A171" s="10" t="s">
        <v>166</v>
      </c>
      <c r="B171" s="13">
        <f>F_mat!E171</f>
        <v>2134.84809627197</v>
      </c>
      <c r="C171" s="13">
        <f>F_ass!E171</f>
        <v>426.78405894675302</v>
      </c>
      <c r="D171" s="13">
        <f>F_wtw!E171</f>
        <v>10971</v>
      </c>
      <c r="E171" s="13">
        <f t="shared" si="26"/>
        <v>13532.632155218722</v>
      </c>
      <c r="F171" s="16"/>
      <c r="G171" s="15">
        <f t="shared" si="27"/>
        <v>0.1577555697801693</v>
      </c>
      <c r="H171" s="15">
        <f t="shared" si="34"/>
        <v>3.1537401892814183E-2</v>
      </c>
      <c r="I171" s="15">
        <f t="shared" si="35"/>
        <v>0.18929297167298342</v>
      </c>
      <c r="J171" s="15">
        <f t="shared" si="28"/>
        <v>0.81070702832701658</v>
      </c>
      <c r="K171" s="17"/>
      <c r="L171" s="13">
        <f>F_mat!F171</f>
        <v>1089.0854278566601</v>
      </c>
      <c r="M171" s="13">
        <f>F_ass!F171</f>
        <v>71.011903394671606</v>
      </c>
      <c r="N171" s="13">
        <f>F_wtw!F171</f>
        <v>10971</v>
      </c>
      <c r="O171" s="13">
        <f t="shared" si="29"/>
        <v>12131.097331251332</v>
      </c>
      <c r="P171" s="17"/>
      <c r="Q171" s="15">
        <f t="shared" si="30"/>
        <v>8.9776332521133942E-2</v>
      </c>
      <c r="R171" s="18">
        <f t="shared" si="31"/>
        <v>5.853708156453038E-3</v>
      </c>
      <c r="S171" s="15">
        <f t="shared" si="32"/>
        <v>9.5630040677586972E-2</v>
      </c>
      <c r="T171" s="15">
        <f t="shared" si="33"/>
        <v>0.90436995932241304</v>
      </c>
      <c r="U171" s="27"/>
    </row>
    <row r="172" spans="1:21" s="10" customFormat="1" x14ac:dyDescent="0.2">
      <c r="A172" s="10" t="s">
        <v>167</v>
      </c>
      <c r="B172" s="13">
        <f>F_mat!E172</f>
        <v>2803.9948501071299</v>
      </c>
      <c r="C172" s="13">
        <f>F_ass!E172</f>
        <v>753.70712958525405</v>
      </c>
      <c r="D172" s="13">
        <f>F_wtw!E172</f>
        <v>14738.4</v>
      </c>
      <c r="E172" s="13">
        <f t="shared" si="26"/>
        <v>18296.101979692383</v>
      </c>
      <c r="F172" s="16"/>
      <c r="G172" s="15">
        <f t="shared" si="27"/>
        <v>0.15325640692314693</v>
      </c>
      <c r="H172" s="15">
        <f t="shared" si="34"/>
        <v>4.1194956741158605E-2</v>
      </c>
      <c r="I172" s="15">
        <f t="shared" si="35"/>
        <v>0.19445136366430549</v>
      </c>
      <c r="J172" s="15">
        <f t="shared" si="28"/>
        <v>0.80554863633569451</v>
      </c>
      <c r="K172" s="17"/>
      <c r="L172" s="13">
        <f>F_mat!F172</f>
        <v>1430.44834729437</v>
      </c>
      <c r="M172" s="13">
        <f>F_ass!F172</f>
        <v>125.408099838754</v>
      </c>
      <c r="N172" s="13">
        <f>F_wtw!F172</f>
        <v>14738.4</v>
      </c>
      <c r="O172" s="13">
        <f t="shared" si="29"/>
        <v>16294.256447133124</v>
      </c>
      <c r="P172" s="17"/>
      <c r="Q172" s="15">
        <f t="shared" si="30"/>
        <v>8.77885009319372E-2</v>
      </c>
      <c r="R172" s="18">
        <f t="shared" si="31"/>
        <v>7.6964604212313593E-3</v>
      </c>
      <c r="S172" s="15">
        <f t="shared" si="32"/>
        <v>9.5484961353168557E-2</v>
      </c>
      <c r="T172" s="15">
        <f t="shared" si="33"/>
        <v>0.90451503864683147</v>
      </c>
      <c r="U172" s="27"/>
    </row>
    <row r="173" spans="1:21" s="10" customFormat="1" x14ac:dyDescent="0.2">
      <c r="A173" s="10" t="s">
        <v>168</v>
      </c>
      <c r="B173" s="13">
        <f>F_mat!E173</f>
        <v>714.88326709409705</v>
      </c>
      <c r="C173" s="13">
        <f>F_ass!E173</f>
        <v>329.16925339628898</v>
      </c>
      <c r="D173" s="13">
        <f>F_wtw!E173</f>
        <v>11204.1574480611</v>
      </c>
      <c r="E173" s="13">
        <f t="shared" si="26"/>
        <v>12248.209968551486</v>
      </c>
      <c r="F173" s="16"/>
      <c r="G173" s="15">
        <f t="shared" si="27"/>
        <v>5.8366346505296034E-2</v>
      </c>
      <c r="H173" s="15">
        <f t="shared" si="34"/>
        <v>2.6874886554154789E-2</v>
      </c>
      <c r="I173" s="15">
        <f t="shared" si="35"/>
        <v>8.524123305945086E-2</v>
      </c>
      <c r="J173" s="15">
        <f t="shared" si="28"/>
        <v>0.91475876694054914</v>
      </c>
      <c r="K173" s="17"/>
      <c r="L173" s="13">
        <f>F_mat!F173</f>
        <v>567.62768209523097</v>
      </c>
      <c r="M173" s="13">
        <f>F_ass!F173</f>
        <v>54.769935129160402</v>
      </c>
      <c r="N173" s="13">
        <f>F_wtw!F173</f>
        <v>11204.1574480611</v>
      </c>
      <c r="O173" s="13">
        <f t="shared" si="29"/>
        <v>11826.555065285491</v>
      </c>
      <c r="P173" s="17"/>
      <c r="Q173" s="15">
        <f t="shared" si="30"/>
        <v>4.7996029187010639E-2</v>
      </c>
      <c r="R173" s="18">
        <f t="shared" si="31"/>
        <v>4.6310979678204599E-3</v>
      </c>
      <c r="S173" s="15">
        <f t="shared" si="32"/>
        <v>5.2627127154831102E-2</v>
      </c>
      <c r="T173" s="15">
        <f t="shared" si="33"/>
        <v>0.94737287284516891</v>
      </c>
      <c r="U173" s="27"/>
    </row>
    <row r="174" spans="1:21" s="10" customFormat="1" x14ac:dyDescent="0.2">
      <c r="A174" s="10" t="s">
        <v>169</v>
      </c>
      <c r="B174" s="13">
        <f>F_mat!E174</f>
        <v>784.72685975076899</v>
      </c>
      <c r="C174" s="13">
        <f>F_ass!E174</f>
        <v>349.77081817593103</v>
      </c>
      <c r="D174" s="13">
        <f>F_wtw!E174</f>
        <v>11204.1574480611</v>
      </c>
      <c r="E174" s="13">
        <f t="shared" si="26"/>
        <v>12338.6551259878</v>
      </c>
      <c r="F174" s="16"/>
      <c r="G174" s="15">
        <f t="shared" si="27"/>
        <v>6.3599059357609358E-2</v>
      </c>
      <c r="H174" s="15">
        <f t="shared" si="34"/>
        <v>2.8347564187870055E-2</v>
      </c>
      <c r="I174" s="15">
        <f t="shared" si="35"/>
        <v>9.1946623545479444E-2</v>
      </c>
      <c r="J174" s="15">
        <f t="shared" si="28"/>
        <v>0.90805337645452056</v>
      </c>
      <c r="K174" s="17"/>
      <c r="L174" s="13">
        <f>F_mat!F174</f>
        <v>619.86975695344097</v>
      </c>
      <c r="M174" s="13">
        <f>F_ass!F174</f>
        <v>58.197795887412198</v>
      </c>
      <c r="N174" s="13">
        <f>F_wtw!F174</f>
        <v>11204.1574480611</v>
      </c>
      <c r="O174" s="13">
        <f t="shared" si="29"/>
        <v>11882.225000901954</v>
      </c>
      <c r="P174" s="17"/>
      <c r="Q174" s="15">
        <f t="shared" si="30"/>
        <v>5.2167818477295964E-2</v>
      </c>
      <c r="R174" s="18">
        <f t="shared" si="31"/>
        <v>4.8978870441347922E-3</v>
      </c>
      <c r="S174" s="15">
        <f t="shared" si="32"/>
        <v>5.7065705521430754E-2</v>
      </c>
      <c r="T174" s="15">
        <f t="shared" si="33"/>
        <v>0.94293429447856925</v>
      </c>
      <c r="U174" s="27"/>
    </row>
    <row r="175" spans="1:21" s="10" customFormat="1" x14ac:dyDescent="0.2">
      <c r="A175" s="10" t="s">
        <v>170</v>
      </c>
      <c r="B175" s="13">
        <f>F_mat!E175</f>
        <v>1321.59435072208</v>
      </c>
      <c r="C175" s="13">
        <f>F_ass!E175</f>
        <v>600.06011001098705</v>
      </c>
      <c r="D175" s="13">
        <f>F_wtw!E175</f>
        <v>17690.774917991199</v>
      </c>
      <c r="E175" s="13">
        <f t="shared" si="26"/>
        <v>19612.429378724264</v>
      </c>
      <c r="F175" s="16"/>
      <c r="G175" s="15">
        <f t="shared" si="27"/>
        <v>6.7385550520108292E-2</v>
      </c>
      <c r="H175" s="15">
        <f t="shared" si="34"/>
        <v>3.0595909278936018E-2</v>
      </c>
      <c r="I175" s="15">
        <f t="shared" si="35"/>
        <v>9.7981459799044268E-2</v>
      </c>
      <c r="J175" s="15">
        <f t="shared" si="28"/>
        <v>0.90201854020095573</v>
      </c>
      <c r="K175" s="17"/>
      <c r="L175" s="13">
        <f>F_mat!F175</f>
        <v>1047.0091472792401</v>
      </c>
      <c r="M175" s="13">
        <f>F_ass!F175</f>
        <v>99.843022882006196</v>
      </c>
      <c r="N175" s="13">
        <f>F_wtw!F175</f>
        <v>17690.774917991199</v>
      </c>
      <c r="O175" s="13">
        <f t="shared" si="29"/>
        <v>18837.627088152447</v>
      </c>
      <c r="P175" s="17"/>
      <c r="Q175" s="15">
        <f t="shared" si="30"/>
        <v>5.5580734366364848E-2</v>
      </c>
      <c r="R175" s="18">
        <f t="shared" si="31"/>
        <v>5.3001910704984969E-3</v>
      </c>
      <c r="S175" s="15">
        <f t="shared" si="32"/>
        <v>6.088092543686334E-2</v>
      </c>
      <c r="T175" s="15">
        <f t="shared" si="33"/>
        <v>0.9391190745631367</v>
      </c>
      <c r="U175" s="27"/>
    </row>
    <row r="176" spans="1:21" s="10" customFormat="1" x14ac:dyDescent="0.2">
      <c r="A176" s="10" t="s">
        <v>171</v>
      </c>
      <c r="B176" s="13">
        <f>F_mat!E176</f>
        <v>1717.4804170785901</v>
      </c>
      <c r="C176" s="13">
        <f>F_ass!E176</f>
        <v>784.20526675005101</v>
      </c>
      <c r="D176" s="13">
        <f>F_wtw!E176</f>
        <v>23115.945892841901</v>
      </c>
      <c r="E176" s="13">
        <f t="shared" si="26"/>
        <v>25617.631576670541</v>
      </c>
      <c r="F176" s="16"/>
      <c r="G176" s="15">
        <f t="shared" si="27"/>
        <v>6.7042904100575201E-2</v>
      </c>
      <c r="H176" s="15">
        <f t="shared" si="34"/>
        <v>3.0611934768560372E-2</v>
      </c>
      <c r="I176" s="15">
        <f t="shared" si="35"/>
        <v>9.7654838869135618E-2</v>
      </c>
      <c r="J176" s="15">
        <f t="shared" si="28"/>
        <v>0.90234516113086438</v>
      </c>
      <c r="K176" s="17"/>
      <c r="L176" s="13">
        <f>F_mat!F176</f>
        <v>1361.86541050346</v>
      </c>
      <c r="M176" s="13">
        <f>F_ass!F176</f>
        <v>130.482635132806</v>
      </c>
      <c r="N176" s="13">
        <f>F_wtw!F176</f>
        <v>23115.945892841901</v>
      </c>
      <c r="O176" s="13">
        <f t="shared" si="29"/>
        <v>24608.293938478168</v>
      </c>
      <c r="P176" s="17"/>
      <c r="Q176" s="15">
        <f t="shared" si="30"/>
        <v>5.5341723969495174E-2</v>
      </c>
      <c r="R176" s="18">
        <f t="shared" si="31"/>
        <v>5.3023844505034933E-3</v>
      </c>
      <c r="S176" s="15">
        <f t="shared" si="32"/>
        <v>6.064410841999867E-2</v>
      </c>
      <c r="T176" s="15">
        <f t="shared" si="33"/>
        <v>0.93935589158000132</v>
      </c>
      <c r="U176" s="27"/>
    </row>
    <row r="177" spans="1:21" s="10" customFormat="1" x14ac:dyDescent="0.2">
      <c r="A177" s="10" t="s">
        <v>172</v>
      </c>
      <c r="B177" s="13">
        <f>F_mat!E177</f>
        <v>727.27420676043096</v>
      </c>
      <c r="C177" s="13">
        <f>F_ass!E177</f>
        <v>334.815339031794</v>
      </c>
      <c r="D177" s="13">
        <f>F_wtw!E177</f>
        <v>10150.56</v>
      </c>
      <c r="E177" s="13">
        <f t="shared" si="26"/>
        <v>11212.649545792225</v>
      </c>
      <c r="F177" s="16"/>
      <c r="G177" s="15">
        <f t="shared" si="27"/>
        <v>6.4861940417406116E-2</v>
      </c>
      <c r="H177" s="15">
        <f t="shared" si="34"/>
        <v>2.9860501540194866E-2</v>
      </c>
      <c r="I177" s="15">
        <f t="shared" si="35"/>
        <v>9.4722441957600934E-2</v>
      </c>
      <c r="J177" s="15">
        <f t="shared" si="28"/>
        <v>0.90527755804239907</v>
      </c>
      <c r="K177" s="17"/>
      <c r="L177" s="13">
        <f>F_mat!F177</f>
        <v>577.36524281858499</v>
      </c>
      <c r="M177" s="13">
        <f>F_ass!F177</f>
        <v>55.709378108113199</v>
      </c>
      <c r="N177" s="13">
        <f>F_wtw!F177</f>
        <v>10150.56</v>
      </c>
      <c r="O177" s="13">
        <f t="shared" si="29"/>
        <v>10783.634620926698</v>
      </c>
      <c r="P177" s="17"/>
      <c r="Q177" s="15">
        <f t="shared" si="30"/>
        <v>5.3540875884106019E-2</v>
      </c>
      <c r="R177" s="18">
        <f t="shared" si="31"/>
        <v>5.1661040146894167E-3</v>
      </c>
      <c r="S177" s="15">
        <f t="shared" si="32"/>
        <v>5.870697989879544E-2</v>
      </c>
      <c r="T177" s="15">
        <f t="shared" si="33"/>
        <v>0.94129302010120453</v>
      </c>
      <c r="U177" s="27"/>
    </row>
    <row r="178" spans="1:21" s="10" customFormat="1" x14ac:dyDescent="0.2">
      <c r="A178" s="10" t="s">
        <v>173</v>
      </c>
      <c r="B178" s="13">
        <f>F_mat!E178</f>
        <v>797.94126780865497</v>
      </c>
      <c r="C178" s="13">
        <f>F_ass!E178</f>
        <v>357.51389186039103</v>
      </c>
      <c r="D178" s="13">
        <f>F_wtw!E178</f>
        <v>10150.56</v>
      </c>
      <c r="E178" s="13">
        <f t="shared" si="26"/>
        <v>11306.015159669045</v>
      </c>
      <c r="F178" s="16"/>
      <c r="G178" s="15">
        <f t="shared" si="27"/>
        <v>7.0576702449071604E-2</v>
      </c>
      <c r="H178" s="15">
        <f t="shared" si="34"/>
        <v>3.1621564875989105E-2</v>
      </c>
      <c r="I178" s="15">
        <f t="shared" si="35"/>
        <v>0.10219826732506077</v>
      </c>
      <c r="J178" s="15">
        <f t="shared" si="28"/>
        <v>0.89780173267493923</v>
      </c>
      <c r="K178" s="17"/>
      <c r="L178" s="13">
        <f>F_mat!F178</f>
        <v>630.21715720491397</v>
      </c>
      <c r="M178" s="13">
        <f>F_ass!F178</f>
        <v>59.486153287207401</v>
      </c>
      <c r="N178" s="13">
        <f>F_wtw!F178</f>
        <v>10150.56</v>
      </c>
      <c r="O178" s="13">
        <f t="shared" si="29"/>
        <v>10840.263310492121</v>
      </c>
      <c r="P178" s="17"/>
      <c r="Q178" s="15">
        <f t="shared" si="30"/>
        <v>5.8136701955840565E-2</v>
      </c>
      <c r="R178" s="18">
        <f t="shared" si="31"/>
        <v>5.4875192219391656E-3</v>
      </c>
      <c r="S178" s="15">
        <f t="shared" si="32"/>
        <v>6.362422117777973E-2</v>
      </c>
      <c r="T178" s="15">
        <f t="shared" si="33"/>
        <v>0.93637577882222023</v>
      </c>
      <c r="U178" s="27"/>
    </row>
    <row r="179" spans="1:21" s="10" customFormat="1" x14ac:dyDescent="0.2">
      <c r="A179" s="10" t="s">
        <v>174</v>
      </c>
      <c r="B179" s="13">
        <f>F_mat!E179</f>
        <v>1340.88954309612</v>
      </c>
      <c r="C179" s="13">
        <f>F_ass!E179</f>
        <v>610.16181232676297</v>
      </c>
      <c r="D179" s="13">
        <f>F_wtw!E179</f>
        <v>15923.52</v>
      </c>
      <c r="E179" s="13">
        <f t="shared" si="26"/>
        <v>17874.571355422882</v>
      </c>
      <c r="F179" s="16"/>
      <c r="G179" s="15">
        <f t="shared" si="27"/>
        <v>7.5016598520518576E-2</v>
      </c>
      <c r="H179" s="15">
        <f t="shared" si="34"/>
        <v>3.4135745142870169E-2</v>
      </c>
      <c r="I179" s="15">
        <f t="shared" si="35"/>
        <v>0.10915234366338877</v>
      </c>
      <c r="J179" s="15">
        <f t="shared" si="28"/>
        <v>0.89084765633661123</v>
      </c>
      <c r="K179" s="17"/>
      <c r="L179" s="13">
        <f>F_mat!F179</f>
        <v>1062.12438975797</v>
      </c>
      <c r="M179" s="13">
        <f>F_ass!F179</f>
        <v>101.523828652353</v>
      </c>
      <c r="N179" s="13">
        <f>F_wtw!F179</f>
        <v>15923.52</v>
      </c>
      <c r="O179" s="13">
        <f t="shared" si="29"/>
        <v>17087.168218410323</v>
      </c>
      <c r="P179" s="17"/>
      <c r="Q179" s="15">
        <f t="shared" si="30"/>
        <v>6.2159181450183149E-2</v>
      </c>
      <c r="R179" s="18">
        <f t="shared" si="31"/>
        <v>5.9415245027533365E-3</v>
      </c>
      <c r="S179" s="15">
        <f t="shared" si="32"/>
        <v>6.8100705952936477E-2</v>
      </c>
      <c r="T179" s="15">
        <f t="shared" si="33"/>
        <v>0.93189929404706351</v>
      </c>
      <c r="U179" s="27"/>
    </row>
    <row r="180" spans="1:21" s="10" customFormat="1" x14ac:dyDescent="0.2">
      <c r="A180" s="10" t="s">
        <v>175</v>
      </c>
      <c r="B180" s="13">
        <f>F_mat!E180</f>
        <v>1741.2756441362401</v>
      </c>
      <c r="C180" s="13">
        <f>F_ass!E180</f>
        <v>796.08934889493605</v>
      </c>
      <c r="D180" s="13">
        <f>F_wtw!E180</f>
        <v>20711.52</v>
      </c>
      <c r="E180" s="13">
        <f t="shared" si="26"/>
        <v>23248.884993031177</v>
      </c>
      <c r="F180" s="16"/>
      <c r="G180" s="15">
        <f t="shared" si="27"/>
        <v>7.4897167957008917E-2</v>
      </c>
      <c r="H180" s="15">
        <f t="shared" si="34"/>
        <v>3.4242044258619833E-2</v>
      </c>
      <c r="I180" s="15">
        <f t="shared" si="35"/>
        <v>0.10913921221562872</v>
      </c>
      <c r="J180" s="15">
        <f t="shared" si="28"/>
        <v>0.89086078778437128</v>
      </c>
      <c r="K180" s="17"/>
      <c r="L180" s="13">
        <f>F_mat!F180</f>
        <v>1380.4603609552901</v>
      </c>
      <c r="M180" s="13">
        <f>F_ass!F180</f>
        <v>132.460008175486</v>
      </c>
      <c r="N180" s="13">
        <f>F_wtw!F180</f>
        <v>20711.52</v>
      </c>
      <c r="O180" s="13">
        <f t="shared" si="29"/>
        <v>22224.440369130778</v>
      </c>
      <c r="P180" s="17"/>
      <c r="Q180" s="15">
        <f t="shared" si="30"/>
        <v>6.2114516182495957E-2</v>
      </c>
      <c r="R180" s="18">
        <f t="shared" si="31"/>
        <v>5.9601054503702969E-3</v>
      </c>
      <c r="S180" s="15">
        <f t="shared" si="32"/>
        <v>6.8074621632866261E-2</v>
      </c>
      <c r="T180" s="15">
        <f t="shared" si="33"/>
        <v>0.93192537836713374</v>
      </c>
      <c r="U180" s="27"/>
    </row>
    <row r="181" spans="1:21" s="10" customFormat="1" x14ac:dyDescent="0.2">
      <c r="A181" s="10" t="s">
        <v>176</v>
      </c>
      <c r="B181" s="13">
        <f>F_mat!E181</f>
        <v>792.75221405004902</v>
      </c>
      <c r="C181" s="13">
        <f>F_ass!E181</f>
        <v>375.13220010100798</v>
      </c>
      <c r="D181" s="13">
        <f>F_wtw!E181</f>
        <v>9995.2878286650503</v>
      </c>
      <c r="E181" s="13">
        <f t="shared" si="26"/>
        <v>11163.172242816107</v>
      </c>
      <c r="F181" s="16"/>
      <c r="G181" s="15">
        <f t="shared" si="27"/>
        <v>7.1014958544620949E-2</v>
      </c>
      <c r="H181" s="15">
        <f t="shared" si="34"/>
        <v>3.3604444322931477E-2</v>
      </c>
      <c r="I181" s="15">
        <f t="shared" si="35"/>
        <v>0.10461940286755245</v>
      </c>
      <c r="J181" s="15">
        <f t="shared" si="28"/>
        <v>0.89538059713244755</v>
      </c>
      <c r="K181" s="17"/>
      <c r="L181" s="13">
        <f>F_mat!F181</f>
        <v>620.04095612477397</v>
      </c>
      <c r="M181" s="13">
        <f>F_ass!F181</f>
        <v>62.417634856242202</v>
      </c>
      <c r="N181" s="13">
        <f>F_wtw!F181</f>
        <v>9995.2878286650503</v>
      </c>
      <c r="O181" s="13">
        <f t="shared" si="29"/>
        <v>10677.746419646066</v>
      </c>
      <c r="P181" s="17"/>
      <c r="Q181" s="15">
        <f t="shared" si="30"/>
        <v>5.8068522303915737E-2</v>
      </c>
      <c r="R181" s="18">
        <f t="shared" si="31"/>
        <v>5.8455813055645831E-3</v>
      </c>
      <c r="S181" s="15">
        <f t="shared" si="32"/>
        <v>6.3914103609480313E-2</v>
      </c>
      <c r="T181" s="15">
        <f t="shared" si="33"/>
        <v>0.93608589639051965</v>
      </c>
      <c r="U181" s="27"/>
    </row>
    <row r="182" spans="1:21" s="10" customFormat="1" x14ac:dyDescent="0.2">
      <c r="A182" s="10" t="s">
        <v>177</v>
      </c>
      <c r="B182" s="13">
        <f>F_mat!E182</f>
        <v>871.06962955557003</v>
      </c>
      <c r="C182" s="13">
        <f>F_ass!E182</f>
        <v>402.216478431719</v>
      </c>
      <c r="D182" s="13">
        <f>F_wtw!E182</f>
        <v>9995.2878286650503</v>
      </c>
      <c r="E182" s="13">
        <f t="shared" si="26"/>
        <v>11268.573936652339</v>
      </c>
      <c r="F182" s="16"/>
      <c r="G182" s="15">
        <f t="shared" si="27"/>
        <v>7.7300786634794616E-2</v>
      </c>
      <c r="H182" s="15">
        <f t="shared" si="34"/>
        <v>3.5693645060397877E-2</v>
      </c>
      <c r="I182" s="15">
        <f t="shared" si="35"/>
        <v>0.11299443169519252</v>
      </c>
      <c r="J182" s="15">
        <f t="shared" si="28"/>
        <v>0.88700556830480748</v>
      </c>
      <c r="K182" s="17"/>
      <c r="L182" s="13">
        <f>F_mat!F182</f>
        <v>676.46444681853802</v>
      </c>
      <c r="M182" s="13">
        <f>F_ass!F182</f>
        <v>66.924143747603594</v>
      </c>
      <c r="N182" s="13">
        <f>F_wtw!F182</f>
        <v>9995.2878286650503</v>
      </c>
      <c r="O182" s="13">
        <f t="shared" si="29"/>
        <v>10738.676419231191</v>
      </c>
      <c r="P182" s="17"/>
      <c r="Q182" s="15">
        <f t="shared" si="30"/>
        <v>6.2993279656615983E-2</v>
      </c>
      <c r="R182" s="18">
        <f t="shared" si="31"/>
        <v>6.232066330609751E-3</v>
      </c>
      <c r="S182" s="15">
        <f t="shared" si="32"/>
        <v>6.9225345987225739E-2</v>
      </c>
      <c r="T182" s="15">
        <f t="shared" si="33"/>
        <v>0.93077465401277426</v>
      </c>
      <c r="U182" s="27"/>
    </row>
    <row r="183" spans="1:21" s="10" customFormat="1" x14ac:dyDescent="0.2">
      <c r="A183" s="10" t="s">
        <v>178</v>
      </c>
      <c r="B183" s="13">
        <f>F_mat!E183</f>
        <v>1439.2233495018099</v>
      </c>
      <c r="C183" s="13">
        <f>F_ass!E183</f>
        <v>669.51461700039897</v>
      </c>
      <c r="D183" s="13">
        <f>F_wtw!E183</f>
        <v>11764.3653204642</v>
      </c>
      <c r="E183" s="13">
        <f t="shared" si="26"/>
        <v>13873.103286966409</v>
      </c>
      <c r="F183" s="16"/>
      <c r="G183" s="15">
        <f t="shared" si="27"/>
        <v>0.10374199050719536</v>
      </c>
      <c r="H183" s="15">
        <f t="shared" si="34"/>
        <v>4.8259902860335428E-2</v>
      </c>
      <c r="I183" s="15">
        <f t="shared" si="35"/>
        <v>0.15200189336753078</v>
      </c>
      <c r="J183" s="15">
        <f t="shared" si="28"/>
        <v>0.84799810663246922</v>
      </c>
      <c r="K183" s="17"/>
      <c r="L183" s="13">
        <f>F_mat!F183</f>
        <v>1122.1693229884299</v>
      </c>
      <c r="M183" s="13">
        <f>F_ass!F183</f>
        <v>111.399445005242</v>
      </c>
      <c r="N183" s="13">
        <f>F_wtw!F183</f>
        <v>11764.3653204642</v>
      </c>
      <c r="O183" s="13">
        <f t="shared" si="29"/>
        <v>12997.934088457871</v>
      </c>
      <c r="P183" s="17"/>
      <c r="Q183" s="15">
        <f t="shared" si="30"/>
        <v>8.6334437099885988E-2</v>
      </c>
      <c r="R183" s="18">
        <f t="shared" si="31"/>
        <v>8.5705500771976056E-3</v>
      </c>
      <c r="S183" s="15">
        <f t="shared" si="32"/>
        <v>9.490498717708358E-2</v>
      </c>
      <c r="T183" s="15">
        <f t="shared" si="33"/>
        <v>0.90509501282291638</v>
      </c>
      <c r="U183" s="27"/>
    </row>
    <row r="184" spans="1:21" s="10" customFormat="1" x14ac:dyDescent="0.2">
      <c r="A184" s="10" t="s">
        <v>179</v>
      </c>
      <c r="B184" s="13">
        <f>F_mat!E184</f>
        <v>1858.7122013447199</v>
      </c>
      <c r="C184" s="13">
        <f>F_ass!E184</f>
        <v>865.66388332305598</v>
      </c>
      <c r="D184" s="13">
        <f>F_wtw!E184</f>
        <v>14860.2509311126</v>
      </c>
      <c r="E184" s="13">
        <f t="shared" si="26"/>
        <v>17584.627015780374</v>
      </c>
      <c r="F184" s="16"/>
      <c r="G184" s="15">
        <f t="shared" si="27"/>
        <v>0.10570097390616924</v>
      </c>
      <c r="H184" s="15">
        <f t="shared" si="34"/>
        <v>4.9228447242367593E-2</v>
      </c>
      <c r="I184" s="15">
        <f t="shared" si="35"/>
        <v>0.15492942114853681</v>
      </c>
      <c r="J184" s="15">
        <f t="shared" si="28"/>
        <v>0.84507057885146319</v>
      </c>
      <c r="K184" s="17"/>
      <c r="L184" s="13">
        <f>F_mat!F184</f>
        <v>1450.7487210111799</v>
      </c>
      <c r="M184" s="13">
        <f>F_ass!F184</f>
        <v>144.03640146845899</v>
      </c>
      <c r="N184" s="13">
        <f>F_wtw!F184</f>
        <v>14860.2509311126</v>
      </c>
      <c r="O184" s="13">
        <f t="shared" si="29"/>
        <v>16455.036053592237</v>
      </c>
      <c r="P184" s="17"/>
      <c r="Q184" s="15">
        <f t="shared" si="30"/>
        <v>8.8164420684722369E-2</v>
      </c>
      <c r="R184" s="18">
        <f t="shared" si="31"/>
        <v>8.7533324751977639E-3</v>
      </c>
      <c r="S184" s="15">
        <f t="shared" si="32"/>
        <v>9.6917753159920142E-2</v>
      </c>
      <c r="T184" s="15">
        <f t="shared" si="33"/>
        <v>0.90308224684007987</v>
      </c>
      <c r="U184" s="27"/>
    </row>
    <row r="185" spans="1:21" s="10" customFormat="1" x14ac:dyDescent="0.2">
      <c r="A185" s="10" t="s">
        <v>180</v>
      </c>
      <c r="B185" s="13">
        <f>F_mat!E185</f>
        <v>900.84840403030103</v>
      </c>
      <c r="C185" s="13">
        <f>F_ass!E185</f>
        <v>452.954271171389</v>
      </c>
      <c r="D185" s="13">
        <f>F_wtw!E185</f>
        <v>9737.2207900159301</v>
      </c>
      <c r="E185" s="13">
        <f t="shared" si="26"/>
        <v>11091.02346521762</v>
      </c>
      <c r="F185" s="16"/>
      <c r="G185" s="15">
        <f t="shared" si="27"/>
        <v>8.1223198819787651E-2</v>
      </c>
      <c r="H185" s="15">
        <f t="shared" si="34"/>
        <v>4.0839718046931518E-2</v>
      </c>
      <c r="I185" s="15">
        <f t="shared" si="35"/>
        <v>0.12206291686671911</v>
      </c>
      <c r="J185" s="15">
        <f t="shared" si="28"/>
        <v>0.87793708313328089</v>
      </c>
      <c r="K185" s="17"/>
      <c r="L185" s="13">
        <f>F_mat!F185</f>
        <v>676.67496964903296</v>
      </c>
      <c r="M185" s="13">
        <f>F_ass!F185</f>
        <v>75.3663223176749</v>
      </c>
      <c r="N185" s="13">
        <f>F_wtw!F185</f>
        <v>5241.1807900159301</v>
      </c>
      <c r="O185" s="13">
        <f t="shared" si="29"/>
        <v>5993.222081982638</v>
      </c>
      <c r="P185" s="17"/>
      <c r="Q185" s="15">
        <f t="shared" si="30"/>
        <v>0.11290670700879148</v>
      </c>
      <c r="R185" s="18">
        <f t="shared" si="31"/>
        <v>1.2575259399154905E-2</v>
      </c>
      <c r="S185" s="15">
        <f t="shared" si="32"/>
        <v>0.12548196640794637</v>
      </c>
      <c r="T185" s="15">
        <f t="shared" si="33"/>
        <v>0.8745180335920536</v>
      </c>
      <c r="U185" s="27"/>
    </row>
    <row r="186" spans="1:21" s="10" customFormat="1" x14ac:dyDescent="0.2">
      <c r="A186" s="10" t="s">
        <v>181</v>
      </c>
      <c r="B186" s="13">
        <f>F_mat!E186</f>
        <v>974.00123388996701</v>
      </c>
      <c r="C186" s="13">
        <f>F_ass!E186</f>
        <v>502.51945555199802</v>
      </c>
      <c r="D186" s="13">
        <f>F_wtw!E186</f>
        <v>9737.2207900159301</v>
      </c>
      <c r="E186" s="13">
        <f t="shared" si="26"/>
        <v>11213.741479457894</v>
      </c>
      <c r="F186" s="16"/>
      <c r="G186" s="15">
        <f t="shared" si="27"/>
        <v>8.6857828466458731E-2</v>
      </c>
      <c r="H186" s="15">
        <f t="shared" si="34"/>
        <v>4.481282687607413E-2</v>
      </c>
      <c r="I186" s="15">
        <f t="shared" si="35"/>
        <v>0.13167065534253286</v>
      </c>
      <c r="J186" s="15">
        <f t="shared" si="28"/>
        <v>0.86832934465746714</v>
      </c>
      <c r="K186" s="17"/>
      <c r="L186" s="13">
        <f>F_mat!F186</f>
        <v>726.29775337777698</v>
      </c>
      <c r="M186" s="13">
        <f>F_ass!F186</f>
        <v>83.613392495649805</v>
      </c>
      <c r="N186" s="13">
        <f>F_wtw!F186</f>
        <v>5241.1807900159301</v>
      </c>
      <c r="O186" s="13">
        <f t="shared" si="29"/>
        <v>6051.091935889357</v>
      </c>
      <c r="P186" s="17"/>
      <c r="Q186" s="15">
        <f t="shared" si="30"/>
        <v>0.1200275522290556</v>
      </c>
      <c r="R186" s="18">
        <f t="shared" si="31"/>
        <v>1.381790152612526E-2</v>
      </c>
      <c r="S186" s="15">
        <f t="shared" si="32"/>
        <v>0.13384545375518087</v>
      </c>
      <c r="T186" s="15">
        <f t="shared" si="33"/>
        <v>0.86615454624481913</v>
      </c>
      <c r="U186" s="27"/>
    </row>
    <row r="187" spans="1:21" s="10" customFormat="1" x14ac:dyDescent="0.2">
      <c r="A187" s="10" t="s">
        <v>182</v>
      </c>
      <c r="B187" s="13">
        <f>F_mat!E187</f>
        <v>1608.1756378833099</v>
      </c>
      <c r="C187" s="13">
        <f>F_ass!E187</f>
        <v>840.40699300823496</v>
      </c>
      <c r="D187" s="13">
        <f>F_wtw!E187</f>
        <v>10693.380538102399</v>
      </c>
      <c r="E187" s="13">
        <f t="shared" si="26"/>
        <v>13141.963168993945</v>
      </c>
      <c r="F187" s="16"/>
      <c r="G187" s="15">
        <f t="shared" si="27"/>
        <v>0.12236951338271178</v>
      </c>
      <c r="H187" s="15">
        <f t="shared" si="34"/>
        <v>6.3948360089078726E-2</v>
      </c>
      <c r="I187" s="15">
        <f t="shared" si="35"/>
        <v>0.18631787347179052</v>
      </c>
      <c r="J187" s="15">
        <f t="shared" si="28"/>
        <v>0.81368212652820948</v>
      </c>
      <c r="K187" s="17"/>
      <c r="L187" s="13">
        <f>F_mat!F187</f>
        <v>1204.1380852908701</v>
      </c>
      <c r="M187" s="13">
        <f>F_ass!F187</f>
        <v>139.83394868821199</v>
      </c>
      <c r="N187" s="13">
        <f>F_wtw!F187</f>
        <v>5697.4355381023897</v>
      </c>
      <c r="O187" s="13">
        <f t="shared" si="29"/>
        <v>7041.4075720814717</v>
      </c>
      <c r="P187" s="17"/>
      <c r="Q187" s="15">
        <f t="shared" si="30"/>
        <v>0.17100815042508916</v>
      </c>
      <c r="R187" s="18">
        <f t="shared" si="31"/>
        <v>1.9858806248148543E-2</v>
      </c>
      <c r="S187" s="15">
        <f t="shared" si="32"/>
        <v>0.19086695667323766</v>
      </c>
      <c r="T187" s="15">
        <f t="shared" si="33"/>
        <v>0.80913304332676228</v>
      </c>
      <c r="U187" s="27"/>
    </row>
    <row r="188" spans="1:21" s="10" customFormat="1" x14ac:dyDescent="0.2">
      <c r="A188" s="10" t="s">
        <v>183</v>
      </c>
      <c r="B188" s="13">
        <f>F_mat!E188</f>
        <v>2075.0852562896898</v>
      </c>
      <c r="C188" s="13">
        <f>F_ass!E188</f>
        <v>1105.77481226142</v>
      </c>
      <c r="D188" s="13">
        <f>F_wtw!E188</f>
        <v>14502.5312158297</v>
      </c>
      <c r="E188" s="13">
        <f t="shared" si="26"/>
        <v>17683.39128438081</v>
      </c>
      <c r="F188" s="16"/>
      <c r="G188" s="15">
        <f t="shared" si="27"/>
        <v>0.11734656678227486</v>
      </c>
      <c r="H188" s="15">
        <f t="shared" si="34"/>
        <v>6.2531829697062488E-2</v>
      </c>
      <c r="I188" s="15">
        <f t="shared" si="35"/>
        <v>0.17987839647933734</v>
      </c>
      <c r="J188" s="15">
        <f t="shared" si="28"/>
        <v>0.82012160352066266</v>
      </c>
      <c r="K188" s="17"/>
      <c r="L188" s="13">
        <f>F_mat!F188</f>
        <v>1555.28909594883</v>
      </c>
      <c r="M188" s="13">
        <f>F_ass!F188</f>
        <v>183.98806726369699</v>
      </c>
      <c r="N188" s="13">
        <f>F_wtw!F188</f>
        <v>7941.6662158296804</v>
      </c>
      <c r="O188" s="13">
        <f t="shared" si="29"/>
        <v>9680.9433790422081</v>
      </c>
      <c r="P188" s="17"/>
      <c r="Q188" s="15">
        <f t="shared" si="30"/>
        <v>0.16065470430452033</v>
      </c>
      <c r="R188" s="18">
        <f t="shared" si="31"/>
        <v>1.9005179563595383E-2</v>
      </c>
      <c r="S188" s="15">
        <f t="shared" si="32"/>
        <v>0.17965988386811574</v>
      </c>
      <c r="T188" s="15">
        <f t="shared" si="33"/>
        <v>0.82034011613188429</v>
      </c>
      <c r="U188" s="27"/>
    </row>
    <row r="189" spans="1:21" s="10" customFormat="1" x14ac:dyDescent="0.2">
      <c r="A189" s="10" t="s">
        <v>184</v>
      </c>
      <c r="B189" s="13">
        <f>F_mat!E189</f>
        <v>1183.78475720193</v>
      </c>
      <c r="C189" s="13">
        <f>F_ass!E189</f>
        <v>870.04449938268795</v>
      </c>
      <c r="D189" s="13">
        <f>F_wtw!E189</f>
        <v>10023.75</v>
      </c>
      <c r="E189" s="13">
        <f t="shared" si="26"/>
        <v>12077.579256584617</v>
      </c>
      <c r="F189" s="16"/>
      <c r="G189" s="15">
        <f t="shared" si="27"/>
        <v>9.8015068421640733E-2</v>
      </c>
      <c r="H189" s="15">
        <f t="shared" si="34"/>
        <v>7.2037987157761385E-2</v>
      </c>
      <c r="I189" s="15">
        <f t="shared" si="35"/>
        <v>0.17005305557940209</v>
      </c>
      <c r="J189" s="15">
        <f t="shared" si="28"/>
        <v>0.82994694442059791</v>
      </c>
      <c r="K189" s="17"/>
      <c r="L189" s="13">
        <f>F_mat!F189</f>
        <v>884.30846627132496</v>
      </c>
      <c r="M189" s="13">
        <f>F_ass!F189</f>
        <v>144.765285028926</v>
      </c>
      <c r="N189" s="13">
        <f>F_wtw!F189</f>
        <v>801.9</v>
      </c>
      <c r="O189" s="13">
        <f t="shared" si="29"/>
        <v>1830.973751300251</v>
      </c>
      <c r="P189" s="17"/>
      <c r="Q189" s="15">
        <f t="shared" si="30"/>
        <v>0.48297167867280488</v>
      </c>
      <c r="R189" s="18">
        <f t="shared" si="31"/>
        <v>7.9064642475689298E-2</v>
      </c>
      <c r="S189" s="15">
        <f t="shared" si="32"/>
        <v>0.56203632114849411</v>
      </c>
      <c r="T189" s="15">
        <f t="shared" si="33"/>
        <v>0.43796367885150589</v>
      </c>
      <c r="U189" s="27"/>
    </row>
    <row r="190" spans="1:21" s="10" customFormat="1" x14ac:dyDescent="0.2">
      <c r="A190" s="10" t="s">
        <v>185</v>
      </c>
      <c r="B190" s="13">
        <f>F_mat!E190</f>
        <v>1263.9299159852001</v>
      </c>
      <c r="C190" s="13">
        <f>F_ass!E190</f>
        <v>934.48493489041198</v>
      </c>
      <c r="D190" s="13">
        <f>F_wtw!E190</f>
        <v>10023.75</v>
      </c>
      <c r="E190" s="13">
        <f t="shared" si="26"/>
        <v>12222.164850875612</v>
      </c>
      <c r="F190" s="16"/>
      <c r="G190" s="15">
        <f t="shared" si="27"/>
        <v>0.10341293309381688</v>
      </c>
      <c r="H190" s="15">
        <f t="shared" si="34"/>
        <v>7.64582172055603E-2</v>
      </c>
      <c r="I190" s="15">
        <f t="shared" si="35"/>
        <v>0.17987115029937717</v>
      </c>
      <c r="J190" s="15">
        <f t="shared" si="28"/>
        <v>0.82012884970062283</v>
      </c>
      <c r="K190" s="17"/>
      <c r="L190" s="13">
        <f>F_mat!F190</f>
        <v>941.08371219120204</v>
      </c>
      <c r="M190" s="13">
        <f>F_ass!F190</f>
        <v>155.48742397731601</v>
      </c>
      <c r="N190" s="13">
        <f>F_wtw!F190</f>
        <v>801.9</v>
      </c>
      <c r="O190" s="13">
        <f t="shared" si="29"/>
        <v>1898.4711361685181</v>
      </c>
      <c r="P190" s="17"/>
      <c r="Q190" s="15">
        <f t="shared" si="30"/>
        <v>0.49570609437365004</v>
      </c>
      <c r="R190" s="18">
        <f t="shared" si="31"/>
        <v>8.1901389499721186E-2</v>
      </c>
      <c r="S190" s="15">
        <f t="shared" si="32"/>
        <v>0.57760748387337124</v>
      </c>
      <c r="T190" s="15">
        <f t="shared" si="33"/>
        <v>0.42239251612662876</v>
      </c>
      <c r="U190" s="27"/>
    </row>
    <row r="191" spans="1:21" s="10" customFormat="1" x14ac:dyDescent="0.2">
      <c r="A191" s="10" t="s">
        <v>186</v>
      </c>
      <c r="B191" s="13">
        <f>F_mat!E191</f>
        <v>1999.3887777923601</v>
      </c>
      <c r="C191" s="13">
        <f>F_ass!E191</f>
        <v>1546.7074827963099</v>
      </c>
      <c r="D191" s="13">
        <f>F_wtw!E191</f>
        <v>11704.5</v>
      </c>
      <c r="E191" s="13">
        <f t="shared" si="26"/>
        <v>15250.596260588671</v>
      </c>
      <c r="F191" s="16"/>
      <c r="G191" s="15">
        <f t="shared" si="27"/>
        <v>0.1311023348614426</v>
      </c>
      <c r="H191" s="15">
        <f t="shared" si="34"/>
        <v>0.10141947608916684</v>
      </c>
      <c r="I191" s="15">
        <f t="shared" si="35"/>
        <v>0.23252181095060942</v>
      </c>
      <c r="J191" s="15">
        <f t="shared" si="28"/>
        <v>0.76747818904939058</v>
      </c>
      <c r="K191" s="17"/>
      <c r="L191" s="13">
        <f>F_mat!F191</f>
        <v>1491.38460684238</v>
      </c>
      <c r="M191" s="13">
        <f>F_ass!F191</f>
        <v>257.35413506119397</v>
      </c>
      <c r="N191" s="13">
        <f>F_wtw!F191</f>
        <v>936.36</v>
      </c>
      <c r="O191" s="13">
        <f t="shared" si="29"/>
        <v>2685.0987419035741</v>
      </c>
      <c r="P191" s="17"/>
      <c r="Q191" s="15">
        <f t="shared" si="30"/>
        <v>0.55543007918773135</v>
      </c>
      <c r="R191" s="18">
        <f t="shared" si="31"/>
        <v>9.5845315125634933E-2</v>
      </c>
      <c r="S191" s="15">
        <f t="shared" si="32"/>
        <v>0.65127539431336634</v>
      </c>
      <c r="T191" s="15">
        <f t="shared" si="33"/>
        <v>0.34872460568663366</v>
      </c>
      <c r="U191" s="27"/>
    </row>
    <row r="192" spans="1:21" s="10" customFormat="1" x14ac:dyDescent="0.2">
      <c r="A192" s="10" t="s">
        <v>187</v>
      </c>
      <c r="B192" s="13">
        <f>F_mat!E192</f>
        <v>2535.7694326569999</v>
      </c>
      <c r="C192" s="13">
        <f>F_ass!E192</f>
        <v>2014.7730894456399</v>
      </c>
      <c r="D192" s="13">
        <f>F_wtw!E192</f>
        <v>16611.75</v>
      </c>
      <c r="E192" s="13">
        <f t="shared" si="26"/>
        <v>21162.292522102638</v>
      </c>
      <c r="F192" s="16"/>
      <c r="G192" s="15">
        <f t="shared" si="27"/>
        <v>0.11982489279025671</v>
      </c>
      <c r="H192" s="15">
        <f t="shared" si="34"/>
        <v>9.5205804727504853E-2</v>
      </c>
      <c r="I192" s="15">
        <f t="shared" si="35"/>
        <v>0.2150306975177616</v>
      </c>
      <c r="J192" s="15">
        <f t="shared" si="28"/>
        <v>0.7849693024822384</v>
      </c>
      <c r="K192" s="17"/>
      <c r="L192" s="13">
        <f>F_mat!F192</f>
        <v>1892.1375672326899</v>
      </c>
      <c r="M192" s="13">
        <f>F_ass!F192</f>
        <v>335.23480783931501</v>
      </c>
      <c r="N192" s="13">
        <f>F_wtw!F192</f>
        <v>1328.94</v>
      </c>
      <c r="O192" s="13">
        <f t="shared" si="29"/>
        <v>3556.3123750720051</v>
      </c>
      <c r="P192" s="17"/>
      <c r="Q192" s="15">
        <f t="shared" si="30"/>
        <v>0.53205044092741705</v>
      </c>
      <c r="R192" s="18">
        <f t="shared" si="31"/>
        <v>9.4264724940684511E-2</v>
      </c>
      <c r="S192" s="15">
        <f t="shared" si="32"/>
        <v>0.62631516586810154</v>
      </c>
      <c r="T192" s="15">
        <f t="shared" si="33"/>
        <v>0.37368483413189846</v>
      </c>
      <c r="U192" s="27"/>
    </row>
    <row r="193" spans="1:21" s="10" customFormat="1" x14ac:dyDescent="0.2">
      <c r="A193" s="10" t="s">
        <v>188</v>
      </c>
      <c r="B193" s="13">
        <f>F_mat!E193</f>
        <v>868.438296380407</v>
      </c>
      <c r="C193" s="13">
        <f>F_ass!E193</f>
        <v>387.38051940998002</v>
      </c>
      <c r="D193" s="13">
        <f>F_wtw!E193</f>
        <v>10143</v>
      </c>
      <c r="E193" s="13">
        <f t="shared" si="26"/>
        <v>11398.818815790386</v>
      </c>
      <c r="F193" s="16"/>
      <c r="G193" s="15">
        <f t="shared" si="27"/>
        <v>7.6186691833138864E-2</v>
      </c>
      <c r="H193" s="15">
        <f t="shared" si="34"/>
        <v>3.39842685167831E-2</v>
      </c>
      <c r="I193" s="15">
        <f t="shared" si="35"/>
        <v>0.11017096034992191</v>
      </c>
      <c r="J193" s="15">
        <f t="shared" si="28"/>
        <v>0.88982903965007809</v>
      </c>
      <c r="K193" s="17"/>
      <c r="L193" s="13">
        <f>F_mat!F193</f>
        <v>691.16965519587302</v>
      </c>
      <c r="M193" s="13">
        <f>F_ass!F193</f>
        <v>64.455612726508207</v>
      </c>
      <c r="N193" s="13">
        <f>F_wtw!F193</f>
        <v>10143</v>
      </c>
      <c r="O193" s="13">
        <f t="shared" si="29"/>
        <v>10898.625267922382</v>
      </c>
      <c r="P193" s="17"/>
      <c r="Q193" s="15">
        <f t="shared" si="30"/>
        <v>6.3418058535343283E-2</v>
      </c>
      <c r="R193" s="18">
        <f t="shared" si="31"/>
        <v>5.914104865704357E-3</v>
      </c>
      <c r="S193" s="15">
        <f t="shared" si="32"/>
        <v>6.9332163401047642E-2</v>
      </c>
      <c r="T193" s="15">
        <f t="shared" si="33"/>
        <v>0.93066783659895236</v>
      </c>
      <c r="U193" s="27"/>
    </row>
    <row r="194" spans="1:21" s="10" customFormat="1" x14ac:dyDescent="0.2">
      <c r="A194" s="10" t="s">
        <v>189</v>
      </c>
      <c r="B194" s="13">
        <f>F_mat!E194</f>
        <v>944.84590085331502</v>
      </c>
      <c r="C194" s="13">
        <f>F_ass!E194</f>
        <v>358.82615235423498</v>
      </c>
      <c r="D194" s="13">
        <f>F_wtw!E194</f>
        <v>10143</v>
      </c>
      <c r="E194" s="13">
        <f t="shared" si="26"/>
        <v>11446.672053207551</v>
      </c>
      <c r="F194" s="16"/>
      <c r="G194" s="15">
        <f t="shared" si="27"/>
        <v>8.2543283887350757E-2</v>
      </c>
      <c r="H194" s="15">
        <f t="shared" si="34"/>
        <v>3.1347639793147197E-2</v>
      </c>
      <c r="I194" s="15">
        <f t="shared" si="35"/>
        <v>0.11389092368049791</v>
      </c>
      <c r="J194" s="15">
        <f t="shared" si="28"/>
        <v>0.88610907631950209</v>
      </c>
      <c r="K194" s="17"/>
      <c r="L194" s="13">
        <f>F_mat!F194</f>
        <v>748.35285703042302</v>
      </c>
      <c r="M194" s="13">
        <f>F_ass!F194</f>
        <v>59.704498170208602</v>
      </c>
      <c r="N194" s="13">
        <f>F_wtw!F194</f>
        <v>10143</v>
      </c>
      <c r="O194" s="13">
        <f t="shared" si="29"/>
        <v>10951.057355200632</v>
      </c>
      <c r="P194" s="17"/>
      <c r="Q194" s="15">
        <f t="shared" si="30"/>
        <v>6.8336127988137332E-2</v>
      </c>
      <c r="R194" s="18">
        <f t="shared" si="31"/>
        <v>5.4519391355260386E-3</v>
      </c>
      <c r="S194" s="15">
        <f t="shared" si="32"/>
        <v>7.378806712366337E-2</v>
      </c>
      <c r="T194" s="15">
        <f t="shared" si="33"/>
        <v>0.92621193287633663</v>
      </c>
      <c r="U194" s="27"/>
    </row>
    <row r="195" spans="1:21" s="10" customFormat="1" x14ac:dyDescent="0.2">
      <c r="A195" s="10" t="s">
        <v>190</v>
      </c>
      <c r="B195" s="13">
        <f>F_mat!E195</f>
        <v>1603.97342519791</v>
      </c>
      <c r="C195" s="13">
        <f>F_ass!E195</f>
        <v>636.96379468851296</v>
      </c>
      <c r="D195" s="13">
        <f>F_wtw!E195</f>
        <v>12337.2</v>
      </c>
      <c r="E195" s="13">
        <f t="shared" si="26"/>
        <v>14578.137219886423</v>
      </c>
      <c r="F195" s="16"/>
      <c r="G195" s="15">
        <f t="shared" si="27"/>
        <v>0.11002595194466186</v>
      </c>
      <c r="H195" s="15">
        <f t="shared" si="34"/>
        <v>4.3693085411462156E-2</v>
      </c>
      <c r="I195" s="15">
        <f t="shared" si="35"/>
        <v>0.15371903735612402</v>
      </c>
      <c r="J195" s="15">
        <f t="shared" si="28"/>
        <v>0.84628096264387598</v>
      </c>
      <c r="K195" s="17"/>
      <c r="L195" s="13">
        <f>F_mat!F195</f>
        <v>1273.97771738967</v>
      </c>
      <c r="M195" s="13">
        <f>F_ass!F195</f>
        <v>105.983366777922</v>
      </c>
      <c r="N195" s="13">
        <f>F_wtw!F195</f>
        <v>12337.2</v>
      </c>
      <c r="O195" s="13">
        <f t="shared" si="29"/>
        <v>13717.161084167592</v>
      </c>
      <c r="P195" s="17"/>
      <c r="Q195" s="15">
        <f t="shared" si="30"/>
        <v>9.2874736220754942E-2</v>
      </c>
      <c r="R195" s="18">
        <f t="shared" si="31"/>
        <v>7.7263339059456312E-3</v>
      </c>
      <c r="S195" s="15">
        <f t="shared" si="32"/>
        <v>0.10060107012670057</v>
      </c>
      <c r="T195" s="15">
        <f t="shared" si="33"/>
        <v>0.89939892987329939</v>
      </c>
      <c r="U195" s="27"/>
    </row>
    <row r="196" spans="1:21" s="10" customFormat="1" x14ac:dyDescent="0.2">
      <c r="A196" s="10" t="s">
        <v>191</v>
      </c>
      <c r="B196" s="13">
        <f>F_mat!E196</f>
        <v>2086.6108138598302</v>
      </c>
      <c r="C196" s="13">
        <f>F_ass!E196</f>
        <v>1076.6138217467201</v>
      </c>
      <c r="D196" s="13">
        <f>F_wtw!E196</f>
        <v>16394.400000000001</v>
      </c>
      <c r="E196" s="13">
        <f t="shared" si="26"/>
        <v>19557.624635606553</v>
      </c>
      <c r="F196" s="16"/>
      <c r="G196" s="15">
        <f t="shared" si="27"/>
        <v>0.10669040094270715</v>
      </c>
      <c r="H196" s="15">
        <f t="shared" si="34"/>
        <v>5.504829148764008E-2</v>
      </c>
      <c r="I196" s="15">
        <f t="shared" si="35"/>
        <v>0.16173869243034722</v>
      </c>
      <c r="J196" s="15">
        <f t="shared" si="28"/>
        <v>0.83826130756965278</v>
      </c>
      <c r="K196" s="17"/>
      <c r="L196" s="13">
        <f>F_mat!F196</f>
        <v>1658.2415055776901</v>
      </c>
      <c r="M196" s="13">
        <f>F_ass!F196</f>
        <v>179.136017619591</v>
      </c>
      <c r="N196" s="13">
        <f>F_wtw!F196</f>
        <v>16394.400000000001</v>
      </c>
      <c r="O196" s="13">
        <f t="shared" si="29"/>
        <v>18231.777523197281</v>
      </c>
      <c r="P196" s="17"/>
      <c r="Q196" s="15">
        <f t="shared" si="30"/>
        <v>9.0953364446654708E-2</v>
      </c>
      <c r="R196" s="18">
        <f t="shared" si="31"/>
        <v>9.825482863185804E-3</v>
      </c>
      <c r="S196" s="15">
        <f t="shared" si="32"/>
        <v>0.10077884730984052</v>
      </c>
      <c r="T196" s="15">
        <f t="shared" si="33"/>
        <v>0.89922115269015945</v>
      </c>
      <c r="U196" s="27"/>
    </row>
    <row r="197" spans="1:21" s="10" customFormat="1" x14ac:dyDescent="0.2">
      <c r="U197" s="27"/>
    </row>
    <row r="198" spans="1:21" s="10" customFormat="1" ht="76" customHeight="1" x14ac:dyDescent="0.2">
      <c r="B198" s="32" t="s">
        <v>232</v>
      </c>
      <c r="C198" s="32"/>
      <c r="D198" s="32"/>
      <c r="E198" s="32"/>
      <c r="F198" s="19"/>
      <c r="G198" s="32" t="s">
        <v>220</v>
      </c>
      <c r="H198" s="32"/>
      <c r="I198" s="32"/>
      <c r="J198" s="32"/>
      <c r="K198" s="20"/>
      <c r="L198" s="32" t="s">
        <v>231</v>
      </c>
      <c r="M198" s="32"/>
      <c r="N198" s="32"/>
      <c r="O198" s="32"/>
      <c r="P198" s="20"/>
      <c r="Q198" s="32" t="s">
        <v>220</v>
      </c>
      <c r="R198" s="32"/>
      <c r="S198" s="32"/>
      <c r="T198" s="32"/>
      <c r="U198" s="30"/>
    </row>
    <row r="199" spans="1:21" s="10" customFormat="1" x14ac:dyDescent="0.2">
      <c r="E199" s="19"/>
      <c r="F199" s="19"/>
      <c r="K199" s="20"/>
      <c r="P199" s="20"/>
      <c r="S199" s="15"/>
      <c r="T199" s="15"/>
      <c r="U199" s="30"/>
    </row>
    <row r="200" spans="1:21" s="10" customFormat="1" x14ac:dyDescent="0.2">
      <c r="U200" s="27"/>
    </row>
    <row r="201" spans="1:21" s="10" customFormat="1" x14ac:dyDescent="0.2">
      <c r="U201" s="27"/>
    </row>
    <row r="202" spans="1:21" s="10" customFormat="1" x14ac:dyDescent="0.2">
      <c r="U202" s="27"/>
    </row>
  </sheetData>
  <mergeCells count="9">
    <mergeCell ref="B198:E198"/>
    <mergeCell ref="V3:W3"/>
    <mergeCell ref="L198:O198"/>
    <mergeCell ref="B3:E3"/>
    <mergeCell ref="L3:O3"/>
    <mergeCell ref="Q3:T3"/>
    <mergeCell ref="G3:J3"/>
    <mergeCell ref="G198:J198"/>
    <mergeCell ref="Q198:T19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A924-27C2-4482-846F-B2B6F7DED69C}">
  <dimension ref="A1:Q202"/>
  <sheetViews>
    <sheetView tabSelected="1" zoomScale="114" zoomScaleNormal="70" workbookViewId="0">
      <pane xSplit="1" ySplit="4" topLeftCell="B35" activePane="bottomRight" state="frozen"/>
      <selection pane="topRight" activeCell="B1" sqref="B1"/>
      <selection pane="bottomLeft" activeCell="A3" sqref="A3"/>
      <selection pane="bottomRight" activeCell="B1" sqref="B1:C1048576"/>
    </sheetView>
  </sheetViews>
  <sheetFormatPr baseColWidth="10" defaultColWidth="8.83203125" defaultRowHeight="15" x14ac:dyDescent="0.2"/>
  <cols>
    <col min="1" max="1" width="23.6640625" bestFit="1" customWidth="1"/>
    <col min="2" max="3" width="16.1640625" customWidth="1"/>
    <col min="4" max="4" width="3.33203125" customWidth="1"/>
    <col min="5" max="6" width="16.1640625" customWidth="1"/>
    <col min="7" max="7" width="3.33203125" customWidth="1"/>
    <col min="8" max="9" width="16.1640625" customWidth="1"/>
    <col min="10" max="10" width="3.33203125" customWidth="1"/>
    <col min="11" max="12" width="16.1640625" customWidth="1"/>
    <col min="13" max="13" width="3.33203125" customWidth="1"/>
    <col min="14" max="15" width="16.1640625" customWidth="1"/>
    <col min="16" max="16" width="3.33203125" customWidth="1"/>
    <col min="17" max="17" width="16.1640625" customWidth="1"/>
  </cols>
  <sheetData>
    <row r="1" spans="1:17" ht="19" x14ac:dyDescent="0.25">
      <c r="A1" s="11" t="s">
        <v>230</v>
      </c>
    </row>
    <row r="2" spans="1:17" x14ac:dyDescent="0.2">
      <c r="D2" s="10"/>
      <c r="G2" s="10"/>
      <c r="J2" s="10"/>
      <c r="M2" s="10"/>
      <c r="P2" s="10"/>
    </row>
    <row r="3" spans="1:17" x14ac:dyDescent="0.2">
      <c r="B3" s="31" t="s">
        <v>203</v>
      </c>
      <c r="C3" s="31"/>
      <c r="D3" s="21"/>
      <c r="E3" s="31" t="s">
        <v>218</v>
      </c>
      <c r="F3" s="31"/>
      <c r="G3" s="21"/>
      <c r="H3" s="31" t="s">
        <v>219</v>
      </c>
      <c r="I3" s="31"/>
      <c r="J3" s="21"/>
      <c r="K3" s="31" t="s">
        <v>198</v>
      </c>
      <c r="L3" s="31"/>
      <c r="M3" s="21"/>
      <c r="N3" s="31" t="s">
        <v>202</v>
      </c>
      <c r="O3" s="31"/>
      <c r="P3" s="21"/>
      <c r="Q3" s="4" t="s">
        <v>204</v>
      </c>
    </row>
    <row r="4" spans="1:17" x14ac:dyDescent="0.2">
      <c r="B4" s="12" t="s">
        <v>206</v>
      </c>
      <c r="C4" s="12" t="s">
        <v>208</v>
      </c>
      <c r="D4" s="25"/>
      <c r="E4" s="12" t="s">
        <v>206</v>
      </c>
      <c r="F4" s="12" t="s">
        <v>208</v>
      </c>
      <c r="G4" s="25"/>
      <c r="H4" s="12" t="s">
        <v>206</v>
      </c>
      <c r="I4" s="12" t="s">
        <v>208</v>
      </c>
      <c r="J4" s="25"/>
      <c r="K4" s="12" t="s">
        <v>206</v>
      </c>
      <c r="L4" s="12" t="s">
        <v>208</v>
      </c>
      <c r="M4" s="25"/>
      <c r="N4" s="12" t="s">
        <v>206</v>
      </c>
      <c r="O4" s="12" t="s">
        <v>208</v>
      </c>
      <c r="P4" s="25"/>
      <c r="Q4" t="s">
        <v>205</v>
      </c>
    </row>
    <row r="5" spans="1:17" x14ac:dyDescent="0.2">
      <c r="A5" t="s">
        <v>0</v>
      </c>
      <c r="B5" s="3">
        <v>97.28</v>
      </c>
      <c r="C5" s="3">
        <v>97.28</v>
      </c>
      <c r="D5" s="16"/>
      <c r="E5" s="3">
        <v>27.210638311789985</v>
      </c>
      <c r="F5" s="3">
        <v>27.210638311789978</v>
      </c>
      <c r="G5" s="16"/>
      <c r="H5" s="3">
        <v>15.874388820550017</v>
      </c>
      <c r="I5" s="3">
        <v>9.5694220576442888</v>
      </c>
      <c r="J5" s="16"/>
      <c r="K5" s="3">
        <v>140.36502713234</v>
      </c>
      <c r="L5" s="3">
        <v>134.06006036943427</v>
      </c>
      <c r="M5" s="16"/>
      <c r="N5" s="7">
        <v>1.442897071672903</v>
      </c>
      <c r="O5" s="7">
        <v>1.3780845021529016</v>
      </c>
      <c r="P5" s="16"/>
      <c r="Q5" s="3">
        <v>38</v>
      </c>
    </row>
    <row r="6" spans="1:17" x14ac:dyDescent="0.2">
      <c r="A6" t="s">
        <v>1</v>
      </c>
      <c r="B6" s="3">
        <v>153.6</v>
      </c>
      <c r="C6" s="3">
        <v>153.6</v>
      </c>
      <c r="D6" s="16"/>
      <c r="E6" s="3">
        <v>42.964165755458346</v>
      </c>
      <c r="F6" s="3">
        <v>42.964165755458353</v>
      </c>
      <c r="G6" s="16"/>
      <c r="H6" s="3">
        <v>28.210161525106848</v>
      </c>
      <c r="I6" s="3">
        <v>17.005690423721902</v>
      </c>
      <c r="J6" s="16"/>
      <c r="K6" s="3">
        <v>224.77432728056519</v>
      </c>
      <c r="L6" s="3">
        <v>213.56985617918025</v>
      </c>
      <c r="M6" s="16"/>
      <c r="N6" s="7">
        <v>1.4633745265661797</v>
      </c>
      <c r="O6" s="7">
        <v>1.3904287511665381</v>
      </c>
      <c r="P6" s="16"/>
      <c r="Q6" s="3">
        <v>60</v>
      </c>
    </row>
    <row r="7" spans="1:17" x14ac:dyDescent="0.2">
      <c r="A7" t="s">
        <v>2</v>
      </c>
      <c r="B7" s="3">
        <v>200.70400000000001</v>
      </c>
      <c r="C7" s="3">
        <v>200.70400000000001</v>
      </c>
      <c r="D7" s="16"/>
      <c r="E7" s="3">
        <v>56.139843253798347</v>
      </c>
      <c r="F7" s="3">
        <v>56.139843253798347</v>
      </c>
      <c r="G7" s="16"/>
      <c r="H7" s="3">
        <v>37.250449383016587</v>
      </c>
      <c r="I7" s="3">
        <v>22.455369842115942</v>
      </c>
      <c r="J7" s="16"/>
      <c r="K7" s="3">
        <v>294.09429263681494</v>
      </c>
      <c r="L7" s="3">
        <v>279.2992130959143</v>
      </c>
      <c r="M7" s="16"/>
      <c r="N7" s="7">
        <v>1.4653135594547937</v>
      </c>
      <c r="O7" s="7">
        <v>1.391597641780504</v>
      </c>
      <c r="P7" s="16"/>
      <c r="Q7" s="3">
        <v>78.400000000000006</v>
      </c>
    </row>
    <row r="8" spans="1:17" x14ac:dyDescent="0.2">
      <c r="A8" t="s">
        <v>3</v>
      </c>
      <c r="B8" s="3">
        <v>269.31200000000001</v>
      </c>
      <c r="C8" s="3">
        <v>269.31200000000001</v>
      </c>
      <c r="D8" s="16"/>
      <c r="E8" s="3">
        <v>75.330503957903304</v>
      </c>
      <c r="F8" s="3">
        <v>75.33050395790336</v>
      </c>
      <c r="G8" s="16"/>
      <c r="H8" s="3">
        <v>44.306941399822747</v>
      </c>
      <c r="I8" s="3">
        <v>26.709174578698896</v>
      </c>
      <c r="J8" s="16"/>
      <c r="K8" s="3">
        <v>388.94944535772606</v>
      </c>
      <c r="L8" s="3">
        <v>371.35167853660226</v>
      </c>
      <c r="M8" s="16"/>
      <c r="N8" s="7">
        <v>1.44423362255572</v>
      </c>
      <c r="O8" s="7">
        <v>1.3788902036916373</v>
      </c>
      <c r="P8" s="16"/>
      <c r="Q8" s="3">
        <v>105.2</v>
      </c>
    </row>
    <row r="9" spans="1:17" x14ac:dyDescent="0.2">
      <c r="A9" t="s">
        <v>4</v>
      </c>
      <c r="B9" s="3">
        <v>96.46</v>
      </c>
      <c r="C9" s="3">
        <v>96.46</v>
      </c>
      <c r="D9" s="16"/>
      <c r="E9" s="3">
        <v>16.323999999999998</v>
      </c>
      <c r="F9" s="3">
        <v>16.324000000000012</v>
      </c>
      <c r="G9" s="16"/>
      <c r="H9" s="3">
        <v>16.150791927845972</v>
      </c>
      <c r="I9" s="3">
        <v>9.7347657768485476</v>
      </c>
      <c r="J9" s="16"/>
      <c r="K9" s="3">
        <v>128.93479192784596</v>
      </c>
      <c r="L9" s="3">
        <v>122.51876577684855</v>
      </c>
      <c r="M9" s="16"/>
      <c r="N9" s="7">
        <v>1.3366658918499479</v>
      </c>
      <c r="O9" s="7">
        <v>1.2701510032847663</v>
      </c>
      <c r="P9" s="16"/>
      <c r="Q9" s="3">
        <v>37.1</v>
      </c>
    </row>
    <row r="10" spans="1:17" x14ac:dyDescent="0.2">
      <c r="A10" t="s">
        <v>5</v>
      </c>
      <c r="B10" s="3">
        <v>151.32</v>
      </c>
      <c r="C10" s="3">
        <v>151.32</v>
      </c>
      <c r="D10" s="16"/>
      <c r="E10" s="3">
        <v>25.607999999999997</v>
      </c>
      <c r="F10" s="3">
        <v>25.608000000000022</v>
      </c>
      <c r="G10" s="16"/>
      <c r="H10" s="3">
        <v>28.630295451142167</v>
      </c>
      <c r="I10" s="3">
        <v>17.256690667800154</v>
      </c>
      <c r="J10" s="16"/>
      <c r="K10" s="3">
        <v>205.55829545114216</v>
      </c>
      <c r="L10" s="3">
        <v>194.18469066780017</v>
      </c>
      <c r="M10" s="16"/>
      <c r="N10" s="7">
        <v>1.3584344135021291</v>
      </c>
      <c r="O10" s="7">
        <v>1.2832718125019837</v>
      </c>
      <c r="P10" s="16"/>
      <c r="Q10" s="3">
        <v>58.2</v>
      </c>
    </row>
    <row r="11" spans="1:17" x14ac:dyDescent="0.2">
      <c r="A11" t="s">
        <v>6</v>
      </c>
      <c r="B11" s="3">
        <v>196.82</v>
      </c>
      <c r="C11" s="3">
        <v>196.82</v>
      </c>
      <c r="D11" s="16"/>
      <c r="E11" s="3">
        <v>33.307999999999986</v>
      </c>
      <c r="F11" s="3">
        <v>33.308000000000014</v>
      </c>
      <c r="G11" s="16"/>
      <c r="H11" s="3">
        <v>37.753261887280253</v>
      </c>
      <c r="I11" s="3">
        <v>22.755488611740965</v>
      </c>
      <c r="J11" s="16"/>
      <c r="K11" s="3">
        <v>267.88126188728023</v>
      </c>
      <c r="L11" s="3">
        <v>252.88348861174097</v>
      </c>
      <c r="M11" s="16"/>
      <c r="N11" s="7">
        <v>1.3610469560373959</v>
      </c>
      <c r="O11" s="7">
        <v>1.2848465024476221</v>
      </c>
      <c r="P11" s="16"/>
      <c r="Q11" s="3">
        <v>75.7</v>
      </c>
    </row>
    <row r="12" spans="1:17" x14ac:dyDescent="0.2">
      <c r="A12" t="s">
        <v>7</v>
      </c>
      <c r="B12" s="3">
        <v>260</v>
      </c>
      <c r="C12" s="3">
        <v>260</v>
      </c>
      <c r="D12" s="16"/>
      <c r="E12" s="3">
        <v>43.999999999999993</v>
      </c>
      <c r="F12" s="3">
        <v>43.999999999999972</v>
      </c>
      <c r="G12" s="16"/>
      <c r="H12" s="3">
        <v>45.035506560819165</v>
      </c>
      <c r="I12" s="3">
        <v>27.144805652249634</v>
      </c>
      <c r="J12" s="16"/>
      <c r="K12" s="3">
        <v>349.03550656081916</v>
      </c>
      <c r="L12" s="3">
        <v>331.1448056522496</v>
      </c>
      <c r="M12" s="16"/>
      <c r="N12" s="7">
        <v>1.3424442560031506</v>
      </c>
      <c r="O12" s="7">
        <v>1.2736338678932677</v>
      </c>
      <c r="P12" s="16"/>
      <c r="Q12" s="3">
        <v>100</v>
      </c>
    </row>
    <row r="13" spans="1:17" x14ac:dyDescent="0.2">
      <c r="A13" t="s">
        <v>8</v>
      </c>
      <c r="B13" s="3">
        <v>86.783999999999992</v>
      </c>
      <c r="C13" s="3">
        <v>86.783999999999992</v>
      </c>
      <c r="D13" s="16"/>
      <c r="E13" s="3">
        <v>24.274753651834189</v>
      </c>
      <c r="F13" s="3">
        <v>24.274753651834164</v>
      </c>
      <c r="G13" s="16"/>
      <c r="H13" s="3">
        <v>18.311421398262965</v>
      </c>
      <c r="I13" s="3">
        <v>10.755809209618118</v>
      </c>
      <c r="J13" s="16"/>
      <c r="K13" s="3">
        <v>129.37017505009715</v>
      </c>
      <c r="L13" s="3">
        <v>121.81456286145227</v>
      </c>
      <c r="M13" s="16"/>
      <c r="N13" s="7">
        <v>1.4907145908243127</v>
      </c>
      <c r="O13" s="7">
        <v>1.4036523191078112</v>
      </c>
      <c r="P13" s="16"/>
      <c r="Q13" s="3">
        <v>33.9</v>
      </c>
    </row>
    <row r="14" spans="1:17" x14ac:dyDescent="0.2">
      <c r="A14" t="s">
        <v>9</v>
      </c>
      <c r="B14" s="3">
        <v>102.14399999999999</v>
      </c>
      <c r="C14" s="3">
        <v>102.14399999999999</v>
      </c>
      <c r="D14" s="16"/>
      <c r="E14" s="3">
        <v>28.571170227380037</v>
      </c>
      <c r="F14" s="3">
        <v>28.571170227380016</v>
      </c>
      <c r="G14" s="16"/>
      <c r="H14" s="3">
        <v>31.81038190300815</v>
      </c>
      <c r="I14" s="3">
        <v>18.73657195902431</v>
      </c>
      <c r="J14" s="16"/>
      <c r="K14" s="3">
        <v>162.52555213038818</v>
      </c>
      <c r="L14" s="3">
        <v>149.45174218640432</v>
      </c>
      <c r="M14" s="16"/>
      <c r="N14" s="7">
        <v>1.5911414486449345</v>
      </c>
      <c r="O14" s="7">
        <v>1.463147538635694</v>
      </c>
      <c r="P14" s="16"/>
      <c r="Q14" s="3">
        <v>39.9</v>
      </c>
    </row>
    <row r="15" spans="1:17" x14ac:dyDescent="0.2">
      <c r="A15" t="s">
        <v>10</v>
      </c>
      <c r="B15" s="3">
        <v>129.024</v>
      </c>
      <c r="C15" s="3">
        <v>129.024</v>
      </c>
      <c r="D15" s="16"/>
      <c r="E15" s="3">
        <v>36.08989923458499</v>
      </c>
      <c r="F15" s="3">
        <v>36.089899234585005</v>
      </c>
      <c r="G15" s="16"/>
      <c r="H15" s="3">
        <v>41.591595409572747</v>
      </c>
      <c r="I15" s="3">
        <v>24.519221613938843</v>
      </c>
      <c r="J15" s="16"/>
      <c r="K15" s="3">
        <v>206.70549464415774</v>
      </c>
      <c r="L15" s="3">
        <v>189.63312084852384</v>
      </c>
      <c r="M15" s="16"/>
      <c r="N15" s="7">
        <v>1.6020701159796451</v>
      </c>
      <c r="O15" s="7">
        <v>1.4697507506240997</v>
      </c>
      <c r="P15" s="16"/>
      <c r="Q15" s="3">
        <v>50.4</v>
      </c>
    </row>
    <row r="16" spans="1:17" x14ac:dyDescent="0.2">
      <c r="A16" t="s">
        <v>11</v>
      </c>
      <c r="B16" s="3">
        <v>159.488</v>
      </c>
      <c r="C16" s="3">
        <v>159.488</v>
      </c>
      <c r="D16" s="16"/>
      <c r="E16" s="3">
        <v>44.611125442750811</v>
      </c>
      <c r="F16" s="3">
        <v>44.611125442750854</v>
      </c>
      <c r="G16" s="16"/>
      <c r="H16" s="3">
        <v>50.027432683925589</v>
      </c>
      <c r="I16" s="3">
        <v>29.506402590117197</v>
      </c>
      <c r="J16" s="16"/>
      <c r="K16" s="3">
        <v>254.1265581266764</v>
      </c>
      <c r="L16" s="3">
        <v>233.60552803286805</v>
      </c>
      <c r="M16" s="16"/>
      <c r="N16" s="7">
        <v>1.5933898357661793</v>
      </c>
      <c r="O16" s="7">
        <v>1.4647216595158761</v>
      </c>
      <c r="P16" s="16"/>
      <c r="Q16" s="3">
        <v>62.3</v>
      </c>
    </row>
    <row r="17" spans="1:17" x14ac:dyDescent="0.2">
      <c r="A17" t="s">
        <v>12</v>
      </c>
      <c r="B17" s="3">
        <v>30.323199999999996</v>
      </c>
      <c r="C17" s="3">
        <v>30.323199999999996</v>
      </c>
      <c r="D17" s="16"/>
      <c r="E17" s="3">
        <v>77.868142111288336</v>
      </c>
      <c r="F17" s="3">
        <v>27.912142111288091</v>
      </c>
      <c r="G17" s="16"/>
      <c r="H17" s="3">
        <v>20.837154598712708</v>
      </c>
      <c r="I17" s="3">
        <v>11.603782694747908</v>
      </c>
      <c r="J17" s="16"/>
      <c r="K17" s="3">
        <v>129.02849671000104</v>
      </c>
      <c r="L17" s="3">
        <v>69.839124806035997</v>
      </c>
      <c r="M17" s="16"/>
      <c r="N17" s="7">
        <v>4.2551081914178273</v>
      </c>
      <c r="O17" s="7">
        <v>2.3031581365435048</v>
      </c>
      <c r="P17" s="16"/>
      <c r="Q17" s="3">
        <v>23.689999999999998</v>
      </c>
    </row>
    <row r="18" spans="1:17" x14ac:dyDescent="0.2">
      <c r="A18" t="s">
        <v>13</v>
      </c>
      <c r="B18" s="3">
        <v>33.145600000000002</v>
      </c>
      <c r="C18" s="3">
        <v>33.145600000000002</v>
      </c>
      <c r="D18" s="16"/>
      <c r="E18" s="3">
        <v>85.669739312249192</v>
      </c>
      <c r="F18" s="3">
        <v>30.159239312248829</v>
      </c>
      <c r="G18" s="16"/>
      <c r="H18" s="3">
        <v>35.834354607396087</v>
      </c>
      <c r="I18" s="3">
        <v>20.010582531266124</v>
      </c>
      <c r="J18" s="16"/>
      <c r="K18" s="3">
        <v>154.64969391964527</v>
      </c>
      <c r="L18" s="3">
        <v>83.315421843514955</v>
      </c>
      <c r="M18" s="16"/>
      <c r="N18" s="7">
        <v>4.6657684253609908</v>
      </c>
      <c r="O18" s="7">
        <v>2.5136193595383687</v>
      </c>
      <c r="P18" s="16"/>
      <c r="Q18" s="3">
        <v>25.895000000000003</v>
      </c>
    </row>
    <row r="19" spans="1:17" x14ac:dyDescent="0.2">
      <c r="A19" t="s">
        <v>14</v>
      </c>
      <c r="B19" s="3">
        <v>45.523199999999996</v>
      </c>
      <c r="C19" s="3">
        <v>45.523199999999996</v>
      </c>
      <c r="D19" s="16"/>
      <c r="E19" s="3">
        <v>115.61603573144086</v>
      </c>
      <c r="F19" s="3">
        <v>42.717535731440819</v>
      </c>
      <c r="G19" s="16"/>
      <c r="H19" s="3">
        <v>46.727691691196412</v>
      </c>
      <c r="I19" s="3">
        <v>26.093769470690404</v>
      </c>
      <c r="J19" s="16"/>
      <c r="K19" s="3">
        <v>207.86692742263727</v>
      </c>
      <c r="L19" s="3">
        <v>114.33450520213123</v>
      </c>
      <c r="M19" s="16"/>
      <c r="N19" s="7">
        <v>4.566175651593853</v>
      </c>
      <c r="O19" s="7">
        <v>2.5115656456956286</v>
      </c>
      <c r="P19" s="16"/>
      <c r="Q19" s="3">
        <v>35.564999999999998</v>
      </c>
    </row>
    <row r="20" spans="1:17" x14ac:dyDescent="0.2">
      <c r="A20" t="s">
        <v>15</v>
      </c>
      <c r="B20" s="3">
        <v>59.84</v>
      </c>
      <c r="C20" s="3">
        <v>59.84</v>
      </c>
      <c r="D20" s="16"/>
      <c r="E20" s="3">
        <v>154.35204256502172</v>
      </c>
      <c r="F20" s="3">
        <v>54.64704256502165</v>
      </c>
      <c r="G20" s="16"/>
      <c r="H20" s="3">
        <v>56.689626763583085</v>
      </c>
      <c r="I20" s="3">
        <v>31.544226054195832</v>
      </c>
      <c r="J20" s="16"/>
      <c r="K20" s="3">
        <v>270.8816693286048</v>
      </c>
      <c r="L20" s="3">
        <v>146.03126861921749</v>
      </c>
      <c r="M20" s="16"/>
      <c r="N20" s="7">
        <v>4.5267658644486097</v>
      </c>
      <c r="O20" s="7">
        <v>2.4403621092783667</v>
      </c>
      <c r="P20" s="16"/>
      <c r="Q20" s="3">
        <v>46.75</v>
      </c>
    </row>
    <row r="21" spans="1:17" x14ac:dyDescent="0.2">
      <c r="A21" t="s">
        <v>16</v>
      </c>
      <c r="B21" s="3">
        <v>0</v>
      </c>
      <c r="C21" s="3">
        <v>0</v>
      </c>
      <c r="D21" s="16"/>
      <c r="E21" s="3">
        <v>111.375</v>
      </c>
      <c r="F21" s="3">
        <v>8.91</v>
      </c>
      <c r="G21" s="16"/>
      <c r="H21" s="3">
        <v>29.359443613528917</v>
      </c>
      <c r="I21" s="3">
        <v>15.111664305136909</v>
      </c>
      <c r="J21" s="16"/>
      <c r="K21" s="3">
        <v>140.73444361352892</v>
      </c>
      <c r="L21" s="3">
        <v>24.021664305136909</v>
      </c>
      <c r="M21" s="16"/>
      <c r="N21" s="7" t="s">
        <v>213</v>
      </c>
      <c r="O21" s="7" t="s">
        <v>213</v>
      </c>
      <c r="P21" s="16"/>
      <c r="Q21" s="3">
        <v>14.85</v>
      </c>
    </row>
    <row r="22" spans="1:17" x14ac:dyDescent="0.2">
      <c r="A22" t="s">
        <v>17</v>
      </c>
      <c r="B22" s="3">
        <v>0</v>
      </c>
      <c r="C22" s="3">
        <v>0</v>
      </c>
      <c r="D22" s="16"/>
      <c r="E22" s="3">
        <v>130.04999999999995</v>
      </c>
      <c r="F22" s="3">
        <v>10.404</v>
      </c>
      <c r="G22" s="16"/>
      <c r="H22" s="3">
        <v>49.729770053311427</v>
      </c>
      <c r="I22" s="3">
        <v>25.055943703546891</v>
      </c>
      <c r="J22" s="16"/>
      <c r="K22" s="3">
        <v>179.77977005331138</v>
      </c>
      <c r="L22" s="3">
        <v>35.459943703546891</v>
      </c>
      <c r="M22" s="16"/>
      <c r="N22" s="7" t="s">
        <v>213</v>
      </c>
      <c r="O22" s="7" t="s">
        <v>213</v>
      </c>
      <c r="P22" s="16"/>
      <c r="Q22" s="3">
        <v>17.34</v>
      </c>
    </row>
    <row r="23" spans="1:17" x14ac:dyDescent="0.2">
      <c r="A23" t="s">
        <v>18</v>
      </c>
      <c r="B23" s="3">
        <v>0</v>
      </c>
      <c r="C23" s="3">
        <v>0</v>
      </c>
      <c r="D23" s="16"/>
      <c r="E23" s="3">
        <v>184.57500000000002</v>
      </c>
      <c r="F23" s="3">
        <v>14.766000000000005</v>
      </c>
      <c r="G23" s="16"/>
      <c r="H23" s="3">
        <v>64.041170414649088</v>
      </c>
      <c r="I23" s="3">
        <v>32.085917275202796</v>
      </c>
      <c r="J23" s="16"/>
      <c r="K23" s="3">
        <v>248.6161704146491</v>
      </c>
      <c r="L23" s="3">
        <v>46.851917275202801</v>
      </c>
      <c r="M23" s="16"/>
      <c r="N23" s="7" t="s">
        <v>213</v>
      </c>
      <c r="O23" s="7" t="s">
        <v>213</v>
      </c>
      <c r="P23" s="16"/>
      <c r="Q23" s="3">
        <v>24.61</v>
      </c>
    </row>
    <row r="24" spans="1:17" x14ac:dyDescent="0.2">
      <c r="A24" t="s">
        <v>19</v>
      </c>
      <c r="B24" s="3">
        <v>0</v>
      </c>
      <c r="C24" s="3">
        <v>0</v>
      </c>
      <c r="D24" s="16"/>
      <c r="E24" s="3">
        <v>230.7</v>
      </c>
      <c r="F24" s="3">
        <v>18.455999999999989</v>
      </c>
      <c r="G24" s="16"/>
      <c r="H24" s="3">
        <v>78.177654503645329</v>
      </c>
      <c r="I24" s="3">
        <v>38.944909726765204</v>
      </c>
      <c r="J24" s="16"/>
      <c r="K24" s="3">
        <v>308.87765450364532</v>
      </c>
      <c r="L24" s="3">
        <v>57.400909726765192</v>
      </c>
      <c r="M24" s="16"/>
      <c r="N24" s="7" t="s">
        <v>213</v>
      </c>
      <c r="O24" s="7" t="s">
        <v>213</v>
      </c>
      <c r="P24" s="16"/>
      <c r="Q24" s="3">
        <v>30.76</v>
      </c>
    </row>
    <row r="25" spans="1:17" x14ac:dyDescent="0.2">
      <c r="A25" t="s">
        <v>20</v>
      </c>
      <c r="B25" s="3">
        <v>0</v>
      </c>
      <c r="C25" s="3">
        <v>0</v>
      </c>
      <c r="D25" s="16"/>
      <c r="E25" s="3">
        <v>112.69999999999999</v>
      </c>
      <c r="F25" s="3">
        <v>112.69999999999999</v>
      </c>
      <c r="G25" s="16"/>
      <c r="H25" s="3">
        <v>18.115695401314035</v>
      </c>
      <c r="I25" s="3">
        <v>10.949016466845414</v>
      </c>
      <c r="J25" s="16"/>
      <c r="K25" s="3">
        <v>130.81569540131403</v>
      </c>
      <c r="L25" s="3">
        <v>123.64901646684541</v>
      </c>
      <c r="M25" s="16"/>
      <c r="N25" s="7" t="s">
        <v>213</v>
      </c>
      <c r="O25" s="7" t="s">
        <v>213</v>
      </c>
      <c r="P25" s="16"/>
      <c r="Q25" s="3">
        <v>24.5</v>
      </c>
    </row>
    <row r="26" spans="1:17" x14ac:dyDescent="0.2">
      <c r="A26" t="s">
        <v>21</v>
      </c>
      <c r="B26" s="3">
        <v>0</v>
      </c>
      <c r="C26" s="3">
        <v>0</v>
      </c>
      <c r="D26" s="16"/>
      <c r="E26" s="3">
        <v>137.07999999999998</v>
      </c>
      <c r="F26" s="3">
        <v>137.08000000000001</v>
      </c>
      <c r="G26" s="16"/>
      <c r="H26" s="3">
        <v>32.189500535180244</v>
      </c>
      <c r="I26" s="3">
        <v>19.513347118818398</v>
      </c>
      <c r="J26" s="16"/>
      <c r="K26" s="3">
        <v>169.26950053518021</v>
      </c>
      <c r="L26" s="3">
        <v>156.5933471188184</v>
      </c>
      <c r="M26" s="16"/>
      <c r="N26" s="7" t="s">
        <v>213</v>
      </c>
      <c r="O26" s="7" t="s">
        <v>213</v>
      </c>
      <c r="P26" s="16"/>
      <c r="Q26" s="3">
        <v>29.8</v>
      </c>
    </row>
    <row r="27" spans="1:17" x14ac:dyDescent="0.2">
      <c r="A27" t="s">
        <v>22</v>
      </c>
      <c r="B27" s="3">
        <v>0</v>
      </c>
      <c r="C27" s="3">
        <v>0</v>
      </c>
      <c r="D27" s="16"/>
      <c r="E27" s="3">
        <v>182.16</v>
      </c>
      <c r="F27" s="3">
        <v>182.15999999999997</v>
      </c>
      <c r="G27" s="16"/>
      <c r="H27" s="3">
        <v>42.226375135113919</v>
      </c>
      <c r="I27" s="3">
        <v>25.62085798236032</v>
      </c>
      <c r="J27" s="16"/>
      <c r="K27" s="3">
        <v>224.38637513511392</v>
      </c>
      <c r="L27" s="3">
        <v>207.78085798236029</v>
      </c>
      <c r="M27" s="16"/>
      <c r="N27" s="7" t="s">
        <v>213</v>
      </c>
      <c r="O27" s="7" t="s">
        <v>213</v>
      </c>
      <c r="P27" s="16"/>
      <c r="Q27" s="3">
        <v>39.6</v>
      </c>
    </row>
    <row r="28" spans="1:17" x14ac:dyDescent="0.2">
      <c r="A28" t="s">
        <v>23</v>
      </c>
      <c r="B28" s="3">
        <v>0</v>
      </c>
      <c r="C28" s="3">
        <v>0</v>
      </c>
      <c r="D28" s="16"/>
      <c r="E28" s="3">
        <v>225.85999999999996</v>
      </c>
      <c r="F28" s="3">
        <v>225.85999999999996</v>
      </c>
      <c r="G28" s="16"/>
      <c r="H28" s="3">
        <v>51.71124872289225</v>
      </c>
      <c r="I28" s="3">
        <v>31.389492812904493</v>
      </c>
      <c r="J28" s="16"/>
      <c r="K28" s="3">
        <v>277.57124872289222</v>
      </c>
      <c r="L28" s="3">
        <v>257.24949281290446</v>
      </c>
      <c r="M28" s="16"/>
      <c r="N28" s="7" t="s">
        <v>213</v>
      </c>
      <c r="O28" s="7" t="s">
        <v>213</v>
      </c>
      <c r="P28" s="16"/>
      <c r="Q28" s="3">
        <v>49.1</v>
      </c>
    </row>
    <row r="29" spans="1:17" x14ac:dyDescent="0.2">
      <c r="A29" t="s">
        <v>24</v>
      </c>
      <c r="B29" s="3">
        <v>90.112000000000009</v>
      </c>
      <c r="C29" s="3">
        <v>90.112000000000009</v>
      </c>
      <c r="D29" s="16"/>
      <c r="E29" s="3">
        <v>25.205643909869163</v>
      </c>
      <c r="F29" s="3">
        <v>25.205643909869167</v>
      </c>
      <c r="G29" s="16"/>
      <c r="H29" s="3">
        <v>23.580535223692966</v>
      </c>
      <c r="I29" s="3">
        <v>10.925279571314846</v>
      </c>
      <c r="J29" s="16"/>
      <c r="K29" s="3">
        <v>138.89817913356214</v>
      </c>
      <c r="L29" s="3">
        <v>126.24292348118402</v>
      </c>
      <c r="M29" s="16"/>
      <c r="N29" s="7">
        <v>1.5413949211377189</v>
      </c>
      <c r="O29" s="7">
        <v>1.4009557382056108</v>
      </c>
      <c r="P29" s="16"/>
      <c r="Q29" s="3">
        <v>35.200000000000003</v>
      </c>
    </row>
    <row r="30" spans="1:17" x14ac:dyDescent="0.2">
      <c r="A30" t="s">
        <v>25</v>
      </c>
      <c r="B30" s="3">
        <v>137.72799999999998</v>
      </c>
      <c r="C30" s="3">
        <v>137.72799999999998</v>
      </c>
      <c r="D30" s="16"/>
      <c r="E30" s="3">
        <v>38.524535294060897</v>
      </c>
      <c r="F30" s="3">
        <v>38.52453529406084</v>
      </c>
      <c r="G30" s="16"/>
      <c r="H30" s="3">
        <v>41.904650001246623</v>
      </c>
      <c r="I30" s="3">
        <v>19.415166460755913</v>
      </c>
      <c r="J30" s="16"/>
      <c r="K30" s="3">
        <v>218.1571852953075</v>
      </c>
      <c r="L30" s="3">
        <v>195.66770175481673</v>
      </c>
      <c r="M30" s="16"/>
      <c r="N30" s="7">
        <v>1.5839711989959016</v>
      </c>
      <c r="O30" s="7">
        <v>1.4206820817467527</v>
      </c>
      <c r="P30" s="16"/>
      <c r="Q30" s="3">
        <v>53.8</v>
      </c>
    </row>
    <row r="31" spans="1:17" x14ac:dyDescent="0.2">
      <c r="A31" t="s">
        <v>26</v>
      </c>
      <c r="B31" s="3">
        <v>180.99200000000002</v>
      </c>
      <c r="C31" s="3">
        <v>180.99200000000002</v>
      </c>
      <c r="D31" s="16"/>
      <c r="E31" s="3">
        <v>50.626108648515</v>
      </c>
      <c r="F31" s="3">
        <v>50.626108648515029</v>
      </c>
      <c r="G31" s="16"/>
      <c r="H31" s="3">
        <v>55.333502518063042</v>
      </c>
      <c r="I31" s="3">
        <v>25.636991651592144</v>
      </c>
      <c r="J31" s="16"/>
      <c r="K31" s="3">
        <v>286.95161116657806</v>
      </c>
      <c r="L31" s="3">
        <v>257.25510030010719</v>
      </c>
      <c r="M31" s="16"/>
      <c r="N31" s="7">
        <v>1.5854380921067122</v>
      </c>
      <c r="O31" s="7">
        <v>1.4213617193031027</v>
      </c>
      <c r="P31" s="16"/>
      <c r="Q31" s="3">
        <v>70.7</v>
      </c>
    </row>
    <row r="32" spans="1:17" x14ac:dyDescent="0.2">
      <c r="A32" t="s">
        <v>27</v>
      </c>
      <c r="B32" s="3">
        <v>239.36</v>
      </c>
      <c r="C32" s="3">
        <v>239.36</v>
      </c>
      <c r="D32" s="16"/>
      <c r="E32" s="3">
        <v>66.952491635589141</v>
      </c>
      <c r="F32" s="3">
        <v>66.952491635589126</v>
      </c>
      <c r="G32" s="16"/>
      <c r="H32" s="3">
        <v>65.815534956540247</v>
      </c>
      <c r="I32" s="3">
        <v>30.493502913087589</v>
      </c>
      <c r="J32" s="16"/>
      <c r="K32" s="3">
        <v>372.1280265921294</v>
      </c>
      <c r="L32" s="3">
        <v>336.80599454867672</v>
      </c>
      <c r="M32" s="16"/>
      <c r="N32" s="7">
        <v>1.5546792554818238</v>
      </c>
      <c r="O32" s="7">
        <v>1.4071106055676668</v>
      </c>
      <c r="P32" s="16"/>
      <c r="Q32" s="3">
        <v>93.5</v>
      </c>
    </row>
    <row r="33" spans="1:17" x14ac:dyDescent="0.2">
      <c r="A33" t="s">
        <v>28</v>
      </c>
      <c r="B33" s="3">
        <v>89.7</v>
      </c>
      <c r="C33" s="3">
        <v>89.7</v>
      </c>
      <c r="D33" s="16"/>
      <c r="E33" s="3">
        <v>15.18</v>
      </c>
      <c r="F33" s="3">
        <v>15.180000000000014</v>
      </c>
      <c r="G33" s="16"/>
      <c r="H33" s="3">
        <v>23.99317622373686</v>
      </c>
      <c r="I33" s="3">
        <v>11.114872207001717</v>
      </c>
      <c r="J33" s="16"/>
      <c r="K33" s="3">
        <v>128.87317622373686</v>
      </c>
      <c r="L33" s="3">
        <v>115.99487220700173</v>
      </c>
      <c r="M33" s="16"/>
      <c r="N33" s="7">
        <v>1.4367132243448926</v>
      </c>
      <c r="O33" s="7">
        <v>1.2931423880379234</v>
      </c>
      <c r="P33" s="16"/>
      <c r="Q33" s="3">
        <v>34.5</v>
      </c>
    </row>
    <row r="34" spans="1:17" x14ac:dyDescent="0.2">
      <c r="A34" t="s">
        <v>29</v>
      </c>
      <c r="B34" s="3">
        <v>135.97999999999999</v>
      </c>
      <c r="C34" s="3">
        <v>135.97999999999999</v>
      </c>
      <c r="D34" s="16"/>
      <c r="E34" s="3">
        <v>23.011999999999979</v>
      </c>
      <c r="F34" s="3">
        <v>23.012000000000018</v>
      </c>
      <c r="G34" s="16"/>
      <c r="H34" s="3">
        <v>42.532386471560692</v>
      </c>
      <c r="I34" s="3">
        <v>19.70318710127729</v>
      </c>
      <c r="J34" s="16"/>
      <c r="K34" s="3">
        <v>201.52438647156066</v>
      </c>
      <c r="L34" s="3">
        <v>178.6951871012773</v>
      </c>
      <c r="M34" s="16"/>
      <c r="N34" s="7">
        <v>1.4820149027177576</v>
      </c>
      <c r="O34" s="7">
        <v>1.3141284534584301</v>
      </c>
      <c r="P34" s="16"/>
      <c r="Q34" s="3">
        <v>52.3</v>
      </c>
    </row>
    <row r="35" spans="1:17" x14ac:dyDescent="0.2">
      <c r="A35" t="s">
        <v>30</v>
      </c>
      <c r="B35" s="3">
        <v>178.36</v>
      </c>
      <c r="C35" s="3">
        <v>178.36</v>
      </c>
      <c r="D35" s="16"/>
      <c r="E35" s="3">
        <v>30.183999999999941</v>
      </c>
      <c r="F35" s="3">
        <v>30.183999999999983</v>
      </c>
      <c r="G35" s="16"/>
      <c r="H35" s="3">
        <v>56.08521672059058</v>
      </c>
      <c r="I35" s="3">
        <v>25.981554536103474</v>
      </c>
      <c r="J35" s="16"/>
      <c r="K35" s="3">
        <v>264.62921672059053</v>
      </c>
      <c r="L35" s="3">
        <v>234.52555453610347</v>
      </c>
      <c r="M35" s="16"/>
      <c r="N35" s="7">
        <v>1.4836802910999694</v>
      </c>
      <c r="O35" s="7">
        <v>1.3148999469393556</v>
      </c>
      <c r="P35" s="16"/>
      <c r="Q35" s="3">
        <v>68.599999999999994</v>
      </c>
    </row>
    <row r="36" spans="1:17" x14ac:dyDescent="0.2">
      <c r="A36" t="s">
        <v>31</v>
      </c>
      <c r="B36" s="3">
        <v>232.96</v>
      </c>
      <c r="C36" s="3">
        <v>232.96</v>
      </c>
      <c r="D36" s="16"/>
      <c r="E36" s="3">
        <v>39.424000000000035</v>
      </c>
      <c r="F36" s="3">
        <v>39.424000000000007</v>
      </c>
      <c r="G36" s="16"/>
      <c r="H36" s="3">
        <v>66.903520896458332</v>
      </c>
      <c r="I36" s="3">
        <v>30.99314896986931</v>
      </c>
      <c r="J36" s="16"/>
      <c r="K36" s="3">
        <v>339.28752089645837</v>
      </c>
      <c r="L36" s="3">
        <v>303.37714896986932</v>
      </c>
      <c r="M36" s="16"/>
      <c r="N36" s="7">
        <v>1.4564196467052644</v>
      </c>
      <c r="O36" s="7">
        <v>1.3022714155643429</v>
      </c>
      <c r="P36" s="16"/>
      <c r="Q36" s="3">
        <v>89.6</v>
      </c>
    </row>
    <row r="37" spans="1:17" x14ac:dyDescent="0.2">
      <c r="A37" t="s">
        <v>32</v>
      </c>
      <c r="B37" s="3">
        <v>82.432000000000002</v>
      </c>
      <c r="C37" s="3">
        <v>82.432000000000002</v>
      </c>
      <c r="D37" s="16"/>
      <c r="E37" s="3">
        <v>23.057435622095831</v>
      </c>
      <c r="F37" s="3">
        <v>23.057435622095817</v>
      </c>
      <c r="G37" s="16"/>
      <c r="H37" s="3">
        <v>24.666627061148979</v>
      </c>
      <c r="I37" s="3">
        <v>11.453843996657547</v>
      </c>
      <c r="J37" s="16"/>
      <c r="K37" s="3">
        <v>130.15606268324481</v>
      </c>
      <c r="L37" s="3">
        <v>116.94327961875337</v>
      </c>
      <c r="M37" s="16"/>
      <c r="N37" s="7">
        <v>1.5789506827839286</v>
      </c>
      <c r="O37" s="7">
        <v>1.4186636211514141</v>
      </c>
      <c r="P37" s="16"/>
      <c r="Q37" s="3">
        <v>32.200000000000003</v>
      </c>
    </row>
    <row r="38" spans="1:17" x14ac:dyDescent="0.2">
      <c r="A38" t="s">
        <v>33</v>
      </c>
      <c r="B38" s="3">
        <v>97.024000000000001</v>
      </c>
      <c r="C38" s="3">
        <v>97.024000000000001</v>
      </c>
      <c r="D38" s="16"/>
      <c r="E38" s="3">
        <v>27.139031368864138</v>
      </c>
      <c r="F38" s="3">
        <v>27.139031368864128</v>
      </c>
      <c r="G38" s="16"/>
      <c r="H38" s="3">
        <v>42.920219074170589</v>
      </c>
      <c r="I38" s="3">
        <v>19.958367881468373</v>
      </c>
      <c r="J38" s="16"/>
      <c r="K38" s="3">
        <v>167.08325044303473</v>
      </c>
      <c r="L38" s="3">
        <v>144.1213992503325</v>
      </c>
      <c r="M38" s="16"/>
      <c r="N38" s="7">
        <v>1.7220816544672939</v>
      </c>
      <c r="O38" s="7">
        <v>1.4854200945161249</v>
      </c>
      <c r="P38" s="16"/>
      <c r="Q38" s="3">
        <v>37.9</v>
      </c>
    </row>
    <row r="39" spans="1:17" x14ac:dyDescent="0.2">
      <c r="A39" t="s">
        <v>34</v>
      </c>
      <c r="B39" s="3">
        <v>121.08799999999999</v>
      </c>
      <c r="C39" s="3">
        <v>121.08799999999999</v>
      </c>
      <c r="D39" s="16"/>
      <c r="E39" s="3">
        <v>33.87008400388585</v>
      </c>
      <c r="F39" s="3">
        <v>33.870084003885857</v>
      </c>
      <c r="G39" s="16"/>
      <c r="H39" s="3">
        <v>56.146413508142601</v>
      </c>
      <c r="I39" s="3">
        <v>26.120506211798393</v>
      </c>
      <c r="J39" s="16"/>
      <c r="K39" s="3">
        <v>211.10449751202844</v>
      </c>
      <c r="L39" s="3">
        <v>181.07859021568424</v>
      </c>
      <c r="M39" s="16"/>
      <c r="N39" s="7">
        <v>1.743397343353829</v>
      </c>
      <c r="O39" s="7">
        <v>1.4954296892812191</v>
      </c>
      <c r="P39" s="16"/>
      <c r="Q39" s="3">
        <v>47.3</v>
      </c>
    </row>
    <row r="40" spans="1:17" x14ac:dyDescent="0.2">
      <c r="A40" t="s">
        <v>35</v>
      </c>
      <c r="B40" s="3">
        <v>151.04</v>
      </c>
      <c r="C40" s="3">
        <v>151.04</v>
      </c>
      <c r="D40" s="16"/>
      <c r="E40" s="3">
        <v>42.248096326200837</v>
      </c>
      <c r="F40" s="3">
        <v>42.248096326200859</v>
      </c>
      <c r="G40" s="16"/>
      <c r="H40" s="3">
        <v>67.553273552409919</v>
      </c>
      <c r="I40" s="3">
        <v>31.434963656520715</v>
      </c>
      <c r="J40" s="16"/>
      <c r="K40" s="3">
        <v>260.84136987861075</v>
      </c>
      <c r="L40" s="3">
        <v>224.72305998272157</v>
      </c>
      <c r="M40" s="16"/>
      <c r="N40" s="7">
        <v>1.7269688154039378</v>
      </c>
      <c r="O40" s="7">
        <v>1.4878380560296716</v>
      </c>
      <c r="P40" s="16"/>
      <c r="Q40" s="3">
        <v>59</v>
      </c>
    </row>
    <row r="41" spans="1:17" x14ac:dyDescent="0.2">
      <c r="A41" t="s">
        <v>36</v>
      </c>
      <c r="B41" s="3">
        <v>28.558975999999998</v>
      </c>
      <c r="C41" s="3">
        <v>28.558975999999998</v>
      </c>
      <c r="D41" s="16"/>
      <c r="E41" s="3">
        <v>72.849553686567504</v>
      </c>
      <c r="F41" s="3">
        <v>26.597473686567835</v>
      </c>
      <c r="G41" s="16"/>
      <c r="H41" s="3">
        <v>25.483397854609585</v>
      </c>
      <c r="I41" s="3">
        <v>11.76603462762505</v>
      </c>
      <c r="J41" s="16"/>
      <c r="K41" s="3">
        <v>126.8919275411771</v>
      </c>
      <c r="L41" s="3">
        <v>66.922484314192886</v>
      </c>
      <c r="M41" s="16"/>
      <c r="N41" s="7">
        <v>4.4431539681666843</v>
      </c>
      <c r="O41" s="7">
        <v>2.343308258468122</v>
      </c>
      <c r="P41" s="16"/>
      <c r="Q41" s="3">
        <v>22.311699999999998</v>
      </c>
    </row>
    <row r="42" spans="1:17" x14ac:dyDescent="0.2">
      <c r="A42" t="s">
        <v>37</v>
      </c>
      <c r="B42" s="3">
        <v>31.0993408</v>
      </c>
      <c r="C42" s="3">
        <v>31.0993408</v>
      </c>
      <c r="D42" s="16"/>
      <c r="E42" s="3">
        <v>80.515290993356672</v>
      </c>
      <c r="F42" s="3">
        <v>28.212186993356489</v>
      </c>
      <c r="G42" s="16"/>
      <c r="H42" s="3">
        <v>43.888274271806182</v>
      </c>
      <c r="I42" s="3">
        <v>20.296056631487474</v>
      </c>
      <c r="J42" s="16"/>
      <c r="K42" s="3">
        <v>155.50290606516285</v>
      </c>
      <c r="L42" s="3">
        <v>79.607584424843964</v>
      </c>
      <c r="M42" s="16"/>
      <c r="N42" s="7">
        <v>5.0001994275442279</v>
      </c>
      <c r="O42" s="7">
        <v>2.5597836602647206</v>
      </c>
      <c r="P42" s="16"/>
      <c r="Q42" s="3">
        <v>24.29636</v>
      </c>
    </row>
    <row r="43" spans="1:17" x14ac:dyDescent="0.2">
      <c r="A43" t="s">
        <v>38</v>
      </c>
      <c r="B43" s="3">
        <v>41.813299200000003</v>
      </c>
      <c r="C43" s="3">
        <v>41.813299200000003</v>
      </c>
      <c r="D43" s="16"/>
      <c r="E43" s="3">
        <v>106.20674446798336</v>
      </c>
      <c r="F43" s="3">
        <v>39.228168467983579</v>
      </c>
      <c r="G43" s="16"/>
      <c r="H43" s="3">
        <v>57.230096743903914</v>
      </c>
      <c r="I43" s="3">
        <v>26.466041738546824</v>
      </c>
      <c r="J43" s="16"/>
      <c r="K43" s="3">
        <v>205.25014041188729</v>
      </c>
      <c r="L43" s="3">
        <v>107.5075094065304</v>
      </c>
      <c r="M43" s="16"/>
      <c r="N43" s="7">
        <v>4.9087286662107559</v>
      </c>
      <c r="O43" s="7">
        <v>2.5711319475725656</v>
      </c>
      <c r="P43" s="16"/>
      <c r="Q43" s="3">
        <v>32.666640000000001</v>
      </c>
    </row>
    <row r="44" spans="1:17" x14ac:dyDescent="0.2">
      <c r="A44" t="s">
        <v>39</v>
      </c>
      <c r="B44" s="3">
        <v>54.669439999999994</v>
      </c>
      <c r="C44" s="3">
        <v>54.669439999999994</v>
      </c>
      <c r="D44" s="16"/>
      <c r="E44" s="3">
        <v>143.58391496803165</v>
      </c>
      <c r="F44" s="3">
        <v>48.297674968031679</v>
      </c>
      <c r="G44" s="16"/>
      <c r="H44" s="3">
        <v>69.301310493956919</v>
      </c>
      <c r="I44" s="3">
        <v>31.982721875408053</v>
      </c>
      <c r="J44" s="16"/>
      <c r="K44" s="3">
        <v>267.55466546198858</v>
      </c>
      <c r="L44" s="3">
        <v>134.94983684343973</v>
      </c>
      <c r="M44" s="16"/>
      <c r="N44" s="7">
        <v>4.8940443776630707</v>
      </c>
      <c r="O44" s="7">
        <v>2.4684693467399654</v>
      </c>
      <c r="P44" s="16"/>
      <c r="Q44" s="3">
        <v>42.710499999999996</v>
      </c>
    </row>
    <row r="45" spans="1:17" x14ac:dyDescent="0.2">
      <c r="A45" t="s">
        <v>40</v>
      </c>
      <c r="B45" s="3">
        <v>0</v>
      </c>
      <c r="C45" s="3">
        <v>0</v>
      </c>
      <c r="D45" s="16"/>
      <c r="E45" s="3">
        <v>104.85000000000001</v>
      </c>
      <c r="F45" s="3">
        <v>8.3880000000000017</v>
      </c>
      <c r="G45" s="16"/>
      <c r="H45" s="3">
        <v>36.284368926254913</v>
      </c>
      <c r="I45" s="3">
        <v>15.548838408675881</v>
      </c>
      <c r="J45" s="16"/>
      <c r="K45" s="3">
        <v>141.13436892625492</v>
      </c>
      <c r="L45" s="3">
        <v>23.936838408675882</v>
      </c>
      <c r="M45" s="16"/>
      <c r="N45" s="7" t="s">
        <v>213</v>
      </c>
      <c r="O45" s="7" t="s">
        <v>213</v>
      </c>
      <c r="P45" s="16"/>
      <c r="Q45" s="3">
        <v>13.98</v>
      </c>
    </row>
    <row r="46" spans="1:17" x14ac:dyDescent="0.2">
      <c r="A46" t="s">
        <v>41</v>
      </c>
      <c r="B46" s="3">
        <v>0</v>
      </c>
      <c r="C46" s="3">
        <v>0</v>
      </c>
      <c r="D46" s="16"/>
      <c r="E46" s="3">
        <v>117.45</v>
      </c>
      <c r="F46" s="3">
        <v>9.3960000000000079</v>
      </c>
      <c r="G46" s="16"/>
      <c r="H46" s="3">
        <v>60.717764846091583</v>
      </c>
      <c r="I46" s="3">
        <v>25.710841067265278</v>
      </c>
      <c r="J46" s="16"/>
      <c r="K46" s="3">
        <v>178.16776484609159</v>
      </c>
      <c r="L46" s="3">
        <v>35.106841067265286</v>
      </c>
      <c r="M46" s="16"/>
      <c r="N46" s="7" t="s">
        <v>213</v>
      </c>
      <c r="O46" s="7" t="s">
        <v>213</v>
      </c>
      <c r="P46" s="16"/>
      <c r="Q46" s="3">
        <v>15.66</v>
      </c>
    </row>
    <row r="47" spans="1:17" x14ac:dyDescent="0.2">
      <c r="A47" t="s">
        <v>42</v>
      </c>
      <c r="B47" s="3">
        <v>0</v>
      </c>
      <c r="C47" s="3">
        <v>0</v>
      </c>
      <c r="D47" s="16"/>
      <c r="E47" s="3">
        <v>164.04240247554918</v>
      </c>
      <c r="F47" s="3">
        <v>13.123392198043909</v>
      </c>
      <c r="G47" s="16"/>
      <c r="H47" s="3">
        <v>77.943410258264834</v>
      </c>
      <c r="I47" s="3">
        <v>32.900668113030839</v>
      </c>
      <c r="J47" s="16"/>
      <c r="K47" s="3">
        <v>241.98581273381402</v>
      </c>
      <c r="L47" s="3">
        <v>46.024060311074749</v>
      </c>
      <c r="M47" s="16"/>
      <c r="N47" s="7" t="s">
        <v>213</v>
      </c>
      <c r="O47" s="7" t="s">
        <v>213</v>
      </c>
      <c r="P47" s="16"/>
      <c r="Q47" s="3">
        <v>21.872320330073197</v>
      </c>
    </row>
    <row r="48" spans="1:17" x14ac:dyDescent="0.2">
      <c r="A48" t="s">
        <v>43</v>
      </c>
      <c r="B48" s="3">
        <v>0</v>
      </c>
      <c r="C48" s="3">
        <v>0</v>
      </c>
      <c r="D48" s="16"/>
      <c r="E48" s="3">
        <v>206.47500000000002</v>
      </c>
      <c r="F48" s="3">
        <v>16.517999999999994</v>
      </c>
      <c r="G48" s="16"/>
      <c r="H48" s="3">
        <v>94.841827324497672</v>
      </c>
      <c r="I48" s="3">
        <v>39.904091258171654</v>
      </c>
      <c r="J48" s="16"/>
      <c r="K48" s="3">
        <v>301.31682732449769</v>
      </c>
      <c r="L48" s="3">
        <v>56.422091258171648</v>
      </c>
      <c r="M48" s="16"/>
      <c r="N48" s="7" t="s">
        <v>213</v>
      </c>
      <c r="O48" s="7" t="s">
        <v>213</v>
      </c>
      <c r="P48" s="16"/>
      <c r="Q48" s="3">
        <v>27.53</v>
      </c>
    </row>
    <row r="49" spans="1:17" x14ac:dyDescent="0.2">
      <c r="A49" t="s">
        <v>44</v>
      </c>
      <c r="B49" s="3">
        <v>0</v>
      </c>
      <c r="C49" s="3">
        <v>0</v>
      </c>
      <c r="D49" s="16"/>
      <c r="E49" s="3">
        <v>106.72</v>
      </c>
      <c r="F49" s="3">
        <v>106.72</v>
      </c>
      <c r="G49" s="16"/>
      <c r="H49" s="3">
        <v>25.653032779978219</v>
      </c>
      <c r="I49" s="3">
        <v>11.389862752470023</v>
      </c>
      <c r="J49" s="16"/>
      <c r="K49" s="3">
        <v>132.37303277997822</v>
      </c>
      <c r="L49" s="3">
        <v>118.10986275247002</v>
      </c>
      <c r="M49" s="16"/>
      <c r="N49" s="7" t="s">
        <v>213</v>
      </c>
      <c r="O49" s="7" t="s">
        <v>213</v>
      </c>
      <c r="P49" s="16"/>
      <c r="Q49" s="3">
        <v>23.2</v>
      </c>
    </row>
    <row r="50" spans="1:17" x14ac:dyDescent="0.2">
      <c r="A50" t="s">
        <v>45</v>
      </c>
      <c r="B50" s="3">
        <v>0</v>
      </c>
      <c r="C50" s="3">
        <v>0</v>
      </c>
      <c r="D50" s="16"/>
      <c r="E50" s="3">
        <v>121.89999999999999</v>
      </c>
      <c r="F50" s="3">
        <v>121.89999999999999</v>
      </c>
      <c r="G50" s="16"/>
      <c r="H50" s="3">
        <v>45.677640110695265</v>
      </c>
      <c r="I50" s="3">
        <v>20.306547663589541</v>
      </c>
      <c r="J50" s="16"/>
      <c r="K50" s="3">
        <v>167.57764011069526</v>
      </c>
      <c r="L50" s="3">
        <v>142.20654766358953</v>
      </c>
      <c r="M50" s="16"/>
      <c r="N50" s="7" t="s">
        <v>213</v>
      </c>
      <c r="O50" s="7" t="s">
        <v>213</v>
      </c>
      <c r="P50" s="16"/>
      <c r="Q50" s="3">
        <v>26.5</v>
      </c>
    </row>
    <row r="51" spans="1:17" x14ac:dyDescent="0.2">
      <c r="A51" t="s">
        <v>46</v>
      </c>
      <c r="B51" s="3">
        <v>0</v>
      </c>
      <c r="C51" s="3">
        <v>0</v>
      </c>
      <c r="D51" s="16"/>
      <c r="E51" s="3">
        <v>163.76000000000005</v>
      </c>
      <c r="F51" s="3">
        <v>163.76</v>
      </c>
      <c r="G51" s="16"/>
      <c r="H51" s="3">
        <v>59.958017550761653</v>
      </c>
      <c r="I51" s="3">
        <v>26.665304998914355</v>
      </c>
      <c r="J51" s="16"/>
      <c r="K51" s="3">
        <v>223.71801755076172</v>
      </c>
      <c r="L51" s="3">
        <v>190.42530499891436</v>
      </c>
      <c r="M51" s="16"/>
      <c r="N51" s="7" t="s">
        <v>213</v>
      </c>
      <c r="O51" s="7" t="s">
        <v>213</v>
      </c>
      <c r="P51" s="16"/>
      <c r="Q51" s="3">
        <v>35.6</v>
      </c>
    </row>
    <row r="52" spans="1:17" x14ac:dyDescent="0.2">
      <c r="A52" t="s">
        <v>47</v>
      </c>
      <c r="B52" s="3">
        <v>0</v>
      </c>
      <c r="C52" s="3">
        <v>0</v>
      </c>
      <c r="D52" s="16"/>
      <c r="E52" s="3">
        <v>197.8</v>
      </c>
      <c r="F52" s="3">
        <v>197.8</v>
      </c>
      <c r="G52" s="16"/>
      <c r="H52" s="3">
        <v>73.448141916353578</v>
      </c>
      <c r="I52" s="3">
        <v>32.670863346279582</v>
      </c>
      <c r="J52" s="16"/>
      <c r="K52" s="3">
        <v>271.24814191635357</v>
      </c>
      <c r="L52" s="3">
        <v>230.4708633462796</v>
      </c>
      <c r="M52" s="16"/>
      <c r="N52" s="7" t="s">
        <v>213</v>
      </c>
      <c r="O52" s="7" t="s">
        <v>213</v>
      </c>
      <c r="P52" s="16"/>
      <c r="Q52" s="3">
        <v>43</v>
      </c>
    </row>
    <row r="53" spans="1:17" x14ac:dyDescent="0.2">
      <c r="A53" t="s">
        <v>48</v>
      </c>
      <c r="B53" s="3">
        <v>97.28</v>
      </c>
      <c r="C53" s="3">
        <v>97.28</v>
      </c>
      <c r="D53" s="16"/>
      <c r="E53" s="3">
        <v>27.210638311789992</v>
      </c>
      <c r="F53" s="3">
        <v>27.210638311789989</v>
      </c>
      <c r="G53" s="16"/>
      <c r="H53" s="3">
        <v>12.988450128035099</v>
      </c>
      <c r="I53" s="3">
        <v>7.8566847375579307</v>
      </c>
      <c r="J53" s="16"/>
      <c r="K53" s="3">
        <v>137.47908843982509</v>
      </c>
      <c r="L53" s="3">
        <v>132.34732304934792</v>
      </c>
      <c r="M53" s="16"/>
      <c r="N53" s="7">
        <v>1.4132307611001758</v>
      </c>
      <c r="O53" s="7">
        <v>1.360478238582935</v>
      </c>
      <c r="P53" s="16"/>
      <c r="Q53" s="3"/>
    </row>
    <row r="54" spans="1:17" x14ac:dyDescent="0.2">
      <c r="A54" t="s">
        <v>49</v>
      </c>
      <c r="B54" s="3">
        <v>153.6</v>
      </c>
      <c r="C54" s="3">
        <v>153.6</v>
      </c>
      <c r="D54" s="16"/>
      <c r="E54" s="3">
        <v>42.964165755458325</v>
      </c>
      <c r="F54" s="3">
        <v>42.964165755458339</v>
      </c>
      <c r="G54" s="16"/>
      <c r="H54" s="3">
        <v>23.081598933644599</v>
      </c>
      <c r="I54" s="3">
        <v>13.962008112805734</v>
      </c>
      <c r="J54" s="16"/>
      <c r="K54" s="3">
        <v>219.64576468910292</v>
      </c>
      <c r="L54" s="3">
        <v>210.52617386826407</v>
      </c>
      <c r="M54" s="16"/>
      <c r="N54" s="7">
        <v>1.4299854471946805</v>
      </c>
      <c r="O54" s="7">
        <v>1.370613111121511</v>
      </c>
      <c r="P54" s="16"/>
      <c r="Q54" s="3"/>
    </row>
    <row r="55" spans="1:17" x14ac:dyDescent="0.2">
      <c r="A55" t="s">
        <v>50</v>
      </c>
      <c r="B55" s="3">
        <v>200.70400000000001</v>
      </c>
      <c r="C55" s="3">
        <v>200.70400000000001</v>
      </c>
      <c r="D55" s="16"/>
      <c r="E55" s="3">
        <v>56.139843253798318</v>
      </c>
      <c r="F55" s="3">
        <v>56.139843253798269</v>
      </c>
      <c r="G55" s="16"/>
      <c r="H55" s="3">
        <v>30.478376807293419</v>
      </c>
      <c r="I55" s="3">
        <v>18.436302678680441</v>
      </c>
      <c r="J55" s="16"/>
      <c r="K55" s="3">
        <v>287.32222006109174</v>
      </c>
      <c r="L55" s="3">
        <v>275.28014593247872</v>
      </c>
      <c r="M55" s="16"/>
      <c r="N55" s="7">
        <v>1.4315719669816831</v>
      </c>
      <c r="O55" s="7">
        <v>1.3715727934295217</v>
      </c>
      <c r="P55" s="16"/>
      <c r="Q55" s="3"/>
    </row>
    <row r="56" spans="1:17" x14ac:dyDescent="0.2">
      <c r="A56" t="s">
        <v>51</v>
      </c>
      <c r="B56" s="3">
        <v>269.31200000000001</v>
      </c>
      <c r="C56" s="3">
        <v>269.31200000000001</v>
      </c>
      <c r="D56" s="16"/>
      <c r="E56" s="3">
        <v>75.330503957903261</v>
      </c>
      <c r="F56" s="3">
        <v>75.330503957903289</v>
      </c>
      <c r="G56" s="16"/>
      <c r="H56" s="3">
        <v>36.252009775166584</v>
      </c>
      <c r="I56" s="3">
        <v>21.928760483252486</v>
      </c>
      <c r="J56" s="16"/>
      <c r="K56" s="3">
        <v>380.89451373306986</v>
      </c>
      <c r="L56" s="3">
        <v>366.57126444115579</v>
      </c>
      <c r="M56" s="16"/>
      <c r="N56" s="7">
        <v>1.4143243291538061</v>
      </c>
      <c r="O56" s="7">
        <v>1.3611397354783885</v>
      </c>
      <c r="P56" s="16"/>
      <c r="Q56" s="3"/>
    </row>
    <row r="57" spans="1:17" x14ac:dyDescent="0.2">
      <c r="A57" t="s">
        <v>52</v>
      </c>
      <c r="B57" s="3">
        <v>96.46</v>
      </c>
      <c r="C57" s="3">
        <v>96.46</v>
      </c>
      <c r="D57" s="16"/>
      <c r="E57" s="3">
        <v>16.324000000000012</v>
      </c>
      <c r="F57" s="3">
        <v>16.323999999999998</v>
      </c>
      <c r="G57" s="16"/>
      <c r="H57" s="3">
        <v>13.213273388925558</v>
      </c>
      <c r="I57" s="3">
        <v>7.9917535944246492</v>
      </c>
      <c r="J57" s="16"/>
      <c r="K57" s="3">
        <v>125.99727338892556</v>
      </c>
      <c r="L57" s="3">
        <v>120.77575359442464</v>
      </c>
      <c r="M57" s="16"/>
      <c r="N57" s="7">
        <v>1.3062126621286085</v>
      </c>
      <c r="O57" s="7">
        <v>1.2520812108068076</v>
      </c>
      <c r="P57" s="16"/>
      <c r="Q57" s="3"/>
    </row>
    <row r="58" spans="1:17" x14ac:dyDescent="0.2">
      <c r="A58" t="s">
        <v>53</v>
      </c>
      <c r="B58" s="3">
        <v>151.32</v>
      </c>
      <c r="C58" s="3">
        <v>151.32</v>
      </c>
      <c r="D58" s="16"/>
      <c r="E58" s="3">
        <v>25.608000000000008</v>
      </c>
      <c r="F58" s="3">
        <v>25.608000000000001</v>
      </c>
      <c r="G58" s="16"/>
      <c r="H58" s="3">
        <v>23.422995150437085</v>
      </c>
      <c r="I58" s="3">
        <v>14.166876002322486</v>
      </c>
      <c r="J58" s="16"/>
      <c r="K58" s="3">
        <v>200.35099515043709</v>
      </c>
      <c r="L58" s="3">
        <v>191.09487600232248</v>
      </c>
      <c r="M58" s="16"/>
      <c r="N58" s="7">
        <v>1.3240219082106601</v>
      </c>
      <c r="O58" s="7">
        <v>1.2628527359392181</v>
      </c>
      <c r="P58" s="16"/>
      <c r="Q58" s="3"/>
    </row>
    <row r="59" spans="1:17" x14ac:dyDescent="0.2">
      <c r="A59" t="s">
        <v>54</v>
      </c>
      <c r="B59" s="3">
        <v>196.82</v>
      </c>
      <c r="C59" s="3">
        <v>196.82</v>
      </c>
      <c r="D59" s="16"/>
      <c r="E59" s="3">
        <v>33.308000000000035</v>
      </c>
      <c r="F59" s="3">
        <v>33.308000000000035</v>
      </c>
      <c r="G59" s="16"/>
      <c r="H59" s="3">
        <v>30.886669388655168</v>
      </c>
      <c r="I59" s="3">
        <v>18.681112835633382</v>
      </c>
      <c r="J59" s="16"/>
      <c r="K59" s="3">
        <v>261.01466938865519</v>
      </c>
      <c r="L59" s="3">
        <v>248.80911283563341</v>
      </c>
      <c r="M59" s="16"/>
      <c r="N59" s="7">
        <v>1.3261592794871213</v>
      </c>
      <c r="O59" s="7">
        <v>1.2641454772667078</v>
      </c>
      <c r="P59" s="16"/>
      <c r="Q59" s="3"/>
    </row>
    <row r="60" spans="1:17" x14ac:dyDescent="0.2">
      <c r="A60" t="s">
        <v>55</v>
      </c>
      <c r="B60" s="3">
        <v>260</v>
      </c>
      <c r="C60" s="3">
        <v>260</v>
      </c>
      <c r="D60" s="16"/>
      <c r="E60" s="3">
        <v>44.000000000000014</v>
      </c>
      <c r="F60" s="3">
        <v>44.000000000000043</v>
      </c>
      <c r="G60" s="16"/>
      <c r="H60" s="3">
        <v>36.844413763444422</v>
      </c>
      <c r="I60" s="3">
        <v>22.284521591391883</v>
      </c>
      <c r="J60" s="16"/>
      <c r="K60" s="3">
        <v>340.84441376344444</v>
      </c>
      <c r="L60" s="3">
        <v>326.28452159139192</v>
      </c>
      <c r="M60" s="16"/>
      <c r="N60" s="7">
        <v>1.3109400529363247</v>
      </c>
      <c r="O60" s="7">
        <v>1.2549404676591998</v>
      </c>
      <c r="P60" s="16"/>
      <c r="Q60" s="3"/>
    </row>
    <row r="61" spans="1:17" x14ac:dyDescent="0.2">
      <c r="A61" t="s">
        <v>56</v>
      </c>
      <c r="B61" s="3">
        <v>86.783999999999992</v>
      </c>
      <c r="C61" s="3">
        <v>86.783999999999992</v>
      </c>
      <c r="D61" s="16"/>
      <c r="E61" s="3">
        <v>24.274753651834175</v>
      </c>
      <c r="F61" s="3">
        <v>24.274753651834168</v>
      </c>
      <c r="G61" s="16"/>
      <c r="H61" s="3">
        <v>14.609103418841883</v>
      </c>
      <c r="I61" s="3">
        <v>8.666287107083841</v>
      </c>
      <c r="J61" s="16"/>
      <c r="K61" s="3">
        <v>125.66785707067605</v>
      </c>
      <c r="L61" s="3">
        <v>119.725040758918</v>
      </c>
      <c r="M61" s="16"/>
      <c r="N61" s="7">
        <v>1.4480532940481663</v>
      </c>
      <c r="O61" s="7">
        <v>1.3795750456180633</v>
      </c>
      <c r="P61" s="16"/>
      <c r="Q61" s="3"/>
    </row>
    <row r="62" spans="1:17" x14ac:dyDescent="0.2">
      <c r="A62" t="s">
        <v>57</v>
      </c>
      <c r="B62" s="3">
        <v>102.14399999999999</v>
      </c>
      <c r="C62" s="3">
        <v>102.14399999999999</v>
      </c>
      <c r="D62" s="16"/>
      <c r="E62" s="3">
        <v>28.571170227380016</v>
      </c>
      <c r="F62" s="3">
        <v>28.57117022737998</v>
      </c>
      <c r="G62" s="16"/>
      <c r="H62" s="3">
        <v>25.353925722044899</v>
      </c>
      <c r="I62" s="3">
        <v>15.092663475432557</v>
      </c>
      <c r="J62" s="16"/>
      <c r="K62" s="3">
        <v>156.06909594942491</v>
      </c>
      <c r="L62" s="3">
        <v>145.80783370281253</v>
      </c>
      <c r="M62" s="16"/>
      <c r="N62" s="7">
        <v>1.5279320953695266</v>
      </c>
      <c r="O62" s="7">
        <v>1.4274733092772218</v>
      </c>
      <c r="P62" s="16"/>
      <c r="Q62" s="3"/>
    </row>
    <row r="63" spans="1:17" x14ac:dyDescent="0.2">
      <c r="A63" t="s">
        <v>58</v>
      </c>
      <c r="B63" s="3">
        <v>129.024</v>
      </c>
      <c r="C63" s="3">
        <v>129.024</v>
      </c>
      <c r="D63" s="16"/>
      <c r="E63" s="3">
        <v>36.089899234585012</v>
      </c>
      <c r="F63" s="3">
        <v>36.089899234584998</v>
      </c>
      <c r="G63" s="16"/>
      <c r="H63" s="3">
        <v>33.139581388475499</v>
      </c>
      <c r="I63" s="3">
        <v>19.749055948489008</v>
      </c>
      <c r="J63" s="16"/>
      <c r="K63" s="3">
        <v>198.25348062306051</v>
      </c>
      <c r="L63" s="3">
        <v>184.86295518307401</v>
      </c>
      <c r="M63" s="16"/>
      <c r="N63" s="7">
        <v>1.5365628148488693</v>
      </c>
      <c r="O63" s="7">
        <v>1.4327796005632596</v>
      </c>
      <c r="P63" s="16"/>
      <c r="Q63" s="3"/>
    </row>
    <row r="64" spans="1:17" x14ac:dyDescent="0.2">
      <c r="A64" t="s">
        <v>59</v>
      </c>
      <c r="B64" s="3">
        <v>159.488</v>
      </c>
      <c r="C64" s="3">
        <v>159.488</v>
      </c>
      <c r="D64" s="16"/>
      <c r="E64" s="3">
        <v>44.61112544275084</v>
      </c>
      <c r="F64" s="3">
        <v>44.61112544275084</v>
      </c>
      <c r="G64" s="16"/>
      <c r="H64" s="3">
        <v>39.85438349764167</v>
      </c>
      <c r="I64" s="3">
        <v>23.764915434486035</v>
      </c>
      <c r="J64" s="16"/>
      <c r="K64" s="3">
        <v>243.95350894039251</v>
      </c>
      <c r="L64" s="3">
        <v>227.86404087723687</v>
      </c>
      <c r="M64" s="16"/>
      <c r="N64" s="7">
        <v>1.5296041642029026</v>
      </c>
      <c r="O64" s="7">
        <v>1.4287221664152594</v>
      </c>
      <c r="P64" s="16"/>
      <c r="Q64" s="3"/>
    </row>
    <row r="65" spans="1:17" x14ac:dyDescent="0.2">
      <c r="A65" t="s">
        <v>60</v>
      </c>
      <c r="B65" s="3">
        <v>30.323199999999996</v>
      </c>
      <c r="C65" s="3">
        <v>30.323199999999996</v>
      </c>
      <c r="D65" s="16"/>
      <c r="E65" s="3">
        <v>77.868142111288336</v>
      </c>
      <c r="F65" s="3">
        <v>27.912142111288084</v>
      </c>
      <c r="G65" s="16"/>
      <c r="H65" s="3">
        <v>16.815500382308791</v>
      </c>
      <c r="I65" s="3">
        <v>9.4304816042337407</v>
      </c>
      <c r="J65" s="16"/>
      <c r="K65" s="3">
        <v>125.00684249359712</v>
      </c>
      <c r="L65" s="3">
        <v>67.665823715521825</v>
      </c>
      <c r="M65" s="16"/>
      <c r="N65" s="7">
        <v>4.1224818783504755</v>
      </c>
      <c r="O65" s="7">
        <v>2.2314869049283002</v>
      </c>
      <c r="P65" s="16"/>
      <c r="Q65" s="3"/>
    </row>
    <row r="66" spans="1:17" x14ac:dyDescent="0.2">
      <c r="A66" t="s">
        <v>61</v>
      </c>
      <c r="B66" s="3">
        <v>33.145600000000002</v>
      </c>
      <c r="C66" s="3">
        <v>33.145600000000002</v>
      </c>
      <c r="D66" s="16"/>
      <c r="E66" s="3">
        <v>85.669739312249135</v>
      </c>
      <c r="F66" s="3">
        <v>30.159239312248818</v>
      </c>
      <c r="G66" s="16"/>
      <c r="H66" s="3">
        <v>28.890913605507585</v>
      </c>
      <c r="I66" s="3">
        <v>16.258348477981709</v>
      </c>
      <c r="J66" s="16"/>
      <c r="K66" s="3">
        <v>147.70625291775673</v>
      </c>
      <c r="L66" s="3">
        <v>79.563187790230529</v>
      </c>
      <c r="M66" s="16"/>
      <c r="N66" s="7">
        <v>4.4562853868313361</v>
      </c>
      <c r="O66" s="7">
        <v>2.4004147696898088</v>
      </c>
      <c r="P66" s="16"/>
      <c r="Q66" s="3"/>
    </row>
    <row r="67" spans="1:17" x14ac:dyDescent="0.2">
      <c r="A67" t="s">
        <v>62</v>
      </c>
      <c r="B67" s="3">
        <v>45.523199999999996</v>
      </c>
      <c r="C67" s="3">
        <v>45.523199999999996</v>
      </c>
      <c r="D67" s="16"/>
      <c r="E67" s="3">
        <v>115.61603573144085</v>
      </c>
      <c r="F67" s="3">
        <v>42.717535731440819</v>
      </c>
      <c r="G67" s="16"/>
      <c r="H67" s="3">
        <v>37.673434302596334</v>
      </c>
      <c r="I67" s="3">
        <v>21.200850687126565</v>
      </c>
      <c r="J67" s="16"/>
      <c r="K67" s="3">
        <v>198.81267003403718</v>
      </c>
      <c r="L67" s="3">
        <v>109.44158641856737</v>
      </c>
      <c r="M67" s="16"/>
      <c r="N67" s="7">
        <v>4.367282397415762</v>
      </c>
      <c r="O67" s="7">
        <v>2.4040837730776263</v>
      </c>
      <c r="P67" s="16"/>
      <c r="Q67" s="3"/>
    </row>
    <row r="68" spans="1:17" x14ac:dyDescent="0.2">
      <c r="A68" t="s">
        <v>63</v>
      </c>
      <c r="B68" s="3">
        <v>59.84</v>
      </c>
      <c r="C68" s="3">
        <v>59.84</v>
      </c>
      <c r="D68" s="16"/>
      <c r="E68" s="3">
        <v>154.35204256502169</v>
      </c>
      <c r="F68" s="3">
        <v>54.64704256502165</v>
      </c>
      <c r="G68" s="16"/>
      <c r="H68" s="3">
        <v>45.760688483915587</v>
      </c>
      <c r="I68" s="3">
        <v>25.638230112405747</v>
      </c>
      <c r="J68" s="16"/>
      <c r="K68" s="3">
        <v>259.95273104893727</v>
      </c>
      <c r="L68" s="3">
        <v>140.1252726774274</v>
      </c>
      <c r="M68" s="16"/>
      <c r="N68" s="7">
        <v>4.3441298637857164</v>
      </c>
      <c r="O68" s="7">
        <v>2.3416656530318751</v>
      </c>
      <c r="P68" s="16"/>
      <c r="Q68" s="3"/>
    </row>
    <row r="69" spans="1:17" x14ac:dyDescent="0.2">
      <c r="A69" t="s">
        <v>64</v>
      </c>
      <c r="B69" s="3">
        <v>0</v>
      </c>
      <c r="C69" s="3">
        <v>0</v>
      </c>
      <c r="D69" s="16"/>
      <c r="E69" s="3">
        <v>111.375</v>
      </c>
      <c r="F69" s="3">
        <v>8.9100000000000019</v>
      </c>
      <c r="G69" s="16"/>
      <c r="H69" s="3">
        <v>24.959389234959335</v>
      </c>
      <c r="I69" s="3">
        <v>12.683019241101574</v>
      </c>
      <c r="J69" s="16"/>
      <c r="K69" s="3">
        <v>136.33438923495933</v>
      </c>
      <c r="L69" s="3">
        <v>21.593019241101576</v>
      </c>
      <c r="M69" s="16"/>
      <c r="N69" s="7" t="s">
        <v>213</v>
      </c>
      <c r="O69" s="7" t="s">
        <v>213</v>
      </c>
      <c r="P69" s="16"/>
      <c r="Q69" s="3"/>
    </row>
    <row r="70" spans="1:17" x14ac:dyDescent="0.2">
      <c r="A70" t="s">
        <v>65</v>
      </c>
      <c r="B70" s="3">
        <v>0</v>
      </c>
      <c r="C70" s="3">
        <v>0</v>
      </c>
      <c r="D70" s="16"/>
      <c r="E70" s="3">
        <v>130.05000000000001</v>
      </c>
      <c r="F70" s="3">
        <v>10.404</v>
      </c>
      <c r="G70" s="16"/>
      <c r="H70" s="3">
        <v>42.509432691232995</v>
      </c>
      <c r="I70" s="3">
        <v>21.07062098106206</v>
      </c>
      <c r="J70" s="16"/>
      <c r="K70" s="3">
        <v>172.55943269123301</v>
      </c>
      <c r="L70" s="3">
        <v>31.47462098106206</v>
      </c>
      <c r="M70" s="16"/>
      <c r="N70" s="7" t="s">
        <v>213</v>
      </c>
      <c r="O70" s="7" t="s">
        <v>213</v>
      </c>
      <c r="P70" s="16"/>
      <c r="Q70" s="3"/>
    </row>
    <row r="71" spans="1:17" x14ac:dyDescent="0.2">
      <c r="A71" t="s">
        <v>66</v>
      </c>
      <c r="B71" s="3">
        <v>0</v>
      </c>
      <c r="C71" s="3">
        <v>0</v>
      </c>
      <c r="D71" s="16"/>
      <c r="E71" s="3">
        <v>184.57499999999999</v>
      </c>
      <c r="F71" s="3">
        <v>14.765999999999998</v>
      </c>
      <c r="G71" s="16"/>
      <c r="H71" s="3">
        <v>54.820691726010914</v>
      </c>
      <c r="I71" s="3">
        <v>26.996600614874552</v>
      </c>
      <c r="J71" s="16"/>
      <c r="K71" s="3">
        <v>239.39569172601091</v>
      </c>
      <c r="L71" s="3">
        <v>41.76260061487455</v>
      </c>
      <c r="M71" s="16"/>
      <c r="N71" s="7" t="s">
        <v>213</v>
      </c>
      <c r="O71" s="7" t="s">
        <v>213</v>
      </c>
      <c r="P71" s="16"/>
      <c r="Q71" s="3"/>
    </row>
    <row r="72" spans="1:17" x14ac:dyDescent="0.2">
      <c r="A72" t="s">
        <v>67</v>
      </c>
      <c r="B72" s="3">
        <v>0</v>
      </c>
      <c r="C72" s="3">
        <v>0</v>
      </c>
      <c r="D72" s="16"/>
      <c r="E72" s="3">
        <v>230.70000000000005</v>
      </c>
      <c r="F72" s="3">
        <v>18.455999999999989</v>
      </c>
      <c r="G72" s="16"/>
      <c r="H72" s="3">
        <v>67.018077967289329</v>
      </c>
      <c r="I72" s="3">
        <v>32.785292562998038</v>
      </c>
      <c r="J72" s="16"/>
      <c r="K72" s="3">
        <v>297.71807796728939</v>
      </c>
      <c r="L72" s="3">
        <v>51.241292562998026</v>
      </c>
      <c r="M72" s="16"/>
      <c r="N72" s="7" t="s">
        <v>213</v>
      </c>
      <c r="O72" s="7" t="s">
        <v>213</v>
      </c>
      <c r="P72" s="16"/>
      <c r="Q72" s="3"/>
    </row>
    <row r="73" spans="1:17" x14ac:dyDescent="0.2">
      <c r="A73" t="s">
        <v>68</v>
      </c>
      <c r="B73" s="3">
        <v>0</v>
      </c>
      <c r="C73" s="3">
        <v>0</v>
      </c>
      <c r="D73" s="16"/>
      <c r="E73" s="3">
        <v>112.69999999999999</v>
      </c>
      <c r="F73" s="3">
        <v>112.69999999999997</v>
      </c>
      <c r="G73" s="16"/>
      <c r="H73" s="3">
        <v>15.298937832293952</v>
      </c>
      <c r="I73" s="3">
        <v>9.2552576610715818</v>
      </c>
      <c r="J73" s="16"/>
      <c r="K73" s="3">
        <v>127.99893783229393</v>
      </c>
      <c r="L73" s="3">
        <v>121.95525766107156</v>
      </c>
      <c r="M73" s="16"/>
      <c r="N73" s="7" t="s">
        <v>213</v>
      </c>
      <c r="O73" s="7" t="s">
        <v>213</v>
      </c>
      <c r="P73" s="16"/>
      <c r="Q73" s="3"/>
    </row>
    <row r="74" spans="1:17" x14ac:dyDescent="0.2">
      <c r="A74" t="s">
        <v>69</v>
      </c>
      <c r="B74" s="3">
        <v>0</v>
      </c>
      <c r="C74" s="3">
        <v>0</v>
      </c>
      <c r="D74" s="16"/>
      <c r="E74" s="3">
        <v>137.07999999999998</v>
      </c>
      <c r="F74" s="3">
        <v>137.07999999999996</v>
      </c>
      <c r="G74" s="16"/>
      <c r="H74" s="3">
        <v>27.163784080837168</v>
      </c>
      <c r="I74" s="3">
        <v>16.491308021989983</v>
      </c>
      <c r="J74" s="16"/>
      <c r="K74" s="3">
        <v>164.24378408083714</v>
      </c>
      <c r="L74" s="3">
        <v>153.57130802198995</v>
      </c>
      <c r="M74" s="16"/>
      <c r="N74" s="7" t="s">
        <v>213</v>
      </c>
      <c r="O74" s="7" t="s">
        <v>213</v>
      </c>
      <c r="P74" s="16"/>
      <c r="Q74" s="3"/>
    </row>
    <row r="75" spans="1:17" x14ac:dyDescent="0.2">
      <c r="A75" t="s">
        <v>70</v>
      </c>
      <c r="B75" s="3">
        <v>0</v>
      </c>
      <c r="C75" s="3">
        <v>0</v>
      </c>
      <c r="D75" s="16"/>
      <c r="E75" s="3">
        <v>182.16</v>
      </c>
      <c r="F75" s="3">
        <v>182.16000000000003</v>
      </c>
      <c r="G75" s="16"/>
      <c r="H75" s="3">
        <v>35.625398194091581</v>
      </c>
      <c r="I75" s="3">
        <v>21.651590998387569</v>
      </c>
      <c r="J75" s="16"/>
      <c r="K75" s="3">
        <v>217.78539819409158</v>
      </c>
      <c r="L75" s="3">
        <v>203.8115909983876</v>
      </c>
      <c r="M75" s="16"/>
      <c r="N75" s="7" t="s">
        <v>213</v>
      </c>
      <c r="O75" s="7" t="s">
        <v>213</v>
      </c>
      <c r="P75" s="16"/>
      <c r="Q75" s="3"/>
    </row>
    <row r="76" spans="1:17" x14ac:dyDescent="0.2">
      <c r="A76" t="s">
        <v>71</v>
      </c>
      <c r="B76" s="3">
        <v>0</v>
      </c>
      <c r="C76" s="3">
        <v>0</v>
      </c>
      <c r="D76" s="16"/>
      <c r="E76" s="3">
        <v>225.86</v>
      </c>
      <c r="F76" s="3">
        <v>225.86</v>
      </c>
      <c r="G76" s="16"/>
      <c r="H76" s="3">
        <v>43.622704031454752</v>
      </c>
      <c r="I76" s="3">
        <v>26.525728906597241</v>
      </c>
      <c r="J76" s="16"/>
      <c r="K76" s="3">
        <v>269.48270403145477</v>
      </c>
      <c r="L76" s="3">
        <v>252.38572890659725</v>
      </c>
      <c r="M76" s="16"/>
      <c r="N76" s="7" t="s">
        <v>213</v>
      </c>
      <c r="O76" s="7" t="s">
        <v>213</v>
      </c>
      <c r="P76" s="16"/>
      <c r="Q76" s="3"/>
    </row>
    <row r="77" spans="1:17" x14ac:dyDescent="0.2">
      <c r="A77" t="s">
        <v>72</v>
      </c>
      <c r="B77" s="3">
        <v>97.28</v>
      </c>
      <c r="C77" s="3">
        <v>97.28</v>
      </c>
      <c r="D77" s="16"/>
      <c r="E77" s="3">
        <v>27.210638311790007</v>
      </c>
      <c r="F77" s="3">
        <v>27.210638311789971</v>
      </c>
      <c r="G77" s="16"/>
      <c r="H77" s="3">
        <v>14.07140413417565</v>
      </c>
      <c r="I77" s="3">
        <v>8.3847353466774237</v>
      </c>
      <c r="J77" s="16"/>
      <c r="K77" s="3">
        <v>138.56204244596566</v>
      </c>
      <c r="L77" s="3">
        <v>132.8753736584674</v>
      </c>
      <c r="M77" s="16"/>
      <c r="N77" s="7">
        <v>1.4243631008014561</v>
      </c>
      <c r="O77" s="7">
        <v>1.3659063904036532</v>
      </c>
      <c r="P77" s="16"/>
      <c r="Q77" s="3"/>
    </row>
    <row r="78" spans="1:17" x14ac:dyDescent="0.2">
      <c r="A78" t="s">
        <v>73</v>
      </c>
      <c r="B78" s="3">
        <v>153.6</v>
      </c>
      <c r="C78" s="3">
        <v>153.6</v>
      </c>
      <c r="D78" s="16"/>
      <c r="E78" s="3">
        <v>42.964165755458325</v>
      </c>
      <c r="F78" s="3">
        <v>42.964165755458318</v>
      </c>
      <c r="G78" s="16"/>
      <c r="H78" s="3">
        <v>25.006101840990326</v>
      </c>
      <c r="I78" s="3">
        <v>14.900399703504823</v>
      </c>
      <c r="J78" s="16"/>
      <c r="K78" s="3">
        <v>221.57026759644864</v>
      </c>
      <c r="L78" s="3">
        <v>211.46456545896314</v>
      </c>
      <c r="M78" s="16"/>
      <c r="N78" s="7">
        <v>1.4425147629977126</v>
      </c>
      <c r="O78" s="7">
        <v>1.3767224313734581</v>
      </c>
      <c r="P78" s="16"/>
      <c r="Q78" s="3"/>
    </row>
    <row r="79" spans="1:17" x14ac:dyDescent="0.2">
      <c r="A79" t="s">
        <v>74</v>
      </c>
      <c r="B79" s="3">
        <v>200.70400000000001</v>
      </c>
      <c r="C79" s="3">
        <v>200.70400000000001</v>
      </c>
      <c r="D79" s="16"/>
      <c r="E79" s="3">
        <v>56.139843253798297</v>
      </c>
      <c r="F79" s="3">
        <v>56.139843253798333</v>
      </c>
      <c r="G79" s="16"/>
      <c r="H79" s="3">
        <v>33.019609975127246</v>
      </c>
      <c r="I79" s="3">
        <v>19.675413217614292</v>
      </c>
      <c r="J79" s="16"/>
      <c r="K79" s="3">
        <v>289.86345322892555</v>
      </c>
      <c r="L79" s="3">
        <v>276.51925647141263</v>
      </c>
      <c r="M79" s="16"/>
      <c r="N79" s="7">
        <v>1.44423356399935</v>
      </c>
      <c r="O79" s="7">
        <v>1.3777466142748158</v>
      </c>
      <c r="P79" s="16"/>
      <c r="Q79" s="3"/>
    </row>
    <row r="80" spans="1:17" x14ac:dyDescent="0.2">
      <c r="A80" t="s">
        <v>75</v>
      </c>
      <c r="B80" s="3">
        <v>269.31200000000001</v>
      </c>
      <c r="C80" s="3">
        <v>269.31200000000001</v>
      </c>
      <c r="D80" s="16"/>
      <c r="E80" s="3">
        <v>75.330503957903318</v>
      </c>
      <c r="F80" s="3">
        <v>75.330503957903289</v>
      </c>
      <c r="G80" s="16"/>
      <c r="H80" s="3">
        <v>39.27463825120941</v>
      </c>
      <c r="I80" s="3">
        <v>23.402600368294852</v>
      </c>
      <c r="J80" s="16"/>
      <c r="K80" s="3">
        <v>383.91714220911274</v>
      </c>
      <c r="L80" s="3">
        <v>368.04510432619816</v>
      </c>
      <c r="M80" s="16"/>
      <c r="N80" s="7">
        <v>1.4255478486258046</v>
      </c>
      <c r="O80" s="7">
        <v>1.3666123467435471</v>
      </c>
      <c r="P80" s="16"/>
      <c r="Q80" s="3"/>
    </row>
    <row r="81" spans="1:17" x14ac:dyDescent="0.2">
      <c r="A81" t="s">
        <v>76</v>
      </c>
      <c r="B81" s="3">
        <v>96.46</v>
      </c>
      <c r="C81" s="3">
        <v>96.46</v>
      </c>
      <c r="D81" s="16"/>
      <c r="E81" s="3">
        <v>16.324000000000002</v>
      </c>
      <c r="F81" s="3">
        <v>16.324000000000026</v>
      </c>
      <c r="G81" s="16"/>
      <c r="H81" s="3">
        <v>14.315967752239768</v>
      </c>
      <c r="I81" s="3">
        <v>8.529335717993547</v>
      </c>
      <c r="J81" s="16"/>
      <c r="K81" s="3">
        <v>127.09996775223976</v>
      </c>
      <c r="L81" s="3">
        <v>121.31333571799357</v>
      </c>
      <c r="M81" s="16"/>
      <c r="N81" s="7">
        <v>1.3176442852191559</v>
      </c>
      <c r="O81" s="7">
        <v>1.2576543201118968</v>
      </c>
      <c r="P81" s="16"/>
      <c r="Q81" s="3"/>
    </row>
    <row r="82" spans="1:17" x14ac:dyDescent="0.2">
      <c r="A82" t="s">
        <v>77</v>
      </c>
      <c r="B82" s="3">
        <v>151.32</v>
      </c>
      <c r="C82" s="3">
        <v>151.32</v>
      </c>
      <c r="D82" s="16"/>
      <c r="E82" s="3">
        <v>25.608000000000015</v>
      </c>
      <c r="F82" s="3">
        <v>25.608000000000043</v>
      </c>
      <c r="G82" s="16"/>
      <c r="H82" s="3">
        <v>25.398365722329704</v>
      </c>
      <c r="I82" s="3">
        <v>15.123274793301835</v>
      </c>
      <c r="J82" s="16"/>
      <c r="K82" s="3">
        <v>202.32636572232971</v>
      </c>
      <c r="L82" s="3">
        <v>192.05127479330187</v>
      </c>
      <c r="M82" s="16"/>
      <c r="N82" s="7">
        <v>1.3370761678715948</v>
      </c>
      <c r="O82" s="7">
        <v>1.2691731085996687</v>
      </c>
      <c r="P82" s="16"/>
      <c r="Q82" s="3"/>
    </row>
    <row r="83" spans="1:17" x14ac:dyDescent="0.2">
      <c r="A83" t="s">
        <v>78</v>
      </c>
      <c r="B83" s="3">
        <v>196.82</v>
      </c>
      <c r="C83" s="3">
        <v>196.82</v>
      </c>
      <c r="D83" s="16"/>
      <c r="E83" s="3">
        <v>33.308</v>
      </c>
      <c r="F83" s="3">
        <v>33.307999999999993</v>
      </c>
      <c r="G83" s="16"/>
      <c r="H83" s="3">
        <v>33.479865795857499</v>
      </c>
      <c r="I83" s="3">
        <v>19.940331977793509</v>
      </c>
      <c r="J83" s="16"/>
      <c r="K83" s="3">
        <v>263.60786579585749</v>
      </c>
      <c r="L83" s="3">
        <v>250.06833197779349</v>
      </c>
      <c r="M83" s="16"/>
      <c r="N83" s="7">
        <v>1.339334751528592</v>
      </c>
      <c r="O83" s="7">
        <v>1.2705432983324536</v>
      </c>
      <c r="P83" s="16"/>
      <c r="Q83" s="3"/>
    </row>
    <row r="84" spans="1:17" x14ac:dyDescent="0.2">
      <c r="A84" t="s">
        <v>79</v>
      </c>
      <c r="B84" s="3">
        <v>260</v>
      </c>
      <c r="C84" s="3">
        <v>260</v>
      </c>
      <c r="D84" s="16"/>
      <c r="E84" s="3">
        <v>44</v>
      </c>
      <c r="F84" s="3">
        <v>44.000000000000043</v>
      </c>
      <c r="G84" s="16"/>
      <c r="H84" s="3">
        <v>39.933440189754833</v>
      </c>
      <c r="I84" s="3">
        <v>23.785904518910417</v>
      </c>
      <c r="J84" s="16"/>
      <c r="K84" s="3">
        <v>343.93344018975483</v>
      </c>
      <c r="L84" s="3">
        <v>327.78590451891046</v>
      </c>
      <c r="M84" s="16"/>
      <c r="N84" s="7">
        <v>1.3228209238067494</v>
      </c>
      <c r="O84" s="7">
        <v>1.2607150173804249</v>
      </c>
      <c r="P84" s="16"/>
      <c r="Q84" s="3"/>
    </row>
    <row r="85" spans="1:17" x14ac:dyDescent="0.2">
      <c r="A85" t="s">
        <v>80</v>
      </c>
      <c r="B85" s="3">
        <v>86.783999999999992</v>
      </c>
      <c r="C85" s="3">
        <v>86.783999999999992</v>
      </c>
      <c r="D85" s="16"/>
      <c r="E85" s="3">
        <v>24.274753651834182</v>
      </c>
      <c r="F85" s="3">
        <v>24.274753651834171</v>
      </c>
      <c r="G85" s="16"/>
      <c r="H85" s="3">
        <v>16.13445846885687</v>
      </c>
      <c r="I85" s="3">
        <v>9.3670285872954686</v>
      </c>
      <c r="J85" s="16"/>
      <c r="K85" s="3">
        <v>127.19321212069104</v>
      </c>
      <c r="L85" s="3">
        <v>120.42578223912963</v>
      </c>
      <c r="M85" s="16"/>
      <c r="N85" s="7">
        <v>1.4656297488095853</v>
      </c>
      <c r="O85" s="7">
        <v>1.3876495925415935</v>
      </c>
      <c r="P85" s="16"/>
      <c r="Q85" s="3"/>
    </row>
    <row r="86" spans="1:17" x14ac:dyDescent="0.2">
      <c r="A86" t="s">
        <v>81</v>
      </c>
      <c r="B86" s="3">
        <v>102.14399999999999</v>
      </c>
      <c r="C86" s="3">
        <v>102.14399999999999</v>
      </c>
      <c r="D86" s="16"/>
      <c r="E86" s="3">
        <v>28.571170227380005</v>
      </c>
      <c r="F86" s="3">
        <v>28.571170227380009</v>
      </c>
      <c r="G86" s="16"/>
      <c r="H86" s="3">
        <v>28.13697337597397</v>
      </c>
      <c r="I86" s="3">
        <v>16.335147198986718</v>
      </c>
      <c r="J86" s="16"/>
      <c r="K86" s="3">
        <v>158.85214360335397</v>
      </c>
      <c r="L86" s="3">
        <v>147.05031742636672</v>
      </c>
      <c r="M86" s="16"/>
      <c r="N86" s="7">
        <v>1.5551784109037632</v>
      </c>
      <c r="O86" s="7">
        <v>1.439637349490589</v>
      </c>
      <c r="P86" s="16"/>
      <c r="Q86" s="3"/>
    </row>
    <row r="87" spans="1:17" x14ac:dyDescent="0.2">
      <c r="A87" t="s">
        <v>82</v>
      </c>
      <c r="B87" s="3">
        <v>129.024</v>
      </c>
      <c r="C87" s="3">
        <v>129.024</v>
      </c>
      <c r="D87" s="16"/>
      <c r="E87" s="3">
        <v>36.089899234585012</v>
      </c>
      <c r="F87" s="3">
        <v>36.089899234585005</v>
      </c>
      <c r="G87" s="16"/>
      <c r="H87" s="3">
        <v>36.775263485371504</v>
      </c>
      <c r="I87" s="3">
        <v>21.374309882494742</v>
      </c>
      <c r="J87" s="16"/>
      <c r="K87" s="3">
        <v>201.88916271995652</v>
      </c>
      <c r="L87" s="3">
        <v>186.48820911707975</v>
      </c>
      <c r="M87" s="16"/>
      <c r="N87" s="7">
        <v>1.5647411545135519</v>
      </c>
      <c r="O87" s="7">
        <v>1.4453761247293506</v>
      </c>
      <c r="P87" s="16"/>
      <c r="Q87" s="3"/>
    </row>
    <row r="88" spans="1:17" x14ac:dyDescent="0.2">
      <c r="A88" t="s">
        <v>83</v>
      </c>
      <c r="B88" s="3">
        <v>159.488</v>
      </c>
      <c r="C88" s="3">
        <v>159.488</v>
      </c>
      <c r="D88" s="16"/>
      <c r="E88" s="3">
        <v>44.611125442750847</v>
      </c>
      <c r="F88" s="3">
        <v>44.61112544275084</v>
      </c>
      <c r="G88" s="16"/>
      <c r="H88" s="3">
        <v>44.234758572973504</v>
      </c>
      <c r="I88" s="3">
        <v>25.721839270644075</v>
      </c>
      <c r="J88" s="16"/>
      <c r="K88" s="3">
        <v>248.33388401572435</v>
      </c>
      <c r="L88" s="3">
        <v>229.82096471339491</v>
      </c>
      <c r="M88" s="16"/>
      <c r="N88" s="7">
        <v>1.5570693971692187</v>
      </c>
      <c r="O88" s="7">
        <v>1.4409922045131602</v>
      </c>
      <c r="P88" s="16"/>
      <c r="Q88" s="3"/>
    </row>
    <row r="89" spans="1:17" x14ac:dyDescent="0.2">
      <c r="A89" t="s">
        <v>84</v>
      </c>
      <c r="B89" s="3">
        <v>30.323199999999996</v>
      </c>
      <c r="C89" s="3">
        <v>30.323199999999996</v>
      </c>
      <c r="D89" s="16"/>
      <c r="E89" s="3">
        <v>77.86814211128835</v>
      </c>
      <c r="F89" s="3">
        <v>27.912142111288073</v>
      </c>
      <c r="G89" s="16"/>
      <c r="H89" s="3">
        <v>18.463294704645577</v>
      </c>
      <c r="I89" s="3">
        <v>10.206834232014248</v>
      </c>
      <c r="J89" s="16"/>
      <c r="K89" s="3">
        <v>126.65463681593393</v>
      </c>
      <c r="L89" s="3">
        <v>68.442176343302322</v>
      </c>
      <c r="M89" s="16"/>
      <c r="N89" s="7">
        <v>4.1768229215892099</v>
      </c>
      <c r="O89" s="7">
        <v>2.2570895005574059</v>
      </c>
      <c r="P89" s="16"/>
      <c r="Q89" s="3"/>
    </row>
    <row r="90" spans="1:17" x14ac:dyDescent="0.2">
      <c r="A90" t="s">
        <v>85</v>
      </c>
      <c r="B90" s="3">
        <v>33.145600000000002</v>
      </c>
      <c r="C90" s="3">
        <v>33.145600000000002</v>
      </c>
      <c r="D90" s="16"/>
      <c r="E90" s="3">
        <v>85.669739312249163</v>
      </c>
      <c r="F90" s="3">
        <v>30.159239312248829</v>
      </c>
      <c r="G90" s="16"/>
      <c r="H90" s="3">
        <v>32.094521139386245</v>
      </c>
      <c r="I90" s="3">
        <v>17.658410107168834</v>
      </c>
      <c r="J90" s="16"/>
      <c r="K90" s="3">
        <v>150.90986045163541</v>
      </c>
      <c r="L90" s="3">
        <v>80.963249419417664</v>
      </c>
      <c r="M90" s="16"/>
      <c r="N90" s="7">
        <v>4.5529379601405742</v>
      </c>
      <c r="O90" s="7">
        <v>2.4426545127986117</v>
      </c>
      <c r="P90" s="16"/>
      <c r="Q90" s="3"/>
    </row>
    <row r="91" spans="1:17" x14ac:dyDescent="0.2">
      <c r="A91" t="s">
        <v>86</v>
      </c>
      <c r="B91" s="3">
        <v>45.523199999999996</v>
      </c>
      <c r="C91" s="3">
        <v>45.523199999999996</v>
      </c>
      <c r="D91" s="16"/>
      <c r="E91" s="3">
        <v>115.61603573144083</v>
      </c>
      <c r="F91" s="3">
        <v>42.717535731440833</v>
      </c>
      <c r="G91" s="16"/>
      <c r="H91" s="3">
        <v>41.975552249882575</v>
      </c>
      <c r="I91" s="3">
        <v>23.047266614615882</v>
      </c>
      <c r="J91" s="16"/>
      <c r="K91" s="3">
        <v>203.11478798132342</v>
      </c>
      <c r="L91" s="3">
        <v>111.28800234605671</v>
      </c>
      <c r="M91" s="16"/>
      <c r="N91" s="7">
        <v>4.4617862536316304</v>
      </c>
      <c r="O91" s="7">
        <v>2.4446436618264253</v>
      </c>
      <c r="P91" s="16"/>
      <c r="Q91" s="3"/>
    </row>
    <row r="92" spans="1:17" x14ac:dyDescent="0.2">
      <c r="A92" t="s">
        <v>87</v>
      </c>
      <c r="B92" s="3">
        <v>59.84</v>
      </c>
      <c r="C92" s="3">
        <v>59.84</v>
      </c>
      <c r="D92" s="16"/>
      <c r="E92" s="3">
        <v>154.35204256502166</v>
      </c>
      <c r="F92" s="3">
        <v>54.647042565021664</v>
      </c>
      <c r="G92" s="16"/>
      <c r="H92" s="3">
        <v>50.95934380737333</v>
      </c>
      <c r="I92" s="3">
        <v>27.867908436663285</v>
      </c>
      <c r="J92" s="16"/>
      <c r="K92" s="3">
        <v>265.151386372395</v>
      </c>
      <c r="L92" s="3">
        <v>142.35495100168495</v>
      </c>
      <c r="M92" s="16"/>
      <c r="N92" s="7">
        <v>4.4310057883087399</v>
      </c>
      <c r="O92" s="7">
        <v>2.3789263202153235</v>
      </c>
      <c r="P92" s="16"/>
      <c r="Q92" s="3"/>
    </row>
    <row r="93" spans="1:17" x14ac:dyDescent="0.2">
      <c r="A93" t="s">
        <v>88</v>
      </c>
      <c r="B93" s="3">
        <v>0</v>
      </c>
      <c r="C93" s="3">
        <v>0</v>
      </c>
      <c r="D93" s="16"/>
      <c r="E93" s="3">
        <v>111.375</v>
      </c>
      <c r="F93" s="3">
        <v>8.91</v>
      </c>
      <c r="G93" s="16"/>
      <c r="H93" s="3">
        <v>26.665085717887671</v>
      </c>
      <c r="I93" s="3">
        <v>13.560122843715899</v>
      </c>
      <c r="J93" s="16"/>
      <c r="K93" s="3">
        <v>138.04008571788768</v>
      </c>
      <c r="L93" s="3">
        <v>22.470122843715899</v>
      </c>
      <c r="M93" s="16"/>
      <c r="N93" s="7" t="s">
        <v>213</v>
      </c>
      <c r="O93" s="7" t="s">
        <v>213</v>
      </c>
      <c r="P93" s="16"/>
      <c r="Q93" s="3"/>
    </row>
    <row r="94" spans="1:17" x14ac:dyDescent="0.2">
      <c r="A94" t="s">
        <v>89</v>
      </c>
      <c r="B94" s="3">
        <v>0</v>
      </c>
      <c r="C94" s="3">
        <v>0</v>
      </c>
      <c r="D94" s="16"/>
      <c r="E94" s="3">
        <v>130.05000000000001</v>
      </c>
      <c r="F94" s="3">
        <v>10.404</v>
      </c>
      <c r="G94" s="16"/>
      <c r="H94" s="3">
        <v>44.551910349052079</v>
      </c>
      <c r="I94" s="3">
        <v>22.38404302143196</v>
      </c>
      <c r="J94" s="16"/>
      <c r="K94" s="3">
        <v>174.6019103490521</v>
      </c>
      <c r="L94" s="3">
        <v>32.78804302143196</v>
      </c>
      <c r="M94" s="16"/>
      <c r="N94" s="7" t="s">
        <v>213</v>
      </c>
      <c r="O94" s="7" t="s">
        <v>213</v>
      </c>
      <c r="P94" s="16"/>
      <c r="Q94" s="3"/>
    </row>
    <row r="95" spans="1:17" x14ac:dyDescent="0.2">
      <c r="A95" t="s">
        <v>90</v>
      </c>
      <c r="B95" s="3">
        <v>0</v>
      </c>
      <c r="C95" s="3">
        <v>0</v>
      </c>
      <c r="D95" s="16"/>
      <c r="E95" s="3">
        <v>184.57500000000002</v>
      </c>
      <c r="F95" s="3">
        <v>14.766000000000005</v>
      </c>
      <c r="G95" s="16"/>
      <c r="H95" s="3">
        <v>57.360130449621323</v>
      </c>
      <c r="I95" s="3">
        <v>28.662406713855816</v>
      </c>
      <c r="J95" s="16"/>
      <c r="K95" s="3">
        <v>241.93513044962134</v>
      </c>
      <c r="L95" s="3">
        <v>43.428406713855821</v>
      </c>
      <c r="M95" s="16"/>
      <c r="N95" s="7" t="s">
        <v>213</v>
      </c>
      <c r="O95" s="7" t="s">
        <v>213</v>
      </c>
      <c r="P95" s="16"/>
      <c r="Q95" s="3"/>
    </row>
    <row r="96" spans="1:17" x14ac:dyDescent="0.2">
      <c r="A96" t="s">
        <v>91</v>
      </c>
      <c r="B96" s="3">
        <v>0</v>
      </c>
      <c r="C96" s="3">
        <v>0</v>
      </c>
      <c r="D96" s="16"/>
      <c r="E96" s="3">
        <v>230.70000000000005</v>
      </c>
      <c r="F96" s="3">
        <v>18.455999999999996</v>
      </c>
      <c r="G96" s="16"/>
      <c r="H96" s="3">
        <v>70.016753328591747</v>
      </c>
      <c r="I96" s="3">
        <v>34.788974819855895</v>
      </c>
      <c r="J96" s="16"/>
      <c r="K96" s="3">
        <v>300.71675332859178</v>
      </c>
      <c r="L96" s="3">
        <v>53.244974819855891</v>
      </c>
      <c r="M96" s="16"/>
      <c r="N96" s="7" t="s">
        <v>213</v>
      </c>
      <c r="O96" s="7" t="s">
        <v>213</v>
      </c>
      <c r="P96" s="16"/>
      <c r="Q96" s="3"/>
    </row>
    <row r="97" spans="1:17" x14ac:dyDescent="0.2">
      <c r="A97" t="s">
        <v>92</v>
      </c>
      <c r="B97" s="3">
        <v>0</v>
      </c>
      <c r="C97" s="3">
        <v>0</v>
      </c>
      <c r="D97" s="16"/>
      <c r="E97" s="3">
        <v>112.69999999999999</v>
      </c>
      <c r="F97" s="3">
        <v>112.7</v>
      </c>
      <c r="G97" s="16"/>
      <c r="H97" s="3">
        <v>16.423679708916382</v>
      </c>
      <c r="I97" s="3">
        <v>9.8852847813736471</v>
      </c>
      <c r="J97" s="16"/>
      <c r="K97" s="3">
        <v>129.12367970891637</v>
      </c>
      <c r="L97" s="3">
        <v>122.58528478137364</v>
      </c>
      <c r="M97" s="16"/>
      <c r="N97" s="7" t="s">
        <v>213</v>
      </c>
      <c r="O97" s="7" t="s">
        <v>213</v>
      </c>
      <c r="P97" s="16"/>
      <c r="Q97" s="3"/>
    </row>
    <row r="98" spans="1:17" x14ac:dyDescent="0.2">
      <c r="A98" t="s">
        <v>93</v>
      </c>
      <c r="B98" s="3">
        <v>0</v>
      </c>
      <c r="C98" s="3">
        <v>0</v>
      </c>
      <c r="D98" s="16"/>
      <c r="E98" s="3">
        <v>137.08000000000001</v>
      </c>
      <c r="F98" s="3">
        <v>137.07999999999998</v>
      </c>
      <c r="G98" s="16"/>
      <c r="H98" s="3">
        <v>28.737384232245073</v>
      </c>
      <c r="I98" s="3">
        <v>17.543337964417528</v>
      </c>
      <c r="J98" s="16"/>
      <c r="K98" s="3">
        <v>165.81738423224508</v>
      </c>
      <c r="L98" s="3">
        <v>154.62333796441752</v>
      </c>
      <c r="M98" s="16"/>
      <c r="N98" s="7" t="s">
        <v>213</v>
      </c>
      <c r="O98" s="7" t="s">
        <v>213</v>
      </c>
      <c r="P98" s="16"/>
      <c r="Q98" s="3"/>
    </row>
    <row r="99" spans="1:17" x14ac:dyDescent="0.2">
      <c r="A99" t="s">
        <v>94</v>
      </c>
      <c r="B99" s="3">
        <v>0</v>
      </c>
      <c r="C99" s="3">
        <v>0</v>
      </c>
      <c r="D99" s="16"/>
      <c r="E99" s="3">
        <v>182.16000000000003</v>
      </c>
      <c r="F99" s="3">
        <v>182.15999999999997</v>
      </c>
      <c r="G99" s="16"/>
      <c r="H99" s="3">
        <v>37.697236794095744</v>
      </c>
      <c r="I99" s="3">
        <v>23.034202669053158</v>
      </c>
      <c r="J99" s="16"/>
      <c r="K99" s="3">
        <v>219.85723679409577</v>
      </c>
      <c r="L99" s="3">
        <v>205.19420266905314</v>
      </c>
      <c r="M99" s="16"/>
      <c r="N99" s="7" t="s">
        <v>213</v>
      </c>
      <c r="O99" s="7" t="s">
        <v>213</v>
      </c>
      <c r="P99" s="16"/>
      <c r="Q99" s="3"/>
    </row>
    <row r="100" spans="1:17" x14ac:dyDescent="0.2">
      <c r="A100" t="s">
        <v>95</v>
      </c>
      <c r="B100" s="3">
        <v>0</v>
      </c>
      <c r="C100" s="3">
        <v>0</v>
      </c>
      <c r="D100" s="16"/>
      <c r="E100" s="3">
        <v>225.86</v>
      </c>
      <c r="F100" s="3">
        <v>225.85999999999996</v>
      </c>
      <c r="G100" s="16"/>
      <c r="H100" s="3">
        <v>48.85401994683717</v>
      </c>
      <c r="I100" s="3">
        <v>28.667933434802009</v>
      </c>
      <c r="J100" s="16"/>
      <c r="K100" s="3">
        <v>274.7140199468372</v>
      </c>
      <c r="L100" s="3">
        <v>254.52793343480198</v>
      </c>
      <c r="M100" s="16"/>
      <c r="N100" s="7" t="s">
        <v>213</v>
      </c>
      <c r="O100" s="7" t="s">
        <v>213</v>
      </c>
      <c r="P100" s="16"/>
      <c r="Q100" s="3"/>
    </row>
    <row r="101" spans="1:17" x14ac:dyDescent="0.2">
      <c r="D101" s="16"/>
      <c r="G101" s="16"/>
      <c r="J101" s="16"/>
      <c r="M101" s="16"/>
      <c r="P101" s="16"/>
    </row>
    <row r="102" spans="1:17" x14ac:dyDescent="0.2">
      <c r="D102" s="16"/>
      <c r="G102" s="16"/>
      <c r="J102" s="16"/>
      <c r="M102" s="16"/>
      <c r="P102" s="16"/>
    </row>
    <row r="103" spans="1:17" x14ac:dyDescent="0.2">
      <c r="D103" s="16"/>
      <c r="G103" s="16"/>
      <c r="J103" s="16"/>
      <c r="M103" s="16"/>
      <c r="P103" s="16"/>
    </row>
    <row r="104" spans="1:17" x14ac:dyDescent="0.2">
      <c r="D104" s="16"/>
      <c r="G104" s="16"/>
      <c r="J104" s="16"/>
      <c r="M104" s="16"/>
      <c r="P104" s="16"/>
    </row>
    <row r="105" spans="1:17" x14ac:dyDescent="0.2">
      <c r="D105" s="16"/>
      <c r="G105" s="16"/>
      <c r="J105" s="16"/>
      <c r="M105" s="16"/>
      <c r="P105" s="16"/>
    </row>
    <row r="106" spans="1:17" x14ac:dyDescent="0.2">
      <c r="D106" s="16"/>
      <c r="G106" s="16"/>
      <c r="J106" s="16"/>
      <c r="M106" s="16"/>
      <c r="P106" s="16"/>
    </row>
    <row r="107" spans="1:17" x14ac:dyDescent="0.2">
      <c r="D107" s="16"/>
      <c r="G107" s="16"/>
      <c r="J107" s="16"/>
      <c r="M107" s="16"/>
      <c r="P107" s="16"/>
    </row>
    <row r="108" spans="1:17" x14ac:dyDescent="0.2">
      <c r="D108" s="16"/>
      <c r="G108" s="16"/>
      <c r="J108" s="16"/>
      <c r="M108" s="16"/>
      <c r="P108" s="16"/>
    </row>
    <row r="109" spans="1:17" x14ac:dyDescent="0.2">
      <c r="D109" s="16"/>
      <c r="G109" s="16"/>
      <c r="J109" s="16"/>
      <c r="M109" s="16"/>
      <c r="P109" s="16"/>
    </row>
    <row r="110" spans="1:17" x14ac:dyDescent="0.2">
      <c r="D110" s="16"/>
      <c r="G110" s="16"/>
      <c r="J110" s="16"/>
      <c r="M110" s="16"/>
      <c r="P110" s="16"/>
    </row>
    <row r="111" spans="1:17" x14ac:dyDescent="0.2">
      <c r="D111" s="16"/>
      <c r="G111" s="16"/>
      <c r="J111" s="16"/>
      <c r="M111" s="16"/>
      <c r="P111" s="16"/>
    </row>
    <row r="112" spans="1:17" x14ac:dyDescent="0.2">
      <c r="D112" s="16"/>
      <c r="G112" s="16"/>
      <c r="J112" s="16"/>
      <c r="M112" s="16"/>
      <c r="P112" s="16"/>
    </row>
    <row r="113" spans="4:16" x14ac:dyDescent="0.2">
      <c r="D113" s="16"/>
      <c r="G113" s="16"/>
      <c r="J113" s="16"/>
      <c r="M113" s="16"/>
      <c r="P113" s="16"/>
    </row>
    <row r="114" spans="4:16" x14ac:dyDescent="0.2">
      <c r="D114" s="16"/>
      <c r="G114" s="16"/>
      <c r="J114" s="16"/>
      <c r="M114" s="16"/>
      <c r="P114" s="16"/>
    </row>
    <row r="115" spans="4:16" x14ac:dyDescent="0.2">
      <c r="D115" s="16"/>
      <c r="G115" s="16"/>
      <c r="J115" s="16"/>
      <c r="M115" s="16"/>
      <c r="P115" s="16"/>
    </row>
    <row r="116" spans="4:16" x14ac:dyDescent="0.2">
      <c r="D116" s="16"/>
      <c r="G116" s="16"/>
      <c r="J116" s="16"/>
      <c r="M116" s="16"/>
      <c r="P116" s="16"/>
    </row>
    <row r="117" spans="4:16" x14ac:dyDescent="0.2">
      <c r="D117" s="16"/>
      <c r="G117" s="16"/>
      <c r="J117" s="16"/>
      <c r="M117" s="16"/>
      <c r="P117" s="16"/>
    </row>
    <row r="118" spans="4:16" x14ac:dyDescent="0.2">
      <c r="D118" s="16"/>
      <c r="G118" s="16"/>
      <c r="J118" s="16"/>
      <c r="M118" s="16"/>
      <c r="P118" s="16"/>
    </row>
    <row r="119" spans="4:16" x14ac:dyDescent="0.2">
      <c r="D119" s="16"/>
      <c r="G119" s="16"/>
      <c r="J119" s="16"/>
      <c r="M119" s="16"/>
      <c r="P119" s="16"/>
    </row>
    <row r="120" spans="4:16" x14ac:dyDescent="0.2">
      <c r="D120" s="16"/>
      <c r="G120" s="16"/>
      <c r="J120" s="16"/>
      <c r="M120" s="16"/>
      <c r="P120" s="16"/>
    </row>
    <row r="121" spans="4:16" x14ac:dyDescent="0.2">
      <c r="D121" s="16"/>
      <c r="G121" s="16"/>
      <c r="J121" s="16"/>
      <c r="M121" s="16"/>
      <c r="P121" s="16"/>
    </row>
    <row r="122" spans="4:16" x14ac:dyDescent="0.2">
      <c r="D122" s="16"/>
      <c r="G122" s="16"/>
      <c r="J122" s="16"/>
      <c r="M122" s="16"/>
      <c r="P122" s="16"/>
    </row>
    <row r="123" spans="4:16" x14ac:dyDescent="0.2">
      <c r="D123" s="16"/>
      <c r="G123" s="16"/>
      <c r="J123" s="16"/>
      <c r="M123" s="16"/>
      <c r="P123" s="16"/>
    </row>
    <row r="124" spans="4:16" x14ac:dyDescent="0.2">
      <c r="D124" s="16"/>
      <c r="G124" s="16"/>
      <c r="J124" s="16"/>
      <c r="M124" s="16"/>
      <c r="P124" s="16"/>
    </row>
    <row r="125" spans="4:16" x14ac:dyDescent="0.2">
      <c r="D125" s="16"/>
      <c r="G125" s="16"/>
      <c r="J125" s="16"/>
      <c r="M125" s="16"/>
      <c r="P125" s="16"/>
    </row>
    <row r="126" spans="4:16" x14ac:dyDescent="0.2">
      <c r="D126" s="16"/>
      <c r="G126" s="16"/>
      <c r="J126" s="16"/>
      <c r="M126" s="16"/>
      <c r="P126" s="16"/>
    </row>
    <row r="127" spans="4:16" x14ac:dyDescent="0.2">
      <c r="D127" s="16"/>
      <c r="G127" s="16"/>
      <c r="J127" s="16"/>
      <c r="M127" s="16"/>
      <c r="P127" s="16"/>
    </row>
    <row r="128" spans="4:16" x14ac:dyDescent="0.2">
      <c r="D128" s="16"/>
      <c r="G128" s="16"/>
      <c r="J128" s="16"/>
      <c r="M128" s="16"/>
      <c r="P128" s="16"/>
    </row>
    <row r="129" spans="4:16" x14ac:dyDescent="0.2">
      <c r="D129" s="16"/>
      <c r="G129" s="16"/>
      <c r="J129" s="16"/>
      <c r="M129" s="16"/>
      <c r="P129" s="16"/>
    </row>
    <row r="130" spans="4:16" x14ac:dyDescent="0.2">
      <c r="D130" s="16"/>
      <c r="G130" s="16"/>
      <c r="J130" s="16"/>
      <c r="M130" s="16"/>
      <c r="P130" s="16"/>
    </row>
    <row r="131" spans="4:16" x14ac:dyDescent="0.2">
      <c r="D131" s="16"/>
      <c r="G131" s="16"/>
      <c r="J131" s="16"/>
      <c r="M131" s="16"/>
      <c r="P131" s="16"/>
    </row>
    <row r="132" spans="4:16" x14ac:dyDescent="0.2">
      <c r="D132" s="16"/>
      <c r="G132" s="16"/>
      <c r="J132" s="16"/>
      <c r="M132" s="16"/>
      <c r="P132" s="16"/>
    </row>
    <row r="133" spans="4:16" x14ac:dyDescent="0.2">
      <c r="D133" s="16"/>
      <c r="G133" s="16"/>
      <c r="J133" s="16"/>
      <c r="M133" s="16"/>
      <c r="P133" s="16"/>
    </row>
    <row r="134" spans="4:16" x14ac:dyDescent="0.2">
      <c r="D134" s="16"/>
      <c r="G134" s="16"/>
      <c r="J134" s="16"/>
      <c r="M134" s="16"/>
      <c r="P134" s="16"/>
    </row>
    <row r="135" spans="4:16" x14ac:dyDescent="0.2">
      <c r="D135" s="16"/>
      <c r="G135" s="16"/>
      <c r="J135" s="16"/>
      <c r="M135" s="16"/>
      <c r="P135" s="16"/>
    </row>
    <row r="136" spans="4:16" x14ac:dyDescent="0.2">
      <c r="D136" s="16"/>
      <c r="G136" s="16"/>
      <c r="J136" s="16"/>
      <c r="M136" s="16"/>
      <c r="P136" s="16"/>
    </row>
    <row r="137" spans="4:16" x14ac:dyDescent="0.2">
      <c r="D137" s="16"/>
      <c r="G137" s="16"/>
      <c r="J137" s="16"/>
      <c r="M137" s="16"/>
      <c r="P137" s="16"/>
    </row>
    <row r="138" spans="4:16" x14ac:dyDescent="0.2">
      <c r="D138" s="16"/>
      <c r="G138" s="16"/>
      <c r="J138" s="16"/>
      <c r="M138" s="16"/>
      <c r="P138" s="16"/>
    </row>
    <row r="139" spans="4:16" x14ac:dyDescent="0.2">
      <c r="D139" s="16"/>
      <c r="G139" s="16"/>
      <c r="J139" s="16"/>
      <c r="M139" s="16"/>
      <c r="P139" s="16"/>
    </row>
    <row r="140" spans="4:16" x14ac:dyDescent="0.2">
      <c r="D140" s="16"/>
      <c r="G140" s="16"/>
      <c r="J140" s="16"/>
      <c r="M140" s="16"/>
      <c r="P140" s="16"/>
    </row>
    <row r="141" spans="4:16" x14ac:dyDescent="0.2">
      <c r="D141" s="16"/>
      <c r="G141" s="16"/>
      <c r="J141" s="16"/>
      <c r="M141" s="16"/>
      <c r="P141" s="16"/>
    </row>
    <row r="142" spans="4:16" x14ac:dyDescent="0.2">
      <c r="D142" s="16"/>
      <c r="G142" s="16"/>
      <c r="J142" s="16"/>
      <c r="M142" s="16"/>
      <c r="P142" s="16"/>
    </row>
    <row r="143" spans="4:16" x14ac:dyDescent="0.2">
      <c r="D143" s="16"/>
      <c r="G143" s="16"/>
      <c r="J143" s="16"/>
      <c r="M143" s="16"/>
      <c r="P143" s="16"/>
    </row>
    <row r="144" spans="4:16" x14ac:dyDescent="0.2">
      <c r="D144" s="16"/>
      <c r="G144" s="16"/>
      <c r="J144" s="16"/>
      <c r="M144" s="16"/>
      <c r="P144" s="16"/>
    </row>
    <row r="145" spans="4:16" x14ac:dyDescent="0.2">
      <c r="D145" s="16"/>
      <c r="G145" s="16"/>
      <c r="J145" s="16"/>
      <c r="M145" s="16"/>
      <c r="P145" s="16"/>
    </row>
    <row r="146" spans="4:16" x14ac:dyDescent="0.2">
      <c r="D146" s="16"/>
      <c r="G146" s="16"/>
      <c r="J146" s="16"/>
      <c r="M146" s="16"/>
      <c r="P146" s="16"/>
    </row>
    <row r="147" spans="4:16" x14ac:dyDescent="0.2">
      <c r="D147" s="16"/>
      <c r="G147" s="16"/>
      <c r="J147" s="16"/>
      <c r="M147" s="16"/>
      <c r="P147" s="16"/>
    </row>
    <row r="148" spans="4:16" x14ac:dyDescent="0.2">
      <c r="D148" s="16"/>
      <c r="G148" s="16"/>
      <c r="J148" s="16"/>
      <c r="M148" s="16"/>
      <c r="P148" s="16"/>
    </row>
    <row r="149" spans="4:16" x14ac:dyDescent="0.2">
      <c r="D149" s="16"/>
      <c r="G149" s="16"/>
      <c r="J149" s="16"/>
      <c r="M149" s="16"/>
      <c r="P149" s="16"/>
    </row>
    <row r="150" spans="4:16" x14ac:dyDescent="0.2">
      <c r="D150" s="16"/>
      <c r="G150" s="16"/>
      <c r="J150" s="16"/>
      <c r="M150" s="16"/>
      <c r="P150" s="16"/>
    </row>
    <row r="151" spans="4:16" x14ac:dyDescent="0.2">
      <c r="D151" s="16"/>
      <c r="G151" s="16"/>
      <c r="J151" s="16"/>
      <c r="M151" s="16"/>
      <c r="P151" s="16"/>
    </row>
    <row r="152" spans="4:16" x14ac:dyDescent="0.2">
      <c r="D152" s="16"/>
      <c r="G152" s="16"/>
      <c r="J152" s="16"/>
      <c r="M152" s="16"/>
      <c r="P152" s="16"/>
    </row>
    <row r="153" spans="4:16" x14ac:dyDescent="0.2">
      <c r="D153" s="16"/>
      <c r="G153" s="16"/>
      <c r="J153" s="16"/>
      <c r="M153" s="16"/>
      <c r="P153" s="16"/>
    </row>
    <row r="154" spans="4:16" x14ac:dyDescent="0.2">
      <c r="D154" s="16"/>
      <c r="G154" s="16"/>
      <c r="J154" s="16"/>
      <c r="M154" s="16"/>
      <c r="P154" s="16"/>
    </row>
    <row r="155" spans="4:16" x14ac:dyDescent="0.2">
      <c r="D155" s="16"/>
      <c r="G155" s="16"/>
      <c r="J155" s="16"/>
      <c r="M155" s="16"/>
      <c r="P155" s="16"/>
    </row>
    <row r="156" spans="4:16" x14ac:dyDescent="0.2">
      <c r="D156" s="16"/>
      <c r="G156" s="16"/>
      <c r="J156" s="16"/>
      <c r="M156" s="16"/>
      <c r="P156" s="16"/>
    </row>
    <row r="157" spans="4:16" x14ac:dyDescent="0.2">
      <c r="D157" s="16"/>
      <c r="G157" s="16"/>
      <c r="J157" s="16"/>
      <c r="M157" s="16"/>
      <c r="P157" s="16"/>
    </row>
    <row r="158" spans="4:16" x14ac:dyDescent="0.2">
      <c r="D158" s="16"/>
      <c r="G158" s="16"/>
      <c r="J158" s="16"/>
      <c r="M158" s="16"/>
      <c r="P158" s="16"/>
    </row>
    <row r="159" spans="4:16" x14ac:dyDescent="0.2">
      <c r="D159" s="16"/>
      <c r="G159" s="16"/>
      <c r="J159" s="16"/>
      <c r="M159" s="16"/>
      <c r="P159" s="16"/>
    </row>
    <row r="160" spans="4:16" x14ac:dyDescent="0.2">
      <c r="D160" s="16"/>
      <c r="G160" s="16"/>
      <c r="J160" s="16"/>
      <c r="M160" s="16"/>
      <c r="P160" s="16"/>
    </row>
    <row r="161" spans="4:16" x14ac:dyDescent="0.2">
      <c r="D161" s="16"/>
      <c r="G161" s="16"/>
      <c r="J161" s="16"/>
      <c r="M161" s="16"/>
      <c r="P161" s="16"/>
    </row>
    <row r="162" spans="4:16" x14ac:dyDescent="0.2">
      <c r="D162" s="16"/>
      <c r="G162" s="16"/>
      <c r="J162" s="16"/>
      <c r="M162" s="16"/>
      <c r="P162" s="16"/>
    </row>
    <row r="163" spans="4:16" x14ac:dyDescent="0.2">
      <c r="D163" s="16"/>
      <c r="G163" s="16"/>
      <c r="J163" s="16"/>
      <c r="M163" s="16"/>
      <c r="P163" s="16"/>
    </row>
    <row r="164" spans="4:16" x14ac:dyDescent="0.2">
      <c r="D164" s="16"/>
      <c r="G164" s="16"/>
      <c r="J164" s="16"/>
      <c r="M164" s="16"/>
      <c r="P164" s="16"/>
    </row>
    <row r="165" spans="4:16" x14ac:dyDescent="0.2">
      <c r="D165" s="16"/>
      <c r="G165" s="16"/>
      <c r="J165" s="16"/>
      <c r="M165" s="16"/>
      <c r="P165" s="16"/>
    </row>
    <row r="166" spans="4:16" x14ac:dyDescent="0.2">
      <c r="D166" s="16"/>
      <c r="G166" s="16"/>
      <c r="J166" s="16"/>
      <c r="M166" s="16"/>
      <c r="P166" s="16"/>
    </row>
    <row r="167" spans="4:16" x14ac:dyDescent="0.2">
      <c r="D167" s="16"/>
      <c r="G167" s="16"/>
      <c r="J167" s="16"/>
      <c r="M167" s="16"/>
      <c r="P167" s="16"/>
    </row>
    <row r="168" spans="4:16" x14ac:dyDescent="0.2">
      <c r="D168" s="16"/>
      <c r="G168" s="16"/>
      <c r="J168" s="16"/>
      <c r="M168" s="16"/>
      <c r="P168" s="16"/>
    </row>
    <row r="169" spans="4:16" x14ac:dyDescent="0.2">
      <c r="D169" s="16"/>
      <c r="G169" s="16"/>
      <c r="J169" s="16"/>
      <c r="M169" s="16"/>
      <c r="P169" s="16"/>
    </row>
    <row r="170" spans="4:16" x14ac:dyDescent="0.2">
      <c r="D170" s="16"/>
      <c r="G170" s="16"/>
      <c r="J170" s="16"/>
      <c r="M170" s="16"/>
      <c r="P170" s="16"/>
    </row>
    <row r="171" spans="4:16" x14ac:dyDescent="0.2">
      <c r="D171" s="16"/>
      <c r="G171" s="16"/>
      <c r="J171" s="16"/>
      <c r="M171" s="16"/>
      <c r="P171" s="16"/>
    </row>
    <row r="172" spans="4:16" x14ac:dyDescent="0.2">
      <c r="D172" s="16"/>
      <c r="G172" s="16"/>
      <c r="J172" s="16"/>
      <c r="M172" s="16"/>
      <c r="P172" s="16"/>
    </row>
    <row r="173" spans="4:16" x14ac:dyDescent="0.2">
      <c r="D173" s="16"/>
      <c r="G173" s="16"/>
      <c r="J173" s="16"/>
      <c r="M173" s="16"/>
      <c r="P173" s="16"/>
    </row>
    <row r="174" spans="4:16" x14ac:dyDescent="0.2">
      <c r="D174" s="16"/>
      <c r="G174" s="16"/>
      <c r="J174" s="16"/>
      <c r="M174" s="16"/>
      <c r="P174" s="16"/>
    </row>
    <row r="175" spans="4:16" x14ac:dyDescent="0.2">
      <c r="D175" s="16"/>
      <c r="G175" s="16"/>
      <c r="J175" s="16"/>
      <c r="M175" s="16"/>
      <c r="P175" s="16"/>
    </row>
    <row r="176" spans="4:16" x14ac:dyDescent="0.2">
      <c r="D176" s="16"/>
      <c r="G176" s="16"/>
      <c r="J176" s="16"/>
      <c r="M176" s="16"/>
      <c r="P176" s="16"/>
    </row>
    <row r="177" spans="4:16" x14ac:dyDescent="0.2">
      <c r="D177" s="16"/>
      <c r="G177" s="16"/>
      <c r="J177" s="16"/>
      <c r="M177" s="16"/>
      <c r="P177" s="16"/>
    </row>
    <row r="178" spans="4:16" x14ac:dyDescent="0.2">
      <c r="D178" s="16"/>
      <c r="G178" s="16"/>
      <c r="J178" s="16"/>
      <c r="M178" s="16"/>
      <c r="P178" s="16"/>
    </row>
    <row r="179" spans="4:16" x14ac:dyDescent="0.2">
      <c r="D179" s="16"/>
      <c r="G179" s="16"/>
      <c r="J179" s="16"/>
      <c r="M179" s="16"/>
      <c r="P179" s="16"/>
    </row>
    <row r="180" spans="4:16" x14ac:dyDescent="0.2">
      <c r="D180" s="16"/>
      <c r="G180" s="16"/>
      <c r="J180" s="16"/>
      <c r="M180" s="16"/>
      <c r="P180" s="16"/>
    </row>
    <row r="181" spans="4:16" x14ac:dyDescent="0.2">
      <c r="D181" s="16"/>
      <c r="G181" s="16"/>
      <c r="J181" s="16"/>
      <c r="M181" s="16"/>
      <c r="P181" s="16"/>
    </row>
    <row r="182" spans="4:16" x14ac:dyDescent="0.2">
      <c r="D182" s="16"/>
      <c r="G182" s="16"/>
      <c r="J182" s="16"/>
      <c r="M182" s="16"/>
      <c r="P182" s="16"/>
    </row>
    <row r="183" spans="4:16" x14ac:dyDescent="0.2">
      <c r="D183" s="16"/>
      <c r="G183" s="16"/>
      <c r="J183" s="16"/>
      <c r="M183" s="16"/>
      <c r="P183" s="16"/>
    </row>
    <row r="184" spans="4:16" x14ac:dyDescent="0.2">
      <c r="D184" s="16"/>
      <c r="G184" s="16"/>
      <c r="J184" s="16"/>
      <c r="M184" s="16"/>
      <c r="P184" s="16"/>
    </row>
    <row r="185" spans="4:16" x14ac:dyDescent="0.2">
      <c r="D185" s="16"/>
      <c r="G185" s="16"/>
      <c r="J185" s="16"/>
      <c r="M185" s="16"/>
      <c r="P185" s="16"/>
    </row>
    <row r="186" spans="4:16" x14ac:dyDescent="0.2">
      <c r="D186" s="16"/>
      <c r="G186" s="16"/>
      <c r="J186" s="16"/>
      <c r="M186" s="16"/>
      <c r="P186" s="16"/>
    </row>
    <row r="187" spans="4:16" x14ac:dyDescent="0.2">
      <c r="D187" s="16"/>
      <c r="G187" s="16"/>
      <c r="J187" s="16"/>
      <c r="M187" s="16"/>
      <c r="P187" s="16"/>
    </row>
    <row r="188" spans="4:16" x14ac:dyDescent="0.2">
      <c r="D188" s="16"/>
      <c r="G188" s="16"/>
      <c r="J188" s="16"/>
      <c r="M188" s="16"/>
      <c r="P188" s="16"/>
    </row>
    <row r="189" spans="4:16" x14ac:dyDescent="0.2">
      <c r="D189" s="16"/>
      <c r="G189" s="16"/>
      <c r="J189" s="16"/>
      <c r="M189" s="16"/>
      <c r="P189" s="16"/>
    </row>
    <row r="190" spans="4:16" x14ac:dyDescent="0.2">
      <c r="D190" s="16"/>
      <c r="G190" s="16"/>
      <c r="J190" s="16"/>
      <c r="M190" s="16"/>
      <c r="P190" s="16"/>
    </row>
    <row r="191" spans="4:16" x14ac:dyDescent="0.2">
      <c r="D191" s="16"/>
      <c r="G191" s="16"/>
      <c r="J191" s="16"/>
      <c r="M191" s="16"/>
      <c r="P191" s="16"/>
    </row>
    <row r="192" spans="4:16" x14ac:dyDescent="0.2">
      <c r="D192" s="16"/>
      <c r="G192" s="16"/>
      <c r="J192" s="16"/>
      <c r="M192" s="16"/>
      <c r="P192" s="16"/>
    </row>
    <row r="193" spans="4:16" x14ac:dyDescent="0.2">
      <c r="D193" s="16"/>
      <c r="G193" s="16"/>
      <c r="J193" s="16"/>
      <c r="M193" s="16"/>
      <c r="P193" s="16"/>
    </row>
    <row r="194" spans="4:16" x14ac:dyDescent="0.2">
      <c r="D194" s="16"/>
      <c r="G194" s="16"/>
      <c r="J194" s="16"/>
      <c r="M194" s="16"/>
      <c r="P194" s="16"/>
    </row>
    <row r="195" spans="4:16" x14ac:dyDescent="0.2">
      <c r="D195" s="16"/>
      <c r="G195" s="16"/>
      <c r="J195" s="16"/>
      <c r="M195" s="16"/>
      <c r="P195" s="16"/>
    </row>
    <row r="196" spans="4:16" x14ac:dyDescent="0.2">
      <c r="D196" s="16"/>
      <c r="G196" s="16"/>
      <c r="J196" s="16"/>
      <c r="M196" s="16"/>
      <c r="P196" s="16"/>
    </row>
    <row r="197" spans="4:16" x14ac:dyDescent="0.2">
      <c r="D197" s="10"/>
      <c r="G197" s="10"/>
      <c r="J197" s="10"/>
      <c r="M197" s="10"/>
      <c r="P197" s="10"/>
    </row>
    <row r="198" spans="4:16" x14ac:dyDescent="0.2">
      <c r="D198" s="19"/>
      <c r="G198" s="19"/>
      <c r="J198" s="19"/>
      <c r="M198" s="19"/>
      <c r="P198" s="19"/>
    </row>
    <row r="199" spans="4:16" x14ac:dyDescent="0.2">
      <c r="D199" s="19"/>
      <c r="G199" s="19"/>
      <c r="J199" s="19"/>
      <c r="M199" s="19"/>
      <c r="P199" s="19"/>
    </row>
    <row r="200" spans="4:16" x14ac:dyDescent="0.2">
      <c r="D200" s="10"/>
      <c r="G200" s="10"/>
      <c r="J200" s="10"/>
      <c r="M200" s="10"/>
      <c r="P200" s="10"/>
    </row>
    <row r="201" spans="4:16" x14ac:dyDescent="0.2">
      <c r="D201" s="10"/>
      <c r="G201" s="10"/>
      <c r="J201" s="10"/>
      <c r="M201" s="10"/>
      <c r="P201" s="10"/>
    </row>
    <row r="202" spans="4:16" x14ac:dyDescent="0.2">
      <c r="D202" s="10"/>
      <c r="G202" s="10"/>
      <c r="J202" s="10"/>
      <c r="M202" s="10"/>
      <c r="P202" s="10"/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BA14-3E76-41FC-B07D-7244DB053123}">
  <dimension ref="A1:E10"/>
  <sheetViews>
    <sheetView zoomScale="137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8.83203125" defaultRowHeight="15" x14ac:dyDescent="0.2"/>
  <cols>
    <col min="1" max="1" width="23.6640625" bestFit="1" customWidth="1"/>
    <col min="3" max="3" width="10" bestFit="1" customWidth="1"/>
  </cols>
  <sheetData>
    <row r="1" spans="1:5" ht="19" x14ac:dyDescent="0.25">
      <c r="A1" s="11" t="s">
        <v>212</v>
      </c>
    </row>
    <row r="3" spans="1:5" x14ac:dyDescent="0.2">
      <c r="B3" s="4" t="s">
        <v>206</v>
      </c>
      <c r="C3" s="4" t="s">
        <v>208</v>
      </c>
    </row>
    <row r="4" spans="1:5" x14ac:dyDescent="0.2">
      <c r="A4" t="s">
        <v>200</v>
      </c>
      <c r="B4" s="7">
        <v>0.58976011597384004</v>
      </c>
      <c r="C4" s="7">
        <v>1.19403229920148</v>
      </c>
    </row>
    <row r="5" spans="1:5" x14ac:dyDescent="0.2">
      <c r="A5" t="s">
        <v>201</v>
      </c>
      <c r="B5" s="7">
        <v>1.7820789732829101</v>
      </c>
      <c r="C5" s="7">
        <v>26.271464948380501</v>
      </c>
    </row>
    <row r="6" spans="1:5" x14ac:dyDescent="0.2">
      <c r="A6" t="s">
        <v>207</v>
      </c>
      <c r="B6" s="7">
        <v>1.1838727092458701</v>
      </c>
      <c r="C6" s="7">
        <v>7.9535726842206245</v>
      </c>
    </row>
    <row r="7" spans="1:5" x14ac:dyDescent="0.2">
      <c r="A7" s="8" t="s">
        <v>224</v>
      </c>
      <c r="B7" s="7">
        <v>0.91815999999999998</v>
      </c>
      <c r="C7" s="7">
        <v>5.6664000000000003</v>
      </c>
    </row>
    <row r="8" spans="1:5" x14ac:dyDescent="0.2">
      <c r="A8" s="8" t="s">
        <v>223</v>
      </c>
      <c r="B8" s="7">
        <v>1.4204000000000001</v>
      </c>
      <c r="C8" s="7">
        <v>15.8027</v>
      </c>
    </row>
    <row r="10" spans="1:5" ht="60.5" customHeight="1" x14ac:dyDescent="0.2">
      <c r="B10" s="32" t="s">
        <v>221</v>
      </c>
      <c r="C10" s="32"/>
      <c r="D10" s="32"/>
      <c r="E10" s="32"/>
    </row>
  </sheetData>
  <mergeCells count="1">
    <mergeCell ref="B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F_mat</vt:lpstr>
      <vt:lpstr>F_ass</vt:lpstr>
      <vt:lpstr>F_vc</vt:lpstr>
      <vt:lpstr>F_wtw</vt:lpstr>
      <vt:lpstr>F_tot</vt:lpstr>
      <vt:lpstr>g CO2e_kWh</vt:lpstr>
      <vt:lpstr>CEROI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Wolfram, Paul</dc:creator>
  <cp:lastModifiedBy>Hamed Barkh</cp:lastModifiedBy>
  <dcterms:created xsi:type="dcterms:W3CDTF">2015-06-05T18:17:20Z</dcterms:created>
  <dcterms:modified xsi:type="dcterms:W3CDTF">2021-01-09T00:30:43Z</dcterms:modified>
</cp:coreProperties>
</file>