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70" yWindow="105" windowWidth="14805" windowHeight="8010" activeTab="1"/>
  </bookViews>
  <sheets>
    <sheet name="匕首" sheetId="1" r:id="rId1"/>
    <sheet name="单手剑" sheetId="2" r:id="rId2"/>
  </sheets>
  <calcPr calcId="152511"/>
</workbook>
</file>

<file path=xl/calcChain.xml><?xml version="1.0" encoding="utf-8"?>
<calcChain xmlns="http://schemas.openxmlformats.org/spreadsheetml/2006/main">
  <c r="D31" i="2" l="1"/>
  <c r="D39" i="2" s="1"/>
  <c r="D36" i="2"/>
  <c r="D24" i="2"/>
  <c r="D25" i="2" s="1"/>
  <c r="D15" i="2"/>
  <c r="D19" i="2" s="1"/>
  <c r="D27" i="2" s="1"/>
  <c r="D35" i="1"/>
  <c r="D30" i="1"/>
  <c r="D38" i="1" s="1"/>
  <c r="D23" i="1"/>
  <c r="D24" i="1" s="1"/>
  <c r="D14" i="1"/>
  <c r="D18" i="1" s="1"/>
  <c r="D26" i="1" s="1"/>
  <c r="D26" i="2" l="1"/>
  <c r="D28" i="2" s="1"/>
  <c r="D37" i="2"/>
  <c r="D36" i="1"/>
  <c r="D25" i="1"/>
  <c r="D27" i="1" s="1"/>
  <c r="D38" i="2" l="1"/>
  <c r="D40" i="2" s="1"/>
  <c r="D44" i="2" s="1"/>
  <c r="D37" i="1"/>
  <c r="D39" i="1" s="1"/>
  <c r="D43" i="1" s="1"/>
</calcChain>
</file>

<file path=xl/sharedStrings.xml><?xml version="1.0" encoding="utf-8"?>
<sst xmlns="http://schemas.openxmlformats.org/spreadsheetml/2006/main" count="68" uniqueCount="24">
  <si>
    <t>背刺:</t>
    <phoneticPr fontId="6" type="noConversion"/>
  </si>
  <si>
    <t>基本伤害:</t>
    <phoneticPr fontId="6" type="noConversion"/>
  </si>
  <si>
    <t>暴击伤害:</t>
    <phoneticPr fontId="6" type="noConversion"/>
  </si>
  <si>
    <t>普功:</t>
    <phoneticPr fontId="6" type="noConversion"/>
  </si>
  <si>
    <t>主武器:</t>
    <phoneticPr fontId="6" type="noConversion"/>
  </si>
  <si>
    <t>秒伤:</t>
    <phoneticPr fontId="6" type="noConversion"/>
  </si>
  <si>
    <t>攻速:</t>
    <phoneticPr fontId="6" type="noConversion"/>
  </si>
  <si>
    <t>平均伤害:</t>
    <phoneticPr fontId="6" type="noConversion"/>
  </si>
  <si>
    <t>输出时间(秒):</t>
    <phoneticPr fontId="6" type="noConversion"/>
  </si>
  <si>
    <t>暴击次数:</t>
    <phoneticPr fontId="6" type="noConversion"/>
  </si>
  <si>
    <t>使用次数:</t>
    <phoneticPr fontId="6" type="noConversion"/>
  </si>
  <si>
    <t>基本参数:</t>
    <phoneticPr fontId="6" type="noConversion"/>
  </si>
  <si>
    <t>命中:</t>
    <phoneticPr fontId="6" type="noConversion"/>
  </si>
  <si>
    <t>能量上限:</t>
    <phoneticPr fontId="6" type="noConversion"/>
  </si>
  <si>
    <t>怪物免伤(百分比):</t>
    <phoneticPr fontId="6" type="noConversion"/>
  </si>
  <si>
    <t>结果:</t>
    <phoneticPr fontId="6" type="noConversion"/>
  </si>
  <si>
    <t>总伤害:</t>
    <phoneticPr fontId="6" type="noConversion"/>
  </si>
  <si>
    <t>不暴击次数:</t>
    <phoneticPr fontId="6" type="noConversion"/>
  </si>
  <si>
    <t>A装备</t>
    <phoneticPr fontId="6" type="noConversion"/>
  </si>
  <si>
    <t>暴击(百分比):</t>
    <phoneticPr fontId="6" type="noConversion"/>
  </si>
  <si>
    <t>天赋加成_暴击率(百分比):</t>
    <phoneticPr fontId="6" type="noConversion"/>
  </si>
  <si>
    <t>天赋加成_暴伤率(百分比):</t>
    <phoneticPr fontId="6" type="noConversion"/>
  </si>
  <si>
    <t>天赋加成_伤害(百分比):</t>
    <phoneticPr fontId="6" type="noConversion"/>
  </si>
  <si>
    <t>影袭: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</si>
</sst>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7" fillId="0" borderId="0" xfId="4" applyFont="1" applyAlignment="1"/>
    <xf numFmtId="0" fontId="0" fillId="0" borderId="0" xfId="0" applyBorder="1"/>
    <xf numFmtId="0" fontId="1" fillId="2" borderId="0" xfId="1" applyBorder="1" applyAlignment="1"/>
    <xf numFmtId="0" fontId="5" fillId="0" borderId="0" xfId="5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4" borderId="4" xfId="3" applyBorder="1" applyAlignment="1"/>
    <xf numFmtId="0" fontId="2" fillId="3" borderId="4" xfId="2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6">
    <cellStyle name="差" xfId="2" builtinId="27"/>
    <cellStyle name="常规" xfId="0" builtinId="0"/>
    <cellStyle name="好" xfId="1" builtinId="26"/>
    <cellStyle name="解释性文本" xfId="5" builtinId="53"/>
    <cellStyle name="警告文本" xfId="4" builtinId="11"/>
    <cellStyle name="适中" xfId="3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workbookViewId="0">
      <selection activeCell="I17" sqref="I17"/>
    </sheetView>
  </sheetViews>
  <sheetFormatPr defaultRowHeight="13.5" x14ac:dyDescent="0.15"/>
  <cols>
    <col min="2" max="2" width="10" bestFit="1" customWidth="1"/>
    <col min="3" max="3" width="24.75" bestFit="1" customWidth="1"/>
    <col min="4" max="4" width="10.5" bestFit="1" customWidth="1"/>
    <col min="8" max="9" width="10" bestFit="1" customWidth="1"/>
    <col min="10" max="10" width="25.75" bestFit="1" customWidth="1"/>
    <col min="11" max="11" width="10.5" bestFit="1" customWidth="1"/>
  </cols>
  <sheetData>
    <row r="3" spans="1:7" x14ac:dyDescent="0.15">
      <c r="C3" s="1" t="s">
        <v>18</v>
      </c>
    </row>
    <row r="4" spans="1:7" ht="14.25" thickBot="1" x14ac:dyDescent="0.2">
      <c r="A4" s="2"/>
      <c r="B4" s="2"/>
      <c r="C4" s="2"/>
      <c r="D4" s="2"/>
      <c r="E4" s="2"/>
    </row>
    <row r="5" spans="1:7" x14ac:dyDescent="0.15">
      <c r="A5" s="2"/>
      <c r="B5" s="5" t="s">
        <v>11</v>
      </c>
      <c r="C5" s="6"/>
      <c r="D5" s="6"/>
      <c r="E5" s="7"/>
      <c r="G5" s="2"/>
    </row>
    <row r="6" spans="1:7" x14ac:dyDescent="0.15">
      <c r="A6" s="2"/>
      <c r="B6" s="8"/>
      <c r="C6" s="3" t="s">
        <v>8</v>
      </c>
      <c r="D6" s="2">
        <v>60</v>
      </c>
      <c r="E6" s="9"/>
    </row>
    <row r="7" spans="1:7" x14ac:dyDescent="0.15">
      <c r="A7" s="2"/>
      <c r="B7" s="8"/>
      <c r="C7" s="3" t="s">
        <v>13</v>
      </c>
      <c r="D7" s="2">
        <v>100</v>
      </c>
      <c r="E7" s="9"/>
    </row>
    <row r="8" spans="1:7" x14ac:dyDescent="0.15">
      <c r="A8" s="2"/>
      <c r="B8" s="8"/>
      <c r="C8" s="3" t="s">
        <v>14</v>
      </c>
      <c r="D8" s="2">
        <v>35</v>
      </c>
      <c r="E8" s="9"/>
    </row>
    <row r="9" spans="1:7" x14ac:dyDescent="0.15">
      <c r="A9" s="2"/>
      <c r="B9" s="8"/>
      <c r="C9" s="2"/>
      <c r="D9" s="2"/>
      <c r="E9" s="9"/>
    </row>
    <row r="10" spans="1:7" x14ac:dyDescent="0.15">
      <c r="A10" s="2"/>
      <c r="B10" s="10" t="s">
        <v>4</v>
      </c>
      <c r="C10" s="2"/>
      <c r="D10" s="2"/>
      <c r="E10" s="9"/>
    </row>
    <row r="11" spans="1:7" x14ac:dyDescent="0.15">
      <c r="A11" s="2"/>
      <c r="B11" s="8"/>
      <c r="C11" s="3" t="s">
        <v>5</v>
      </c>
      <c r="D11" s="2">
        <v>103</v>
      </c>
      <c r="E11" s="9"/>
    </row>
    <row r="12" spans="1:7" x14ac:dyDescent="0.15">
      <c r="A12" s="2"/>
      <c r="B12" s="8"/>
      <c r="C12" s="3" t="s">
        <v>6</v>
      </c>
      <c r="D12" s="2">
        <v>1.8</v>
      </c>
      <c r="E12" s="9"/>
    </row>
    <row r="13" spans="1:7" x14ac:dyDescent="0.15">
      <c r="A13" s="2"/>
      <c r="B13" s="8"/>
      <c r="C13" s="3" t="s">
        <v>19</v>
      </c>
      <c r="D13" s="15">
        <v>26</v>
      </c>
      <c r="E13" s="9"/>
    </row>
    <row r="14" spans="1:7" x14ac:dyDescent="0.15">
      <c r="A14" s="2"/>
      <c r="B14" s="8"/>
      <c r="C14" s="4" t="s">
        <v>7</v>
      </c>
      <c r="D14" s="2">
        <f>D11*D12</f>
        <v>185.4</v>
      </c>
      <c r="E14" s="9"/>
    </row>
    <row r="15" spans="1:7" x14ac:dyDescent="0.15">
      <c r="A15" s="2"/>
      <c r="B15" s="8"/>
      <c r="D15" s="2"/>
      <c r="E15" s="9"/>
    </row>
    <row r="16" spans="1:7" x14ac:dyDescent="0.15">
      <c r="A16" s="2"/>
      <c r="B16" s="8"/>
      <c r="C16" s="2"/>
      <c r="D16" s="2"/>
      <c r="E16" s="9"/>
    </row>
    <row r="17" spans="1:5" x14ac:dyDescent="0.15">
      <c r="A17" s="2"/>
      <c r="B17" s="10" t="s">
        <v>3</v>
      </c>
      <c r="C17" s="2"/>
      <c r="D17" s="2"/>
      <c r="E17" s="9"/>
    </row>
    <row r="18" spans="1:5" x14ac:dyDescent="0.15">
      <c r="A18" s="2"/>
      <c r="B18" s="8"/>
      <c r="C18" s="4" t="s">
        <v>1</v>
      </c>
      <c r="D18" s="2">
        <f>D14*(1- D8/100)</f>
        <v>120.51</v>
      </c>
      <c r="E18" s="9"/>
    </row>
    <row r="19" spans="1:5" x14ac:dyDescent="0.15">
      <c r="A19" s="2"/>
      <c r="B19" s="8"/>
      <c r="C19" s="3" t="s">
        <v>20</v>
      </c>
      <c r="D19" s="2">
        <v>0</v>
      </c>
      <c r="E19" s="9"/>
    </row>
    <row r="20" spans="1:5" x14ac:dyDescent="0.15">
      <c r="A20" s="2"/>
      <c r="B20" s="8"/>
      <c r="C20" s="3" t="s">
        <v>21</v>
      </c>
      <c r="D20" s="2">
        <v>0</v>
      </c>
      <c r="E20" s="9"/>
    </row>
    <row r="21" spans="1:5" x14ac:dyDescent="0.15">
      <c r="A21" s="2"/>
      <c r="B21" s="8"/>
      <c r="C21" s="3" t="s">
        <v>12</v>
      </c>
      <c r="D21" s="2"/>
      <c r="E21" s="9"/>
    </row>
    <row r="22" spans="1:5" x14ac:dyDescent="0.15">
      <c r="A22" s="2"/>
      <c r="B22" s="8"/>
      <c r="C22" s="3" t="s">
        <v>22</v>
      </c>
      <c r="D22" s="2"/>
      <c r="E22" s="9"/>
    </row>
    <row r="23" spans="1:5" x14ac:dyDescent="0.15">
      <c r="A23" s="2"/>
      <c r="B23" s="8"/>
      <c r="C23" s="4" t="s">
        <v>10</v>
      </c>
      <c r="D23" s="2">
        <f>INT(D6/D12)</f>
        <v>33</v>
      </c>
      <c r="E23" s="9"/>
    </row>
    <row r="24" spans="1:5" x14ac:dyDescent="0.15">
      <c r="A24" s="2"/>
      <c r="B24" s="8"/>
      <c r="C24" s="4" t="s">
        <v>9</v>
      </c>
      <c r="D24" s="2">
        <f>INT(D23*  (D19+ D13) /100)</f>
        <v>8</v>
      </c>
      <c r="E24" s="9"/>
    </row>
    <row r="25" spans="1:5" x14ac:dyDescent="0.15">
      <c r="A25" s="2"/>
      <c r="B25" s="8"/>
      <c r="C25" s="4" t="s">
        <v>17</v>
      </c>
      <c r="D25" s="2">
        <f>D23-D24</f>
        <v>25</v>
      </c>
      <c r="E25" s="9"/>
    </row>
    <row r="26" spans="1:5" x14ac:dyDescent="0.15">
      <c r="A26" s="2"/>
      <c r="B26" s="8"/>
      <c r="C26" s="4" t="s">
        <v>2</v>
      </c>
      <c r="D26" s="2">
        <f>D18*(1+ (D20+100)/100)</f>
        <v>241.02</v>
      </c>
      <c r="E26" s="9"/>
    </row>
    <row r="27" spans="1:5" x14ac:dyDescent="0.15">
      <c r="A27" s="2"/>
      <c r="B27" s="8"/>
      <c r="C27" s="4" t="s">
        <v>16</v>
      </c>
      <c r="D27" s="2">
        <f>D24*D26+(D25*D18)</f>
        <v>4940.91</v>
      </c>
      <c r="E27" s="9"/>
    </row>
    <row r="28" spans="1:5" x14ac:dyDescent="0.15">
      <c r="A28" s="2"/>
      <c r="B28" s="8"/>
      <c r="C28" s="2"/>
      <c r="D28" s="2"/>
      <c r="E28" s="9"/>
    </row>
    <row r="29" spans="1:5" x14ac:dyDescent="0.15">
      <c r="A29" s="2"/>
      <c r="B29" s="10" t="s">
        <v>0</v>
      </c>
      <c r="C29" s="2"/>
      <c r="D29" s="2"/>
      <c r="E29" s="9"/>
    </row>
    <row r="30" spans="1:5" x14ac:dyDescent="0.15">
      <c r="A30" s="2"/>
      <c r="B30" s="8"/>
      <c r="C30" s="4" t="s">
        <v>1</v>
      </c>
      <c r="D30" s="2">
        <f>(D14*1.5+225)*(1 + D34/100)*(1-D8/100)</f>
        <v>392.41800000000001</v>
      </c>
      <c r="E30" s="9"/>
    </row>
    <row r="31" spans="1:5" x14ac:dyDescent="0.15">
      <c r="A31" s="2"/>
      <c r="B31" s="8"/>
      <c r="C31" s="3" t="s">
        <v>20</v>
      </c>
      <c r="D31" s="2">
        <v>30</v>
      </c>
      <c r="E31" s="9"/>
    </row>
    <row r="32" spans="1:5" x14ac:dyDescent="0.15">
      <c r="A32" s="2"/>
      <c r="B32" s="8"/>
      <c r="C32" s="3" t="s">
        <v>21</v>
      </c>
      <c r="D32" s="2">
        <v>24</v>
      </c>
      <c r="E32" s="9"/>
    </row>
    <row r="33" spans="1:5" x14ac:dyDescent="0.15">
      <c r="A33" s="2"/>
      <c r="B33" s="8"/>
      <c r="C33" s="3" t="s">
        <v>12</v>
      </c>
      <c r="D33" s="2"/>
      <c r="E33" s="9"/>
    </row>
    <row r="34" spans="1:5" x14ac:dyDescent="0.15">
      <c r="A34" s="2"/>
      <c r="B34" s="8"/>
      <c r="C34" s="3" t="s">
        <v>22</v>
      </c>
      <c r="D34" s="2">
        <v>20</v>
      </c>
      <c r="E34" s="9"/>
    </row>
    <row r="35" spans="1:5" x14ac:dyDescent="0.15">
      <c r="A35" s="2"/>
      <c r="B35" s="8"/>
      <c r="C35" s="4" t="s">
        <v>10</v>
      </c>
      <c r="D35" s="2">
        <f>INT( (D7+( INT(D6/2) )*20)/60 )</f>
        <v>11</v>
      </c>
      <c r="E35" s="9"/>
    </row>
    <row r="36" spans="1:5" x14ac:dyDescent="0.15">
      <c r="A36" s="2"/>
      <c r="B36" s="8"/>
      <c r="C36" s="4" t="s">
        <v>9</v>
      </c>
      <c r="D36" s="2">
        <f>INT(D35*(D31+D13)/100)</f>
        <v>6</v>
      </c>
      <c r="E36" s="9"/>
    </row>
    <row r="37" spans="1:5" x14ac:dyDescent="0.15">
      <c r="A37" s="2"/>
      <c r="B37" s="8"/>
      <c r="C37" s="4" t="s">
        <v>17</v>
      </c>
      <c r="D37" s="2">
        <f>D35-D36</f>
        <v>5</v>
      </c>
      <c r="E37" s="9"/>
    </row>
    <row r="38" spans="1:5" x14ac:dyDescent="0.15">
      <c r="A38" s="2"/>
      <c r="B38" s="8"/>
      <c r="C38" s="4" t="s">
        <v>2</v>
      </c>
      <c r="D38" s="2">
        <f>D30*(1+(D32+100)/100)</f>
        <v>879.01632000000006</v>
      </c>
      <c r="E38" s="9"/>
    </row>
    <row r="39" spans="1:5" x14ac:dyDescent="0.15">
      <c r="A39" s="2"/>
      <c r="B39" s="8"/>
      <c r="C39" s="4" t="s">
        <v>16</v>
      </c>
      <c r="D39" s="2">
        <f>D36*D38 +(D37*D30)</f>
        <v>7236.1879200000003</v>
      </c>
      <c r="E39" s="9"/>
    </row>
    <row r="40" spans="1:5" x14ac:dyDescent="0.15">
      <c r="A40" s="2"/>
      <c r="B40" s="8"/>
      <c r="C40" s="2"/>
      <c r="D40" s="2"/>
      <c r="E40" s="9"/>
    </row>
    <row r="41" spans="1:5" x14ac:dyDescent="0.15">
      <c r="A41" s="2"/>
      <c r="B41" s="8"/>
      <c r="C41" s="2"/>
      <c r="D41" s="2"/>
      <c r="E41" s="9"/>
    </row>
    <row r="42" spans="1:5" x14ac:dyDescent="0.15">
      <c r="A42" s="2"/>
      <c r="B42" s="11" t="s">
        <v>15</v>
      </c>
      <c r="C42" s="2"/>
      <c r="D42" s="2"/>
      <c r="E42" s="9"/>
    </row>
    <row r="43" spans="1:5" x14ac:dyDescent="0.15">
      <c r="A43" s="2"/>
      <c r="B43" s="8"/>
      <c r="C43" s="4" t="s">
        <v>16</v>
      </c>
      <c r="D43" s="2">
        <f>D39+D27</f>
        <v>12177.09792</v>
      </c>
      <c r="E43" s="9"/>
    </row>
    <row r="44" spans="1:5" ht="14.25" thickBot="1" x14ac:dyDescent="0.2">
      <c r="A44" s="2"/>
      <c r="B44" s="12"/>
      <c r="C44" s="13"/>
      <c r="D44" s="13"/>
      <c r="E44" s="14"/>
    </row>
    <row r="47" spans="1:5" x14ac:dyDescent="0.15">
      <c r="E47" s="2"/>
    </row>
  </sheetData>
  <phoneticPr fontId="6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45"/>
  <sheetViews>
    <sheetView tabSelected="1" workbookViewId="0">
      <selection activeCell="J41" sqref="J41"/>
    </sheetView>
  </sheetViews>
  <sheetFormatPr defaultRowHeight="13.5" x14ac:dyDescent="0.15"/>
  <cols>
    <col min="3" max="3" width="25.75" bestFit="1" customWidth="1"/>
    <col min="4" max="4" width="10.5" bestFit="1" customWidth="1"/>
  </cols>
  <sheetData>
    <row r="4" spans="2:5" x14ac:dyDescent="0.15">
      <c r="C4" s="1" t="s">
        <v>18</v>
      </c>
    </row>
    <row r="5" spans="2:5" ht="14.25" thickBot="1" x14ac:dyDescent="0.2">
      <c r="B5" s="2"/>
      <c r="C5" s="2"/>
      <c r="D5" s="2"/>
      <c r="E5" s="2"/>
    </row>
    <row r="6" spans="2:5" x14ac:dyDescent="0.15">
      <c r="B6" s="5" t="s">
        <v>11</v>
      </c>
      <c r="C6" s="6"/>
      <c r="D6" s="6"/>
      <c r="E6" s="7"/>
    </row>
    <row r="7" spans="2:5" x14ac:dyDescent="0.15">
      <c r="B7" s="8"/>
      <c r="C7" s="3" t="s">
        <v>8</v>
      </c>
      <c r="D7" s="2">
        <v>60</v>
      </c>
      <c r="E7" s="9"/>
    </row>
    <row r="8" spans="2:5" x14ac:dyDescent="0.15">
      <c r="B8" s="8"/>
      <c r="C8" s="3" t="s">
        <v>13</v>
      </c>
      <c r="D8" s="2">
        <v>100</v>
      </c>
      <c r="E8" s="9"/>
    </row>
    <row r="9" spans="2:5" x14ac:dyDescent="0.15">
      <c r="B9" s="8"/>
      <c r="C9" s="3" t="s">
        <v>14</v>
      </c>
      <c r="D9" s="2">
        <v>35</v>
      </c>
      <c r="E9" s="9"/>
    </row>
    <row r="10" spans="2:5" x14ac:dyDescent="0.15">
      <c r="B10" s="8"/>
      <c r="C10" s="2"/>
      <c r="D10" s="2"/>
      <c r="E10" s="9"/>
    </row>
    <row r="11" spans="2:5" x14ac:dyDescent="0.15">
      <c r="B11" s="10" t="s">
        <v>4</v>
      </c>
      <c r="C11" s="2"/>
      <c r="D11" s="2"/>
      <c r="E11" s="9"/>
    </row>
    <row r="12" spans="2:5" x14ac:dyDescent="0.15">
      <c r="B12" s="8"/>
      <c r="C12" s="3" t="s">
        <v>5</v>
      </c>
      <c r="D12" s="2">
        <v>100</v>
      </c>
      <c r="E12" s="9"/>
    </row>
    <row r="13" spans="2:5" x14ac:dyDescent="0.15">
      <c r="B13" s="8"/>
      <c r="C13" s="3" t="s">
        <v>6</v>
      </c>
      <c r="D13" s="2">
        <v>1.8</v>
      </c>
      <c r="E13" s="9"/>
    </row>
    <row r="14" spans="2:5" x14ac:dyDescent="0.15">
      <c r="B14" s="8"/>
      <c r="C14" s="3" t="s">
        <v>19</v>
      </c>
      <c r="D14" s="15">
        <v>26</v>
      </c>
      <c r="E14" s="9"/>
    </row>
    <row r="15" spans="2:5" x14ac:dyDescent="0.15">
      <c r="B15" s="8"/>
      <c r="C15" s="4" t="s">
        <v>7</v>
      </c>
      <c r="D15" s="2">
        <f>D12*D13</f>
        <v>180</v>
      </c>
      <c r="E15" s="9"/>
    </row>
    <row r="16" spans="2:5" x14ac:dyDescent="0.15">
      <c r="B16" s="8"/>
      <c r="D16" s="2"/>
      <c r="E16" s="9"/>
    </row>
    <row r="17" spans="2:5" x14ac:dyDescent="0.15">
      <c r="B17" s="8"/>
      <c r="C17" s="2"/>
      <c r="D17" s="2"/>
      <c r="E17" s="9"/>
    </row>
    <row r="18" spans="2:5" x14ac:dyDescent="0.15">
      <c r="B18" s="10" t="s">
        <v>3</v>
      </c>
      <c r="C18" s="2"/>
      <c r="D18" s="2"/>
      <c r="E18" s="9"/>
    </row>
    <row r="19" spans="2:5" x14ac:dyDescent="0.15">
      <c r="B19" s="8"/>
      <c r="C19" s="4" t="s">
        <v>1</v>
      </c>
      <c r="D19" s="2">
        <f>D15*(1- D9/100)</f>
        <v>117</v>
      </c>
      <c r="E19" s="9"/>
    </row>
    <row r="20" spans="2:5" x14ac:dyDescent="0.15">
      <c r="B20" s="8"/>
      <c r="C20" s="3" t="s">
        <v>20</v>
      </c>
      <c r="D20" s="2">
        <v>0</v>
      </c>
      <c r="E20" s="9"/>
    </row>
    <row r="21" spans="2:5" x14ac:dyDescent="0.15">
      <c r="B21" s="8"/>
      <c r="C21" s="3" t="s">
        <v>21</v>
      </c>
      <c r="D21" s="2">
        <v>0</v>
      </c>
      <c r="E21" s="9"/>
    </row>
    <row r="22" spans="2:5" x14ac:dyDescent="0.15">
      <c r="B22" s="8"/>
      <c r="C22" s="3" t="s">
        <v>12</v>
      </c>
      <c r="D22" s="2"/>
      <c r="E22" s="9"/>
    </row>
    <row r="23" spans="2:5" x14ac:dyDescent="0.15">
      <c r="B23" s="8"/>
      <c r="C23" s="3" t="s">
        <v>22</v>
      </c>
      <c r="D23" s="2"/>
      <c r="E23" s="9"/>
    </row>
    <row r="24" spans="2:5" x14ac:dyDescent="0.15">
      <c r="B24" s="8"/>
      <c r="C24" s="4" t="s">
        <v>10</v>
      </c>
      <c r="D24" s="2">
        <f>INT(D7/D13)</f>
        <v>33</v>
      </c>
      <c r="E24" s="9"/>
    </row>
    <row r="25" spans="2:5" x14ac:dyDescent="0.15">
      <c r="B25" s="8"/>
      <c r="C25" s="4" t="s">
        <v>9</v>
      </c>
      <c r="D25" s="2">
        <f>INT(D24*  (D20+ D14) /100)</f>
        <v>8</v>
      </c>
      <c r="E25" s="9"/>
    </row>
    <row r="26" spans="2:5" x14ac:dyDescent="0.15">
      <c r="B26" s="8"/>
      <c r="C26" s="4" t="s">
        <v>17</v>
      </c>
      <c r="D26" s="2">
        <f>D24-D25</f>
        <v>25</v>
      </c>
      <c r="E26" s="9"/>
    </row>
    <row r="27" spans="2:5" x14ac:dyDescent="0.15">
      <c r="B27" s="8"/>
      <c r="C27" s="4" t="s">
        <v>2</v>
      </c>
      <c r="D27" s="2">
        <f>D19*(1+ (D21+100)/100)</f>
        <v>234</v>
      </c>
      <c r="E27" s="9"/>
    </row>
    <row r="28" spans="2:5" x14ac:dyDescent="0.15">
      <c r="B28" s="8"/>
      <c r="C28" s="4" t="s">
        <v>16</v>
      </c>
      <c r="D28" s="2">
        <f>D25*D27+(D26*D19)</f>
        <v>4797</v>
      </c>
      <c r="E28" s="9"/>
    </row>
    <row r="29" spans="2:5" x14ac:dyDescent="0.15">
      <c r="B29" s="8"/>
      <c r="C29" s="2"/>
      <c r="D29" s="2"/>
      <c r="E29" s="9"/>
    </row>
    <row r="30" spans="2:5" x14ac:dyDescent="0.15">
      <c r="B30" s="10" t="s">
        <v>23</v>
      </c>
      <c r="C30" s="2"/>
      <c r="D30" s="2"/>
      <c r="E30" s="9"/>
    </row>
    <row r="31" spans="2:5" x14ac:dyDescent="0.15">
      <c r="B31" s="8"/>
      <c r="C31" s="4" t="s">
        <v>1</v>
      </c>
      <c r="D31" s="2">
        <f>D15*(1 + D35/100)*(1-D9/100)</f>
        <v>117</v>
      </c>
      <c r="E31" s="9"/>
    </row>
    <row r="32" spans="2:5" x14ac:dyDescent="0.15">
      <c r="B32" s="8"/>
      <c r="C32" s="3" t="s">
        <v>20</v>
      </c>
      <c r="D32" s="2">
        <v>0</v>
      </c>
      <c r="E32" s="9"/>
    </row>
    <row r="33" spans="2:5" x14ac:dyDescent="0.15">
      <c r="B33" s="8"/>
      <c r="C33" s="3" t="s">
        <v>21</v>
      </c>
      <c r="D33" s="2">
        <v>0</v>
      </c>
      <c r="E33" s="9"/>
    </row>
    <row r="34" spans="2:5" x14ac:dyDescent="0.15">
      <c r="B34" s="8"/>
      <c r="C34" s="3" t="s">
        <v>12</v>
      </c>
      <c r="D34" s="2"/>
      <c r="E34" s="9"/>
    </row>
    <row r="35" spans="2:5" x14ac:dyDescent="0.15">
      <c r="B35" s="8"/>
      <c r="C35" s="3" t="s">
        <v>22</v>
      </c>
      <c r="D35" s="2">
        <v>0</v>
      </c>
      <c r="E35" s="9"/>
    </row>
    <row r="36" spans="2:5" x14ac:dyDescent="0.15">
      <c r="B36" s="8"/>
      <c r="C36" s="4" t="s">
        <v>10</v>
      </c>
      <c r="D36" s="2">
        <f>INT( (D8+( INT(D7/2) )*20)/60 )</f>
        <v>11</v>
      </c>
      <c r="E36" s="9"/>
    </row>
    <row r="37" spans="2:5" x14ac:dyDescent="0.15">
      <c r="B37" s="8"/>
      <c r="C37" s="4" t="s">
        <v>9</v>
      </c>
      <c r="D37" s="2">
        <f>INT(D36*(D32+D14)/100)</f>
        <v>2</v>
      </c>
      <c r="E37" s="9"/>
    </row>
    <row r="38" spans="2:5" x14ac:dyDescent="0.15">
      <c r="B38" s="8"/>
      <c r="C38" s="4" t="s">
        <v>17</v>
      </c>
      <c r="D38" s="2">
        <f>D36-D37</f>
        <v>9</v>
      </c>
      <c r="E38" s="9"/>
    </row>
    <row r="39" spans="2:5" x14ac:dyDescent="0.15">
      <c r="B39" s="8"/>
      <c r="C39" s="4" t="s">
        <v>2</v>
      </c>
      <c r="D39" s="2">
        <f>D31*(1+(D33+100)/100)</f>
        <v>234</v>
      </c>
      <c r="E39" s="9"/>
    </row>
    <row r="40" spans="2:5" x14ac:dyDescent="0.15">
      <c r="B40" s="8"/>
      <c r="C40" s="4" t="s">
        <v>16</v>
      </c>
      <c r="D40" s="2">
        <f>D37*D39 +(D38*D31)</f>
        <v>1521</v>
      </c>
      <c r="E40" s="9"/>
    </row>
    <row r="41" spans="2:5" x14ac:dyDescent="0.15">
      <c r="B41" s="8"/>
      <c r="C41" s="2"/>
      <c r="D41" s="2"/>
      <c r="E41" s="9"/>
    </row>
    <row r="42" spans="2:5" x14ac:dyDescent="0.15">
      <c r="B42" s="8"/>
      <c r="C42" s="2"/>
      <c r="D42" s="2"/>
      <c r="E42" s="9"/>
    </row>
    <row r="43" spans="2:5" x14ac:dyDescent="0.15">
      <c r="B43" s="11" t="s">
        <v>15</v>
      </c>
      <c r="C43" s="2"/>
      <c r="D43" s="2"/>
      <c r="E43" s="9"/>
    </row>
    <row r="44" spans="2:5" x14ac:dyDescent="0.15">
      <c r="B44" s="8"/>
      <c r="C44" s="4" t="s">
        <v>16</v>
      </c>
      <c r="D44" s="2">
        <f>D40+D28</f>
        <v>6318</v>
      </c>
      <c r="E44" s="9"/>
    </row>
    <row r="45" spans="2:5" ht="14.25" thickBot="1" x14ac:dyDescent="0.2">
      <c r="B45" s="12"/>
      <c r="C45" s="13"/>
      <c r="D45" s="13"/>
      <c r="E45" s="14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匕首</vt:lpstr>
      <vt:lpstr>单手剑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2018-10-25T08:38:16Z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170e53af-daba-4779-9340-87425b89e10e</vt:lpwstr>
  </property>
</Properties>
</file>