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kanth.gadicherla/Documents/gitrepos/helvar/ble-ip-helvar/"/>
    </mc:Choice>
  </mc:AlternateContent>
  <xr:revisionPtr revIDLastSave="0" documentId="13_ncr:1_{C2018DAE-DEB7-974E-9C90-87E85474945A}" xr6:coauthVersionLast="34" xr6:coauthVersionMax="34" xr10:uidLastSave="{00000000-0000-0000-0000-000000000000}"/>
  <bookViews>
    <workbookView xWindow="0" yWindow="0" windowWidth="25600" windowHeight="16000" activeTab="3" xr2:uid="{00000000-000D-0000-FFFF-FFFF00000000}"/>
  </bookViews>
  <sheets>
    <sheet name="Orientation" sheetId="1" r:id="rId1"/>
    <sheet name="SmartPhone" sheetId="2" r:id="rId2"/>
    <sheet name="UserPresence" sheetId="3" r:id="rId3"/>
    <sheet name="HypothesisTesting" sheetId="4" r:id="rId4"/>
  </sheets>
  <calcPr calcId="179021"/>
</workbook>
</file>

<file path=xl/calcChain.xml><?xml version="1.0" encoding="utf-8"?>
<calcChain xmlns="http://schemas.openxmlformats.org/spreadsheetml/2006/main">
  <c r="D263" i="4" l="1"/>
  <c r="D250" i="4"/>
  <c r="D204" i="4"/>
  <c r="D145" i="4"/>
  <c r="D135" i="4"/>
  <c r="D125" i="4"/>
  <c r="D115" i="4"/>
  <c r="D105" i="4"/>
  <c r="D95" i="4"/>
  <c r="A14" i="4" l="1"/>
  <c r="A15" i="4" s="1"/>
  <c r="A16" i="4" s="1"/>
  <c r="A17" i="4" s="1"/>
  <c r="A18" i="4" s="1"/>
  <c r="A19" i="4" s="1"/>
  <c r="A20" i="4" s="1"/>
  <c r="A6" i="4"/>
  <c r="A7" i="4" s="1"/>
  <c r="A8" i="4" s="1"/>
  <c r="A9" i="4" s="1"/>
  <c r="A10" i="4" s="1"/>
  <c r="A11" i="4" s="1"/>
  <c r="A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7" authorId="0" shapeId="0" xr:uid="{00000000-0006-0000-0000-000001000000}">
      <text>
        <r>
          <rPr>
            <sz val="10"/>
            <color theme="1"/>
            <rFont val="Liberation Sans"/>
          </rPr>
          <t>Less data 84 points, unrealiable?</t>
        </r>
      </text>
    </comment>
  </commentList>
</comments>
</file>

<file path=xl/sharedStrings.xml><?xml version="1.0" encoding="utf-8"?>
<sst xmlns="http://schemas.openxmlformats.org/spreadsheetml/2006/main" count="984" uniqueCount="406">
  <si>
    <r>
      <t xml:space="preserve">Helvar: </t>
    </r>
    <r>
      <rPr>
        <sz val="12"/>
        <color rgb="FFFF3333"/>
        <rFont val="Liberation Sans"/>
      </rPr>
      <t>Location 2</t>
    </r>
  </si>
  <si>
    <t>Beacon / Orientation</t>
  </si>
  <si>
    <t>90 degrees</t>
  </si>
  <si>
    <t>45 degrees</t>
  </si>
  <si>
    <t>0 degrees</t>
  </si>
  <si>
    <t>Hand</t>
  </si>
  <si>
    <t>Hand 2</t>
  </si>
  <si>
    <t>Pocket</t>
  </si>
  <si>
    <t>Comments</t>
  </si>
  <si>
    <t>(LOS)</t>
  </si>
  <si>
    <t>Mean</t>
  </si>
  <si>
    <t>Median</t>
  </si>
  <si>
    <t>Variance</t>
  </si>
  <si>
    <t>8B:14</t>
  </si>
  <si>
    <r>
      <t xml:space="preserve">Because of the location and orientation (better reception) 90 degrees has least variance and better (not significantly) signal strength when compared to 45 and 0 degrees. Not user vs user here -10 dBm difference. Without user it is </t>
    </r>
    <r>
      <rPr>
        <b/>
        <sz val="12"/>
        <color theme="1"/>
        <rFont val="Liberation Sans"/>
      </rPr>
      <t>bimodal</t>
    </r>
  </si>
  <si>
    <t>8B:33</t>
  </si>
  <si>
    <t>Non-user is bimodal but the higher mode is not lower side unlike in 8B14.</t>
  </si>
  <si>
    <t>8B:26</t>
  </si>
  <si>
    <t>8B:30</t>
  </si>
  <si>
    <t>Trimodal</t>
  </si>
  <si>
    <t>8C:A0</t>
  </si>
  <si>
    <t>8C:D1</t>
  </si>
  <si>
    <t>(NLOS)</t>
  </si>
  <si>
    <t>8B:44</t>
  </si>
  <si>
    <t>8B:32</t>
  </si>
  <si>
    <r>
      <t xml:space="preserve">Helvar: </t>
    </r>
    <r>
      <rPr>
        <sz val="12"/>
        <color rgb="FFFF3333"/>
        <rFont val="Liberation Sans"/>
      </rPr>
      <t>Location 1</t>
    </r>
  </si>
  <si>
    <t>Beacon / Direction</t>
  </si>
  <si>
    <t>Samsung S4</t>
  </si>
  <si>
    <t>Samsung S4 mini</t>
  </si>
  <si>
    <t>Nexus 5</t>
  </si>
  <si>
    <t>Mode</t>
  </si>
  <si>
    <t>8C:6A</t>
  </si>
  <si>
    <t>8C:AA</t>
  </si>
  <si>
    <t xml:space="preserve">3 modes? Why? Increased variance for Nexus 5.  </t>
  </si>
  <si>
    <t>8B:11</t>
  </si>
  <si>
    <t>8B:1D</t>
  </si>
  <si>
    <t>8B:3F</t>
  </si>
  <si>
    <t>8A:F5</t>
  </si>
  <si>
    <t>8A:F4</t>
  </si>
  <si>
    <t>NA</t>
  </si>
  <si>
    <t>8A:33</t>
  </si>
  <si>
    <t>8B:62</t>
  </si>
  <si>
    <t>8C:89</t>
  </si>
  <si>
    <t>8B:65</t>
  </si>
  <si>
    <t>8C:57</t>
  </si>
  <si>
    <t>8C:34</t>
  </si>
  <si>
    <t>8C:27</t>
  </si>
  <si>
    <t>8C:65</t>
  </si>
  <si>
    <t>TRIMODAL</t>
  </si>
  <si>
    <t>8C:0F</t>
  </si>
  <si>
    <t>8C:6D</t>
  </si>
  <si>
    <t>8C:4A</t>
  </si>
  <si>
    <t>8C:39</t>
  </si>
  <si>
    <t>Hypothesis Testing (alpha = 0.05)</t>
  </si>
  <si>
    <t>Type of Luminaire</t>
  </si>
  <si>
    <t>2 sample z-test (mean)</t>
  </si>
  <si>
    <t>K-S test</t>
  </si>
  <si>
    <t>Levene test (variance)</t>
  </si>
  <si>
    <t>Wilcoxon test (median)</t>
  </si>
  <si>
    <t>Distance</t>
  </si>
  <si>
    <t>Luminaire</t>
  </si>
  <si>
    <t>Metal + plastic</t>
  </si>
  <si>
    <t>plastic (aa inside ceiling)</t>
  </si>
  <si>
    <t>mean abs diff</t>
  </si>
  <si>
    <t>p-value</t>
  </si>
  <si>
    <t>Experiment 1</t>
  </si>
  <si>
    <t>-71.8418 (392)</t>
  </si>
  <si>
    <t>-72.5564 (532)</t>
  </si>
  <si>
    <t>A0 vs 89</t>
  </si>
  <si>
    <t>-84.4118 (272)</t>
  </si>
  <si>
    <t>-74.3834 (493)</t>
  </si>
  <si>
    <t>D1 vs 65</t>
  </si>
  <si>
    <t>-83.25 (392)</t>
  </si>
  <si>
    <t>-74.9864 (368)</t>
  </si>
  <si>
    <t>44 vs 57</t>
  </si>
  <si>
    <t>-85.8042 (240)</t>
  </si>
  <si>
    <t>-85.529 (293)</t>
  </si>
  <si>
    <t>32 vs 34</t>
  </si>
  <si>
    <r>
      <t xml:space="preserve">-82.9 </t>
    </r>
    <r>
      <rPr>
        <b/>
        <sz val="12"/>
        <color theme="1"/>
        <rFont val="Liberation Sans"/>
      </rPr>
      <t>(</t>
    </r>
    <r>
      <rPr>
        <sz val="12"/>
        <color theme="1"/>
        <rFont val="Liberation Sans"/>
      </rPr>
      <t>230</t>
    </r>
    <r>
      <rPr>
        <b/>
        <sz val="12"/>
        <color theme="1"/>
        <rFont val="Liberation Sans"/>
      </rPr>
      <t>)</t>
    </r>
  </si>
  <si>
    <t>-80.1208 (356)</t>
  </si>
  <si>
    <t>F4 vs 27</t>
  </si>
  <si>
    <t>-83.6786 (224)</t>
  </si>
  <si>
    <r>
      <t xml:space="preserve">-81.5825 </t>
    </r>
    <r>
      <rPr>
        <b/>
        <sz val="12"/>
        <color theme="1"/>
        <rFont val="Liberation Sans"/>
      </rPr>
      <t>(</t>
    </r>
    <r>
      <rPr>
        <sz val="12"/>
        <color theme="1"/>
        <rFont val="Liberation Sans"/>
      </rPr>
      <t>424</t>
    </r>
    <r>
      <rPr>
        <b/>
        <sz val="12"/>
        <color theme="1"/>
        <rFont val="Liberation Sans"/>
      </rPr>
      <t>)</t>
    </r>
  </si>
  <si>
    <t>F5 vs 6D</t>
  </si>
  <si>
    <r>
      <t xml:space="preserve">-89.3429 </t>
    </r>
    <r>
      <rPr>
        <b/>
        <sz val="12"/>
        <color theme="1"/>
        <rFont val="Liberation Sans"/>
      </rPr>
      <t>(</t>
    </r>
    <r>
      <rPr>
        <sz val="12"/>
        <color theme="1"/>
        <rFont val="Liberation Sans"/>
      </rPr>
      <t>35</t>
    </r>
    <r>
      <rPr>
        <b/>
        <sz val="12"/>
        <color theme="1"/>
        <rFont val="Liberation Sans"/>
      </rPr>
      <t>)</t>
    </r>
  </si>
  <si>
    <t>-75.3946 (185)</t>
  </si>
  <si>
    <t>Experiment 2</t>
  </si>
  <si>
    <t>AA vs 6D</t>
  </si>
  <si>
    <t>-72.0806 (434)</t>
  </si>
  <si>
    <t>-66.9766 (471)</t>
  </si>
  <si>
    <t>11 vs 27</t>
  </si>
  <si>
    <t>-74.233 (279)</t>
  </si>
  <si>
    <t>-75.1373 (437)</t>
  </si>
  <si>
    <t>1D vs 34</t>
  </si>
  <si>
    <t>-77.8531 (422)</t>
  </si>
  <si>
    <t>-80.5909 (506)</t>
  </si>
  <si>
    <t>3F vs 57</t>
  </si>
  <si>
    <r>
      <t xml:space="preserve">-83.8486 </t>
    </r>
    <r>
      <rPr>
        <b/>
        <sz val="12"/>
        <color theme="1"/>
        <rFont val="Liberation Sans"/>
      </rPr>
      <t>(</t>
    </r>
    <r>
      <rPr>
        <sz val="12"/>
        <color theme="1"/>
        <rFont val="Liberation Sans"/>
      </rPr>
      <t>370</t>
    </r>
    <r>
      <rPr>
        <b/>
        <sz val="12"/>
        <color theme="1"/>
        <rFont val="Liberation Sans"/>
      </rPr>
      <t>)</t>
    </r>
  </si>
  <si>
    <t>-82.3724 (427)</t>
  </si>
  <si>
    <t>F5 vs 65</t>
  </si>
  <si>
    <t>-83.7517 (286)</t>
  </si>
  <si>
    <t>-79.6709 (471)</t>
  </si>
  <si>
    <t>F4 vs 89</t>
  </si>
  <si>
    <t>-85.975 (120)</t>
  </si>
  <si>
    <t>-84.9881 (420)</t>
  </si>
  <si>
    <t>32 vs 62</t>
  </si>
  <si>
    <t>-94 (37)</t>
  </si>
  <si>
    <t>-82.9429 (105)</t>
  </si>
  <si>
    <t>Location 1</t>
  </si>
  <si>
    <t>User Presence</t>
  </si>
  <si>
    <t>without user vs north</t>
  </si>
  <si>
    <t>without user</t>
  </si>
  <si>
    <t>north</t>
  </si>
  <si>
    <t>8B3F</t>
  </si>
  <si>
    <r>
      <t xml:space="preserve">-77.1349 </t>
    </r>
    <r>
      <rPr>
        <b/>
        <sz val="12"/>
        <color theme="1"/>
        <rFont val="Liberation Sans"/>
      </rPr>
      <t>(</t>
    </r>
    <r>
      <rPr>
        <sz val="12"/>
        <color theme="1"/>
        <rFont val="Liberation Sans"/>
      </rPr>
      <t>645</t>
    </r>
    <r>
      <rPr>
        <b/>
        <sz val="12"/>
        <color theme="1"/>
        <rFont val="Liberation Sans"/>
      </rPr>
      <t>)</t>
    </r>
  </si>
  <si>
    <t>-85.8808 (453)</t>
  </si>
  <si>
    <t>8AF5</t>
  </si>
  <si>
    <t>-74.8347 (629)</t>
  </si>
  <si>
    <t>-83.7002 (487)</t>
  </si>
  <si>
    <t>8AF4</t>
  </si>
  <si>
    <t>-80.8054 (596)</t>
  </si>
  <si>
    <t>-90.7882 (321)</t>
  </si>
  <si>
    <t>8B32</t>
  </si>
  <si>
    <t>-79.9181 (415)</t>
  </si>
  <si>
    <t>-91.9278 (291)</t>
  </si>
  <si>
    <t>8B44</t>
  </si>
  <si>
    <t>-87.1852 (351)</t>
  </si>
  <si>
    <t>-90.8154 (298)</t>
  </si>
  <si>
    <t>8CD1</t>
  </si>
  <si>
    <t>-86.3827 (405)</t>
  </si>
  <si>
    <t>-92.1137 (387)</t>
  </si>
  <si>
    <t>8CA0</t>
  </si>
  <si>
    <t>-82.6421 (461)</t>
  </si>
  <si>
    <r>
      <t xml:space="preserve">-93.0089 </t>
    </r>
    <r>
      <rPr>
        <b/>
        <sz val="12"/>
        <color theme="1"/>
        <rFont val="Liberation Sans"/>
      </rPr>
      <t>(</t>
    </r>
    <r>
      <rPr>
        <sz val="12"/>
        <color theme="1"/>
        <rFont val="Liberation Sans"/>
      </rPr>
      <t>224</t>
    </r>
    <r>
      <rPr>
        <b/>
        <sz val="12"/>
        <color theme="1"/>
        <rFont val="Liberation Sans"/>
      </rPr>
      <t>)</t>
    </r>
  </si>
  <si>
    <t>without user vs east</t>
  </si>
  <si>
    <t>east</t>
  </si>
  <si>
    <t>-90.4377 (345)</t>
  </si>
  <si>
    <t>-87.2577 (388)</t>
  </si>
  <si>
    <t>-92.6728 (162)</t>
  </si>
  <si>
    <t>-92.8242 (165)</t>
  </si>
  <si>
    <t>-93.7024 (84)</t>
  </si>
  <si>
    <t>-95.0484 (62)</t>
  </si>
  <si>
    <t>-96 (4)</t>
  </si>
  <si>
    <t>without user vs south</t>
  </si>
  <si>
    <t>south</t>
  </si>
  <si>
    <t>-90.4205 (440)</t>
  </si>
  <si>
    <t>-88.0415 (434)</t>
  </si>
  <si>
    <t>-92.8765 (170)</t>
  </si>
  <si>
    <t>-93.6351 (222)</t>
  </si>
  <si>
    <t>-94.4821 (56)</t>
  </si>
  <si>
    <t>-95.9697 (33)</t>
  </si>
  <si>
    <t>-95 (2)</t>
  </si>
  <si>
    <t>without user vs west</t>
  </si>
  <si>
    <t>west</t>
  </si>
  <si>
    <t>-84.6492 (553)</t>
  </si>
  <si>
    <t>-84.1693 (561)</t>
  </si>
  <si>
    <t>-87.7208 (480)</t>
  </si>
  <si>
    <t>-90.7911 (426)</t>
  </si>
  <si>
    <t>-91.6395 (319)</t>
  </si>
  <si>
    <t>-93.1667 (252)</t>
  </si>
  <si>
    <t>-92.4114 (299)</t>
  </si>
  <si>
    <t>without user vs shadowing</t>
  </si>
  <si>
    <t>8B1D</t>
  </si>
  <si>
    <t>-70.8425 (546)</t>
  </si>
  <si>
    <t>-71.1298 (524)</t>
  </si>
  <si>
    <t>8B11</t>
  </si>
  <si>
    <t>-76.4113 (586)</t>
  </si>
  <si>
    <t>-83.3536 (509)</t>
  </si>
  <si>
    <t>8CAA</t>
  </si>
  <si>
    <t>-72.7231 (585)</t>
  </si>
  <si>
    <t>-88.1457 (405)</t>
  </si>
  <si>
    <t>8C6A</t>
  </si>
  <si>
    <t>-79.1505 (651)</t>
  </si>
  <si>
    <t>-85.2004 (489)</t>
  </si>
  <si>
    <t>8C39</t>
  </si>
  <si>
    <r>
      <t xml:space="preserve">-78.0507 </t>
    </r>
    <r>
      <rPr>
        <b/>
        <sz val="12"/>
        <color theme="1"/>
        <rFont val="Liberation Sans"/>
      </rPr>
      <t>(</t>
    </r>
    <r>
      <rPr>
        <sz val="12"/>
        <color theme="1"/>
        <rFont val="Liberation Sans"/>
      </rPr>
      <t>670</t>
    </r>
    <r>
      <rPr>
        <b/>
        <sz val="12"/>
        <color theme="1"/>
        <rFont val="Liberation Sans"/>
      </rPr>
      <t>)</t>
    </r>
  </si>
  <si>
    <t>-88.5194 (387)</t>
  </si>
  <si>
    <t>8C4A</t>
  </si>
  <si>
    <t>-85.2737 (464)</t>
  </si>
  <si>
    <t>-90.7217 (357)</t>
  </si>
  <si>
    <t>8C6D</t>
  </si>
  <si>
    <t>-77.581 (568)</t>
  </si>
  <si>
    <t>-90.1753 (405)</t>
  </si>
  <si>
    <t>without user vs rotating</t>
  </si>
  <si>
    <t>rotate</t>
  </si>
  <si>
    <t>-88.8276 (203)</t>
  </si>
  <si>
    <t>-85.8068 (208)</t>
  </si>
  <si>
    <t>-91.1449 (138)</t>
  </si>
  <si>
    <t>-91.7045 (132)</t>
  </si>
  <si>
    <t>-92.5375 (80)</t>
  </si>
  <si>
    <t>-93.3084 (107)</t>
  </si>
  <si>
    <t>-92.6267 (75)</t>
  </si>
  <si>
    <t>Location 2</t>
  </si>
  <si>
    <t>8B14</t>
  </si>
  <si>
    <t>-74.034 (235)</t>
  </si>
  <si>
    <t>-73.6262 (650)</t>
  </si>
  <si>
    <t>8B33</t>
  </si>
  <si>
    <t>-87.1358 (243)</t>
  </si>
  <si>
    <r>
      <t xml:space="preserve">-83.7008 </t>
    </r>
    <r>
      <rPr>
        <b/>
        <sz val="12"/>
        <color theme="1"/>
        <rFont val="Liberation Sans"/>
      </rPr>
      <t>(</t>
    </r>
    <r>
      <rPr>
        <sz val="12"/>
        <color theme="1"/>
        <rFont val="Liberation Sans"/>
      </rPr>
      <t>625</t>
    </r>
    <r>
      <rPr>
        <b/>
        <sz val="12"/>
        <color theme="1"/>
        <rFont val="Liberation Sans"/>
      </rPr>
      <t>)</t>
    </r>
  </si>
  <si>
    <t>8B26</t>
  </si>
  <si>
    <t>-86.5161 (124)</t>
  </si>
  <si>
    <t>-89.9404 (554)</t>
  </si>
  <si>
    <t>8B30</t>
  </si>
  <si>
    <t>-86.0913 (252)</t>
  </si>
  <si>
    <t>-87.6348 (564)</t>
  </si>
  <si>
    <t>-90.1701 (241)</t>
  </si>
  <si>
    <t>-91.7809 (324)</t>
  </si>
  <si>
    <t>-87.8323 (155)</t>
  </si>
  <si>
    <t>-90.9436 (461)</t>
  </si>
  <si>
    <t>-93.4215 (121)</t>
  </si>
  <si>
    <t>-91.6318 (402)</t>
  </si>
  <si>
    <t>-77.6172 (674)</t>
  </si>
  <si>
    <r>
      <t xml:space="preserve">-88.5488 </t>
    </r>
    <r>
      <rPr>
        <b/>
        <sz val="12"/>
        <color theme="1"/>
        <rFont val="Liberation Sans"/>
      </rPr>
      <t>(</t>
    </r>
    <r>
      <rPr>
        <sz val="12"/>
        <color theme="1"/>
        <rFont val="Liberation Sans"/>
      </rPr>
      <t>605</t>
    </r>
    <r>
      <rPr>
        <b/>
        <sz val="12"/>
        <color theme="1"/>
        <rFont val="Liberation Sans"/>
      </rPr>
      <t>)</t>
    </r>
  </si>
  <si>
    <t>-91.4196 (491)</t>
  </si>
  <si>
    <t>-89.7476 (519)</t>
  </si>
  <si>
    <t>-92.7592 (245)</t>
  </si>
  <si>
    <t>-92.8976 (332)</t>
  </si>
  <si>
    <t>-91.6407 (334)</t>
  </si>
  <si>
    <t>-76.5601 (666)</t>
  </si>
  <si>
    <t>-86.2746 (590)</t>
  </si>
  <si>
    <t>-92.1648 (449)</t>
  </si>
  <si>
    <t>-86.9623 (610)</t>
  </si>
  <si>
    <t>-90.7882 (439)</t>
  </si>
  <si>
    <t>-90.9836 (488)</t>
  </si>
  <si>
    <t>-91.3266 (346)</t>
  </si>
  <si>
    <t>-76.3689 (656)</t>
  </si>
  <si>
    <t>-86.6918 (623)</t>
  </si>
  <si>
    <t>-90.5759 (514)</t>
  </si>
  <si>
    <t>-87.1509 (603)</t>
  </si>
  <si>
    <t>-89.2592 (517)</t>
  </si>
  <si>
    <t>-92.1986 (423)</t>
  </si>
  <si>
    <t>-91.6941 (340)</t>
  </si>
  <si>
    <t>shadow</t>
  </si>
  <si>
    <t>-79.8323 (650)</t>
  </si>
  <si>
    <t>-88.931 (536)</t>
  </si>
  <si>
    <t>-92.9302 (344)</t>
  </si>
  <si>
    <t>-91.508 (374)</t>
  </si>
  <si>
    <t>-93.25 (172)</t>
  </si>
  <si>
    <t>-89.9053 (433)</t>
  </si>
  <si>
    <t>-91.9349 (215)</t>
  </si>
  <si>
    <t>-77.9962 (261)</t>
  </si>
  <si>
    <t>-86.3686 (236)</t>
  </si>
  <si>
    <t>-90.3661 (183)</t>
  </si>
  <si>
    <t>-89.0408 (196)</t>
  </si>
  <si>
    <t>-91.2 (130)</t>
  </si>
  <si>
    <t>-90.6932 (176)</t>
  </si>
  <si>
    <t>-91.1071 (140)</t>
  </si>
  <si>
    <t>Orientation</t>
  </si>
  <si>
    <t>0 vs 45</t>
  </si>
  <si>
    <t>beacons</t>
  </si>
  <si>
    <t>0 degrees (# samples)</t>
  </si>
  <si>
    <t>45 degrees (# samples)</t>
  </si>
  <si>
    <t>Means difference</t>
  </si>
  <si>
    <t>Levene test</t>
  </si>
  <si>
    <t>Wilcoxon test</t>
  </si>
  <si>
    <t>-85.0298 (369)</t>
  </si>
  <si>
    <t>-78.6019 (422)</t>
  </si>
  <si>
    <t>-79.4463 (419)</t>
  </si>
  <si>
    <t>-80.1002 (499)</t>
  </si>
  <si>
    <t>-84.0418 (287)</t>
  </si>
  <si>
    <t>-85.2217 (221)</t>
  </si>
  <si>
    <t>-86.9134 (254)</t>
  </si>
  <si>
    <t>-85.3123 (285)</t>
  </si>
  <si>
    <t>-87.7042 (144)</t>
  </si>
  <si>
    <t>-82.7621 (269)</t>
  </si>
  <si>
    <r>
      <t xml:space="preserve">-91.3404 </t>
    </r>
    <r>
      <rPr>
        <b/>
        <sz val="12"/>
        <color theme="1"/>
        <rFont val="Liberation Sans"/>
      </rPr>
      <t>(</t>
    </r>
    <r>
      <rPr>
        <sz val="12"/>
        <color theme="1"/>
        <rFont val="Liberation Sans"/>
      </rPr>
      <t>47</t>
    </r>
    <r>
      <rPr>
        <b/>
        <sz val="12"/>
        <color theme="1"/>
        <rFont val="Liberation Sans"/>
      </rPr>
      <t>)</t>
    </r>
  </si>
  <si>
    <t>-86.1193 (109)</t>
  </si>
  <si>
    <t>-89.3506 (77)</t>
  </si>
  <si>
    <t>-88.5 (2)</t>
  </si>
  <si>
    <t>0 vs 90</t>
  </si>
  <si>
    <t>beacon</t>
  </si>
  <si>
    <t>90 degrees (# samples)</t>
  </si>
  <si>
    <r>
      <t xml:space="preserve">-77.2751 </t>
    </r>
    <r>
      <rPr>
        <b/>
        <sz val="12"/>
        <color theme="1"/>
        <rFont val="Liberation Sans"/>
      </rPr>
      <t>(</t>
    </r>
    <r>
      <rPr>
        <sz val="12"/>
        <color theme="1"/>
        <rFont val="Liberation Sans"/>
      </rPr>
      <t>458</t>
    </r>
    <r>
      <rPr>
        <b/>
        <sz val="12"/>
        <color theme="1"/>
        <rFont val="Liberation Sans"/>
      </rPr>
      <t>)</t>
    </r>
  </si>
  <si>
    <t>-76.9649 (484)</t>
  </si>
  <si>
    <t>-84.189 (328)</t>
  </si>
  <si>
    <t>-84.1456 (309)</t>
  </si>
  <si>
    <t>-85.7639 (144)</t>
  </si>
  <si>
    <t>NaN (0)</t>
  </si>
  <si>
    <t>NaN</t>
  </si>
  <si>
    <t>-90 (2)</t>
  </si>
  <si>
    <t>hand vs pocket</t>
  </si>
  <si>
    <t>Hand, 45 (# samples)</t>
  </si>
  <si>
    <t>pocket (# samples)</t>
  </si>
  <si>
    <t>-81.4135 (445)</t>
  </si>
  <si>
    <t>-81.5547 (375)</t>
  </si>
  <si>
    <t>-80.5614 (399)</t>
  </si>
  <si>
    <t>-81.9297 (256)</t>
  </si>
  <si>
    <t>-85.5031 (161)</t>
  </si>
  <si>
    <t xml:space="preserve"> -85.4275 (131)</t>
  </si>
  <si>
    <t>-86.0152 (197)</t>
  </si>
  <si>
    <t>-88.1098 (82)</t>
  </si>
  <si>
    <t>-87.8684 (38)</t>
  </si>
  <si>
    <t>-86.1622 (74)</t>
  </si>
  <si>
    <t>-90.0795 (88)</t>
  </si>
  <si>
    <t>-93.2083 (24)</t>
  </si>
  <si>
    <r>
      <t xml:space="preserve">-91.9394 </t>
    </r>
    <r>
      <rPr>
        <b/>
        <sz val="12"/>
        <color theme="1"/>
        <rFont val="Liberation Sans"/>
      </rPr>
      <t>(</t>
    </r>
    <r>
      <rPr>
        <sz val="12"/>
        <color theme="1"/>
        <rFont val="Liberation Sans"/>
      </rPr>
      <t>66</t>
    </r>
    <r>
      <rPr>
        <b/>
        <sz val="12"/>
        <color theme="1"/>
        <rFont val="Liberation Sans"/>
      </rPr>
      <t>)</t>
    </r>
  </si>
  <si>
    <t>-95.1111 (9)</t>
  </si>
  <si>
    <t>-66.1402 (428)</t>
  </si>
  <si>
    <t>-67.209 (421)</t>
  </si>
  <si>
    <t>-80.6326 (430)</t>
  </si>
  <si>
    <t>-77.0043 (460)</t>
  </si>
  <si>
    <t>-81.531 (226)</t>
  </si>
  <si>
    <t>-83.5867 (225)</t>
  </si>
  <si>
    <t>-79.5641 (390)</t>
  </si>
  <si>
    <t>-75.9783 (415)</t>
  </si>
  <si>
    <t>-84.8239 (159)</t>
  </si>
  <si>
    <t>-85.0227 (220)</t>
  </si>
  <si>
    <t>-88.9256 (121)</t>
  </si>
  <si>
    <t>-86.2967 (246)</t>
  </si>
  <si>
    <t>-84.4265 (272)</t>
  </si>
  <si>
    <t>-84.6272 (228)</t>
  </si>
  <si>
    <t>-63.6649 (370)</t>
  </si>
  <si>
    <t>-75.259 (417)</t>
  </si>
  <si>
    <t>-84.3929 (168)</t>
  </si>
  <si>
    <t>-77.3325 (382)</t>
  </si>
  <si>
    <t>-82.5994 (362)</t>
  </si>
  <si>
    <t>-84.32 (90)</t>
  </si>
  <si>
    <t>-82.9281 (167)</t>
  </si>
  <si>
    <t>-76.176 (375)</t>
  </si>
  <si>
    <t>-77.9639 (360)</t>
  </si>
  <si>
    <t>-83.8701 (154)</t>
  </si>
  <si>
    <t>-81.3208 (293)</t>
  </si>
  <si>
    <t>-84.5294 (102)</t>
  </si>
  <si>
    <t>-82.728 (250)</t>
  </si>
  <si>
    <r>
      <t xml:space="preserve">-84.6071 </t>
    </r>
    <r>
      <rPr>
        <b/>
        <sz val="12"/>
        <color theme="1"/>
        <rFont val="Liberation Sans"/>
      </rPr>
      <t>(</t>
    </r>
    <r>
      <rPr>
        <sz val="12"/>
        <color theme="1"/>
        <rFont val="Liberation Sans"/>
      </rPr>
      <t>84</t>
    </r>
    <r>
      <rPr>
        <b/>
        <sz val="12"/>
        <color theme="1"/>
        <rFont val="Liberation Sans"/>
      </rPr>
      <t>)</t>
    </r>
  </si>
  <si>
    <t>-85.4365 (197)</t>
  </si>
  <si>
    <t>-87.303 (33)</t>
  </si>
  <si>
    <t>-85.4865 (111)</t>
  </si>
  <si>
    <t>-87.359 (78)</t>
  </si>
  <si>
    <t>-84.7133 (150)</t>
  </si>
  <si>
    <t>-86.2576 (66)</t>
  </si>
  <si>
    <t>-87.831 (71)</t>
  </si>
  <si>
    <t>Smartphone</t>
  </si>
  <si>
    <t>S4 vs S4 mini</t>
  </si>
  <si>
    <t>S4 (# samples)</t>
  </si>
  <si>
    <t>S4 mini (# samples)</t>
  </si>
  <si>
    <t>-77.1349 (645)</t>
  </si>
  <si>
    <t>-79.5686 (503)</t>
  </si>
  <si>
    <t>-81.0689 (450)</t>
  </si>
  <si>
    <t>-83.1289 (225)</t>
  </si>
  <si>
    <t>-84.7287 (188)</t>
  </si>
  <si>
    <t>-84.4841 (157)</t>
  </si>
  <si>
    <t>-86.6853 (197)</t>
  </si>
  <si>
    <t>-91.25 (8)</t>
  </si>
  <si>
    <t>S4 vs Nexus 5</t>
  </si>
  <si>
    <t>Nexus 5 (# samples)</t>
  </si>
  <si>
    <t>-77.7444 (90)</t>
  </si>
  <si>
    <t>-76.1156 (467)</t>
  </si>
  <si>
    <t>-83.7955 (44)</t>
  </si>
  <si>
    <t>-83.75 (20)</t>
  </si>
  <si>
    <t>-84.5 (10)</t>
  </si>
  <si>
    <t>-79.7979 (94)</t>
  </si>
  <si>
    <t>-81.1889 (90)</t>
  </si>
  <si>
    <t>S4 mini vs Nexus 5</t>
  </si>
  <si>
    <t>-67.7138 (622)</t>
  </si>
  <si>
    <t>-67.5916 (404)</t>
  </si>
  <si>
    <t>-77.5363 (606)</t>
  </si>
  <si>
    <t>-76.5158 (380)</t>
  </si>
  <si>
    <t>-78.4482 (589)</t>
  </si>
  <si>
    <t>-80.1535 (443)</t>
  </si>
  <si>
    <t>-72.8802 (668)</t>
  </si>
  <si>
    <t>-76.6959 (467)</t>
  </si>
  <si>
    <t>-80.6734 (646)</t>
  </si>
  <si>
    <t>-82.7034 (381)</t>
  </si>
  <si>
    <t>-79.7937 (630)</t>
  </si>
  <si>
    <t>-85.7704 (318)</t>
  </si>
  <si>
    <t>-81.6128 (545)</t>
  </si>
  <si>
    <t>-83.8438 (256)</t>
  </si>
  <si>
    <t>Radio Analyzer.</t>
  </si>
  <si>
    <t>Bias from the phones.</t>
  </si>
  <si>
    <t>Radio Analyzer vs S4</t>
  </si>
  <si>
    <t>Radio Analyzer (# samples)</t>
  </si>
  <si>
    <t>Means abs difference</t>
  </si>
  <si>
    <t>Radio Analyzer vs S4 mini</t>
  </si>
  <si>
    <t>-85.1228 (114)</t>
  </si>
  <si>
    <t>-77.3256 (1689)</t>
  </si>
  <si>
    <t>1.7044e-24</t>
  </si>
  <si>
    <t>-84.2727 (110)</t>
  </si>
  <si>
    <t>-70.6342 (2452)</t>
  </si>
  <si>
    <t>-86.481 (79)</t>
  </si>
  <si>
    <t>-81.042 (405)</t>
  </si>
  <si>
    <t>-87.8 (15)</t>
  </si>
  <si>
    <t>-75.5629 (2288)</t>
  </si>
  <si>
    <t xml:space="preserve">       NA</t>
  </si>
  <si>
    <t>-83.3467 (424)</t>
  </si>
  <si>
    <t>-88.2143 (14)</t>
  </si>
  <si>
    <t>-84.619 (21)</t>
  </si>
  <si>
    <t>-89 (1)</t>
  </si>
  <si>
    <t>-82.975 (519)</t>
  </si>
  <si>
    <t>Radio Analyzer vs S7</t>
  </si>
  <si>
    <t>S7 (# samples)</t>
  </si>
  <si>
    <t>-88.6988 (83)</t>
  </si>
  <si>
    <t>-73.6596 (1416)</t>
  </si>
  <si>
    <t>-86.9892 (93)</t>
  </si>
  <si>
    <t>-71.3179 (2120)</t>
  </si>
  <si>
    <t>-96.7 (10)</t>
  </si>
  <si>
    <t>-80.5172 (435)</t>
  </si>
  <si>
    <t>-93.0714 (28)</t>
  </si>
  <si>
    <t>-75.8498 (1977)</t>
  </si>
  <si>
    <t>-96.6667 (12)</t>
  </si>
  <si>
    <t>-82.7293 (548)</t>
  </si>
  <si>
    <t>-84.1875 (64)</t>
  </si>
  <si>
    <t>-82.3946 (299)</t>
  </si>
  <si>
    <t>15.6104 (till 8b44)</t>
  </si>
  <si>
    <t>Means Absolute difference</t>
  </si>
  <si>
    <t>8B30 vs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</si>
</sst>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;[Red]&quot;-&quot;[$$-409]#,##0.00"/>
    <numFmt numFmtId="168" formatCode="0.0000"/>
  </numFmts>
  <fonts count="9">
    <font>
      <sz val="12"/>
      <color theme="1"/>
      <name val="Liberation Sans"/>
    </font>
    <font>
      <b/>
      <i/>
      <sz val="16"/>
      <color theme="1"/>
      <name val="Liberation Sans"/>
    </font>
    <font>
      <b/>
      <i/>
      <u/>
      <sz val="12"/>
      <color theme="1"/>
      <name val="Liberation Sans"/>
    </font>
    <font>
      <b/>
      <sz val="7"/>
      <color theme="1"/>
      <name val="Liberation Sans"/>
    </font>
    <font>
      <sz val="12"/>
      <color rgb="FFFF3333"/>
      <name val="Liberation Sans"/>
    </font>
    <font>
      <sz val="7"/>
      <color theme="1"/>
      <name val="Liberation Sans"/>
    </font>
    <font>
      <b/>
      <sz val="12"/>
      <color theme="1"/>
      <name val="Liberation Sans"/>
    </font>
    <font>
      <sz val="10"/>
      <color theme="1"/>
      <name val="Liberation Sans"/>
    </font>
    <font>
      <sz val="12"/>
      <color rgb="FF000000"/>
      <name val="Liberation Sans"/>
    </font>
  </fonts>
  <fills count="19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DDDDDD"/>
        <bgColor rgb="FFDDDDDD"/>
      </patternFill>
    </fill>
    <fill>
      <patternFill patternType="solid">
        <fgColor rgb="FFFF3333"/>
        <bgColor rgb="FFFF3333"/>
      </patternFill>
    </fill>
    <fill>
      <patternFill patternType="solid">
        <fgColor rgb="FFFFCC00"/>
        <bgColor rgb="FFFFCC00"/>
      </patternFill>
    </fill>
    <fill>
      <patternFill patternType="solid">
        <fgColor rgb="FF66FFFF"/>
        <bgColor rgb="FF66FFFF"/>
      </patternFill>
    </fill>
    <fill>
      <patternFill patternType="solid">
        <fgColor rgb="FF99FF66"/>
        <bgColor rgb="FF99FF66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00CC33"/>
        <bgColor rgb="FF00CC33"/>
      </patternFill>
    </fill>
    <fill>
      <patternFill patternType="solid">
        <fgColor rgb="FF33FF99"/>
        <bgColor rgb="FF33FF99"/>
      </patternFill>
    </fill>
    <fill>
      <patternFill patternType="solid">
        <fgColor rgb="FF00CCCC"/>
        <bgColor rgb="FF00CCCC"/>
      </patternFill>
    </fill>
    <fill>
      <patternFill patternType="solid">
        <fgColor rgb="FF666666"/>
        <bgColor rgb="FF666666"/>
      </patternFill>
    </fill>
    <fill>
      <patternFill patternType="solid">
        <fgColor rgb="FF808080"/>
        <bgColor rgb="FF808080"/>
      </patternFill>
    </fill>
    <fill>
      <patternFill patternType="solid">
        <fgColor rgb="FFFF6600"/>
        <bgColor rgb="FFFF6600"/>
      </patternFill>
    </fill>
    <fill>
      <patternFill patternType="solid">
        <fgColor rgb="FF009900"/>
        <bgColor rgb="FF009900"/>
      </patternFill>
    </fill>
    <fill>
      <patternFill patternType="solid">
        <fgColor rgb="FFFF9900"/>
        <bgColor rgb="FFFF9900"/>
      </patternFill>
    </fill>
    <fill>
      <patternFill patternType="solid">
        <fgColor theme="9"/>
        <bgColor rgb="FFFF333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72">
    <xf numFmtId="0" fontId="0" fillId="0" borderId="0" xfId="0"/>
    <xf numFmtId="0" fontId="3" fillId="0" borderId="0" xfId="0" applyFont="1"/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/>
    <xf numFmtId="0" fontId="5" fillId="2" borderId="0" xfId="0" applyFont="1" applyFill="1"/>
    <xf numFmtId="0" fontId="3" fillId="0" borderId="0" xfId="0" applyFont="1" applyAlignment="1">
      <alignment horizontal="center"/>
    </xf>
    <xf numFmtId="0" fontId="3" fillId="3" borderId="2" xfId="0" applyFont="1" applyFill="1" applyBorder="1"/>
    <xf numFmtId="0" fontId="3" fillId="3" borderId="0" xfId="0" applyFont="1" applyFill="1" applyBorder="1"/>
    <xf numFmtId="0" fontId="3" fillId="3" borderId="3" xfId="0" applyFont="1" applyFill="1" applyBorder="1"/>
    <xf numFmtId="0" fontId="5" fillId="0" borderId="2" xfId="0" applyFont="1" applyBorder="1"/>
    <xf numFmtId="0" fontId="5" fillId="0" borderId="0" xfId="0" applyFont="1" applyBorder="1"/>
    <xf numFmtId="0" fontId="5" fillId="4" borderId="3" xfId="0" applyFont="1" applyFill="1" applyBorder="1"/>
    <xf numFmtId="0" fontId="5" fillId="0" borderId="3" xfId="0" applyFont="1" applyBorder="1"/>
    <xf numFmtId="0" fontId="5" fillId="5" borderId="2" xfId="0" applyFont="1" applyFill="1" applyBorder="1"/>
    <xf numFmtId="0" fontId="5" fillId="5" borderId="0" xfId="0" applyFont="1" applyFill="1" applyBorder="1"/>
    <xf numFmtId="0" fontId="5" fillId="5" borderId="3" xfId="0" applyFont="1" applyFill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2" xfId="0" applyFont="1" applyFill="1" applyBorder="1"/>
    <xf numFmtId="0" fontId="5" fillId="0" borderId="0" xfId="0" applyFont="1" applyFill="1" applyBorder="1"/>
    <xf numFmtId="0" fontId="5" fillId="0" borderId="3" xfId="0" applyFont="1" applyFill="1" applyBorder="1"/>
    <xf numFmtId="0" fontId="5" fillId="4" borderId="2" xfId="0" applyFont="1" applyFill="1" applyBorder="1"/>
    <xf numFmtId="0" fontId="5" fillId="4" borderId="0" xfId="0" applyFont="1" applyFill="1" applyBorder="1"/>
    <xf numFmtId="0" fontId="5" fillId="4" borderId="0" xfId="0" applyFont="1" applyFill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ont="1" applyFill="1"/>
    <xf numFmtId="0" fontId="0" fillId="8" borderId="0" xfId="0" applyFill="1" applyAlignment="1">
      <alignment horizontal="center"/>
    </xf>
    <xf numFmtId="0" fontId="0" fillId="4" borderId="0" xfId="0" applyFill="1"/>
    <xf numFmtId="11" fontId="0" fillId="4" borderId="0" xfId="0" applyNumberFormat="1" applyFill="1"/>
    <xf numFmtId="0" fontId="0" fillId="10" borderId="0" xfId="0" applyFill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0" borderId="0" xfId="0" applyFill="1"/>
    <xf numFmtId="11" fontId="8" fillId="4" borderId="0" xfId="0" applyNumberFormat="1" applyFont="1" applyFill="1"/>
    <xf numFmtId="0" fontId="8" fillId="10" borderId="0" xfId="0" applyFont="1" applyFill="1"/>
    <xf numFmtId="0" fontId="8" fillId="4" borderId="0" xfId="0" applyFont="1" applyFill="1"/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12" borderId="0" xfId="0" applyFill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6" borderId="0" xfId="0" applyFont="1" applyFill="1"/>
    <xf numFmtId="11" fontId="0" fillId="4" borderId="0" xfId="0" applyNumberFormat="1" applyFont="1" applyFill="1"/>
    <xf numFmtId="4" fontId="0" fillId="4" borderId="0" xfId="0" applyNumberFormat="1" applyFill="1"/>
    <xf numFmtId="11" fontId="0" fillId="16" borderId="0" xfId="0" applyNumberFormat="1" applyFill="1"/>
    <xf numFmtId="0" fontId="0" fillId="17" borderId="0" xfId="0" applyFill="1"/>
    <xf numFmtId="49" fontId="0" fillId="4" borderId="0" xfId="0" applyNumberFormat="1" applyFill="1"/>
    <xf numFmtId="0" fontId="0" fillId="0" borderId="0" xfId="0" applyAlignment="1">
      <alignment horizontal="right"/>
    </xf>
    <xf numFmtId="0" fontId="8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1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2" fontId="0" fillId="4" borderId="0" xfId="0" applyNumberFormat="1" applyFill="1"/>
    <xf numFmtId="168" fontId="0" fillId="4" borderId="0" xfId="0" applyNumberFormat="1" applyFill="1"/>
    <xf numFmtId="168" fontId="0" fillId="18" borderId="0" xfId="0" applyNumberFormat="1" applyFill="1"/>
    <xf numFmtId="0" fontId="0" fillId="18" borderId="0" xfId="0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workbookViewId="0"/>
  </sheetViews>
  <sheetFormatPr baseColWidth="10" defaultRowHeight="16"/>
  <cols>
    <col min="1" max="1" width="17.5" style="5" customWidth="1"/>
    <col min="2" max="2" width="8" style="5" customWidth="1"/>
    <col min="3" max="3" width="7.33203125" style="5" customWidth="1"/>
    <col min="4" max="4" width="8.33203125" style="5" customWidth="1"/>
    <col min="5" max="5" width="8.1640625" style="5" customWidth="1"/>
    <col min="6" max="7" width="9" style="5" customWidth="1"/>
    <col min="8" max="8" width="9.1640625" style="5" customWidth="1"/>
    <col min="9" max="10" width="9" style="5" customWidth="1"/>
    <col min="11" max="11" width="9.1640625" style="5" customWidth="1"/>
    <col min="12" max="13" width="9" style="5" customWidth="1"/>
    <col min="14" max="14" width="8.1640625" style="5" customWidth="1"/>
    <col min="15" max="16" width="9" style="5" customWidth="1"/>
    <col min="17" max="17" width="9.1640625" style="5" customWidth="1"/>
    <col min="18" max="19" width="9" style="5" customWidth="1"/>
    <col min="20" max="20" width="44" style="5" customWidth="1"/>
    <col min="21" max="1024" width="14.1640625" style="5" customWidth="1"/>
  </cols>
  <sheetData>
    <row r="1" spans="1:20">
      <c r="A1" s="1" t="s">
        <v>0</v>
      </c>
      <c r="B1" s="2"/>
      <c r="C1" s="2"/>
      <c r="D1" s="3"/>
      <c r="E1" s="2"/>
      <c r="F1" s="2"/>
      <c r="G1" s="3"/>
      <c r="H1" s="2"/>
      <c r="I1" s="2"/>
      <c r="J1" s="3"/>
      <c r="K1" s="2"/>
      <c r="L1" s="2"/>
      <c r="M1" s="3"/>
      <c r="N1" s="2"/>
      <c r="O1" s="2"/>
      <c r="P1" s="3"/>
      <c r="Q1" s="4"/>
      <c r="R1" s="4"/>
    </row>
    <row r="2" spans="1:20">
      <c r="A2" s="1" t="s">
        <v>1</v>
      </c>
      <c r="B2" s="63" t="s">
        <v>2</v>
      </c>
      <c r="C2" s="63"/>
      <c r="D2" s="63"/>
      <c r="E2" s="64" t="s">
        <v>3</v>
      </c>
      <c r="F2" s="64"/>
      <c r="G2" s="64"/>
      <c r="H2" s="63" t="s">
        <v>4</v>
      </c>
      <c r="I2" s="63"/>
      <c r="J2" s="63"/>
      <c r="K2" s="64" t="s">
        <v>5</v>
      </c>
      <c r="L2" s="64"/>
      <c r="M2" s="64"/>
      <c r="N2" s="63" t="s">
        <v>6</v>
      </c>
      <c r="O2" s="63"/>
      <c r="P2" s="63"/>
      <c r="Q2" s="64" t="s">
        <v>7</v>
      </c>
      <c r="R2" s="64"/>
      <c r="S2" s="64"/>
      <c r="T2" s="6" t="s">
        <v>8</v>
      </c>
    </row>
    <row r="3" spans="1:20">
      <c r="A3" s="7" t="s">
        <v>9</v>
      </c>
      <c r="B3" s="8" t="s">
        <v>10</v>
      </c>
      <c r="C3" s="9" t="s">
        <v>11</v>
      </c>
      <c r="D3" s="10" t="s">
        <v>12</v>
      </c>
      <c r="E3" s="8" t="s">
        <v>10</v>
      </c>
      <c r="F3" s="9" t="s">
        <v>11</v>
      </c>
      <c r="G3" s="10" t="s">
        <v>12</v>
      </c>
      <c r="H3" s="8" t="s">
        <v>10</v>
      </c>
      <c r="I3" s="9" t="s">
        <v>11</v>
      </c>
      <c r="J3" s="10" t="s">
        <v>12</v>
      </c>
      <c r="K3" s="8" t="s">
        <v>10</v>
      </c>
      <c r="L3" s="9" t="s">
        <v>11</v>
      </c>
      <c r="M3" s="10" t="s">
        <v>12</v>
      </c>
      <c r="N3" s="8" t="s">
        <v>10</v>
      </c>
      <c r="O3" s="9" t="s">
        <v>11</v>
      </c>
      <c r="P3" s="10" t="s">
        <v>12</v>
      </c>
      <c r="Q3" s="8" t="s">
        <v>10</v>
      </c>
      <c r="R3" s="9" t="s">
        <v>11</v>
      </c>
      <c r="S3" s="10" t="s">
        <v>12</v>
      </c>
    </row>
    <row r="4" spans="1:20">
      <c r="A4" s="1" t="s">
        <v>13</v>
      </c>
      <c r="B4" s="11">
        <v>-63.664900000000003</v>
      </c>
      <c r="C4" s="12">
        <v>-64</v>
      </c>
      <c r="D4" s="13">
        <v>10.1746</v>
      </c>
      <c r="E4" s="11">
        <v>-67.209000000000003</v>
      </c>
      <c r="F4" s="12">
        <v>-65</v>
      </c>
      <c r="G4" s="14">
        <v>17.437200000000001</v>
      </c>
      <c r="H4" s="11">
        <v>-66.140199999999993</v>
      </c>
      <c r="I4" s="12">
        <v>-64</v>
      </c>
      <c r="J4" s="14">
        <v>17.310500000000001</v>
      </c>
      <c r="K4" s="11">
        <v>-72.997500000000002</v>
      </c>
      <c r="L4" s="12">
        <v>-73</v>
      </c>
      <c r="M4" s="14">
        <v>22.512599999999999</v>
      </c>
      <c r="N4" s="11">
        <v>-76.176000000000002</v>
      </c>
      <c r="O4" s="12">
        <v>-76</v>
      </c>
      <c r="P4" s="14">
        <v>20.252400000000002</v>
      </c>
      <c r="Q4" s="11">
        <v>-77.963899999999995</v>
      </c>
      <c r="R4" s="12">
        <v>-78</v>
      </c>
      <c r="S4" s="14">
        <v>22.8706</v>
      </c>
      <c r="T4" s="5" t="s">
        <v>14</v>
      </c>
    </row>
    <row r="5" spans="1:20">
      <c r="A5" s="1" t="s">
        <v>15</v>
      </c>
      <c r="B5" s="11">
        <v>-75.259</v>
      </c>
      <c r="C5" s="12">
        <v>-77</v>
      </c>
      <c r="D5" s="14">
        <v>9.827</v>
      </c>
      <c r="E5" s="11">
        <v>-77.004300000000001</v>
      </c>
      <c r="F5" s="12">
        <v>-77</v>
      </c>
      <c r="G5" s="13">
        <v>0.7712</v>
      </c>
      <c r="H5" s="11">
        <v>-80.632599999999996</v>
      </c>
      <c r="I5" s="12">
        <v>-82</v>
      </c>
      <c r="J5" s="14">
        <v>13.9253</v>
      </c>
      <c r="K5" s="11">
        <v>-80.155799999999999</v>
      </c>
      <c r="L5" s="12">
        <v>-80</v>
      </c>
      <c r="M5" s="14">
        <v>15.610799999999999</v>
      </c>
      <c r="N5" s="11">
        <v>-83.870099999999994</v>
      </c>
      <c r="O5" s="12">
        <v>-85</v>
      </c>
      <c r="P5" s="14">
        <v>17.316400000000002</v>
      </c>
      <c r="Q5" s="11">
        <v>-81.320800000000006</v>
      </c>
      <c r="R5" s="12">
        <v>-82</v>
      </c>
      <c r="S5" s="14">
        <v>14.7323</v>
      </c>
      <c r="T5" s="5" t="s">
        <v>16</v>
      </c>
    </row>
    <row r="6" spans="1:20">
      <c r="A6" s="1" t="s">
        <v>17</v>
      </c>
      <c r="B6" s="11">
        <v>-84.392899999999997</v>
      </c>
      <c r="C6" s="12">
        <v>-82</v>
      </c>
      <c r="D6" s="14">
        <v>7.7488999999999999</v>
      </c>
      <c r="E6" s="11">
        <v>-83.586699999999993</v>
      </c>
      <c r="F6" s="12">
        <v>-84</v>
      </c>
      <c r="G6" s="14">
        <v>8.1096000000000004</v>
      </c>
      <c r="H6" s="11">
        <v>-81.531000000000006</v>
      </c>
      <c r="I6" s="12">
        <v>-79</v>
      </c>
      <c r="J6" s="14">
        <v>9.859</v>
      </c>
      <c r="K6" s="11">
        <v>-82.764300000000006</v>
      </c>
      <c r="L6" s="12">
        <v>-83</v>
      </c>
      <c r="M6" s="14">
        <v>12.4938</v>
      </c>
      <c r="N6" s="11">
        <v>-84.529399999999995</v>
      </c>
      <c r="O6" s="12">
        <v>-84</v>
      </c>
      <c r="P6" s="14">
        <v>18.4298</v>
      </c>
      <c r="Q6" s="11">
        <v>-82.727999999999994</v>
      </c>
      <c r="R6" s="12">
        <v>-83</v>
      </c>
      <c r="S6" s="14">
        <v>6.5923999999999996</v>
      </c>
    </row>
    <row r="7" spans="1:20">
      <c r="A7" s="1" t="s">
        <v>18</v>
      </c>
      <c r="B7" s="11">
        <v>-77.332499999999996</v>
      </c>
      <c r="C7" s="12">
        <v>-78</v>
      </c>
      <c r="D7" s="14">
        <v>14.936400000000001</v>
      </c>
      <c r="E7" s="11">
        <v>-75.978300000000004</v>
      </c>
      <c r="F7" s="12">
        <v>-76</v>
      </c>
      <c r="G7" s="13">
        <v>3.0937000000000001</v>
      </c>
      <c r="H7" s="11">
        <v>-79.564099999999996</v>
      </c>
      <c r="I7" s="12">
        <v>-80</v>
      </c>
      <c r="J7" s="14">
        <v>18.123100000000001</v>
      </c>
      <c r="K7" s="11">
        <v>-83.338200000000001</v>
      </c>
      <c r="L7" s="12">
        <v>-83</v>
      </c>
      <c r="M7" s="14">
        <v>15.729799999999999</v>
      </c>
      <c r="N7" s="15">
        <v>-84.607100000000003</v>
      </c>
      <c r="O7" s="16">
        <v>-85</v>
      </c>
      <c r="P7" s="17">
        <v>9.6149000000000004</v>
      </c>
      <c r="Q7" s="11">
        <v>-85.436499999999995</v>
      </c>
      <c r="R7" s="12">
        <v>-86</v>
      </c>
      <c r="S7" s="14">
        <v>6.5430999999999999</v>
      </c>
      <c r="T7" s="5" t="s">
        <v>19</v>
      </c>
    </row>
    <row r="8" spans="1:20">
      <c r="A8" s="1" t="s">
        <v>20</v>
      </c>
      <c r="B8" s="11">
        <v>-82.599400000000003</v>
      </c>
      <c r="C8" s="12">
        <v>-84</v>
      </c>
      <c r="D8" s="14">
        <v>5.8807</v>
      </c>
      <c r="E8" s="11">
        <v>-85.0227</v>
      </c>
      <c r="F8" s="12">
        <v>-84</v>
      </c>
      <c r="G8" s="14">
        <v>6.8807999999999998</v>
      </c>
      <c r="H8" s="11">
        <v>-84.823899999999995</v>
      </c>
      <c r="I8" s="12">
        <v>-84</v>
      </c>
      <c r="J8" s="14">
        <v>2.5764</v>
      </c>
      <c r="K8" s="11">
        <v>-85.096400000000003</v>
      </c>
      <c r="L8" s="12">
        <v>-85</v>
      </c>
      <c r="M8" s="14">
        <v>14.124000000000001</v>
      </c>
      <c r="N8" s="15">
        <v>-87.302999999999997</v>
      </c>
      <c r="O8" s="16">
        <v>-87</v>
      </c>
      <c r="P8" s="17">
        <v>13.2803</v>
      </c>
      <c r="Q8" s="11">
        <v>-85.486500000000007</v>
      </c>
      <c r="R8" s="12">
        <v>-86</v>
      </c>
      <c r="S8" s="14">
        <v>3.6520999999999999</v>
      </c>
    </row>
    <row r="9" spans="1:20">
      <c r="A9" s="1" t="s">
        <v>21</v>
      </c>
      <c r="B9" s="11">
        <v>-84.32</v>
      </c>
      <c r="C9" s="12">
        <v>-84</v>
      </c>
      <c r="D9" s="14">
        <v>1.0491999999999999</v>
      </c>
      <c r="E9" s="11">
        <v>-86.296700000000001</v>
      </c>
      <c r="F9" s="12">
        <v>-86</v>
      </c>
      <c r="G9" s="14">
        <v>2.3319999999999999</v>
      </c>
      <c r="H9" s="11">
        <v>-88.925600000000003</v>
      </c>
      <c r="I9" s="12">
        <v>-89</v>
      </c>
      <c r="J9" s="14">
        <v>2.5693999999999999</v>
      </c>
      <c r="K9" s="11">
        <v>-85.462599999999995</v>
      </c>
      <c r="L9" s="12">
        <v>-85.5</v>
      </c>
      <c r="M9" s="14">
        <v>12.212199999999999</v>
      </c>
      <c r="N9" s="11">
        <v>-87.358999999999995</v>
      </c>
      <c r="O9" s="12">
        <v>-87</v>
      </c>
      <c r="P9" s="14">
        <v>20.2331</v>
      </c>
      <c r="Q9" s="11">
        <v>-84.713300000000004</v>
      </c>
      <c r="R9" s="12">
        <v>-84</v>
      </c>
      <c r="S9" s="14">
        <v>13.7629</v>
      </c>
    </row>
    <row r="10" spans="1:20">
      <c r="A10" s="7" t="s">
        <v>22</v>
      </c>
      <c r="B10" s="11"/>
      <c r="C10" s="12"/>
      <c r="D10" s="14"/>
      <c r="E10" s="11"/>
      <c r="F10" s="12"/>
      <c r="G10" s="14"/>
      <c r="H10" s="11"/>
      <c r="I10" s="12"/>
      <c r="J10" s="14"/>
      <c r="K10" s="11"/>
      <c r="L10" s="12"/>
      <c r="M10" s="14"/>
      <c r="N10" s="11"/>
      <c r="O10" s="12"/>
      <c r="P10" s="14"/>
      <c r="Q10" s="11"/>
      <c r="R10" s="12"/>
      <c r="S10" s="14"/>
    </row>
    <row r="11" spans="1:20">
      <c r="A11" s="1" t="s">
        <v>23</v>
      </c>
      <c r="B11" s="11">
        <v>-82.928100000000001</v>
      </c>
      <c r="C11" s="12">
        <v>-82</v>
      </c>
      <c r="D11" s="14">
        <v>8.0068999999999999</v>
      </c>
      <c r="E11" s="11">
        <v>-84.627200000000002</v>
      </c>
      <c r="F11" s="12">
        <v>-85</v>
      </c>
      <c r="G11" s="14">
        <v>4.4199000000000002</v>
      </c>
      <c r="H11" s="11">
        <v>-84.426500000000004</v>
      </c>
      <c r="I11" s="12">
        <v>-86</v>
      </c>
      <c r="J11" s="14">
        <v>7.0278</v>
      </c>
      <c r="K11" s="11">
        <v>-84.435900000000004</v>
      </c>
      <c r="L11" s="12">
        <v>-84</v>
      </c>
      <c r="M11" s="14">
        <v>10.286199999999999</v>
      </c>
      <c r="N11" s="15">
        <v>-86.257599999999996</v>
      </c>
      <c r="O11" s="16">
        <v>-86</v>
      </c>
      <c r="P11" s="17">
        <v>12.1326</v>
      </c>
      <c r="Q11" s="11">
        <v>-87.831000000000003</v>
      </c>
      <c r="R11" s="12">
        <v>-87</v>
      </c>
      <c r="S11" s="14">
        <v>6.7995999999999999</v>
      </c>
    </row>
    <row r="12" spans="1:20">
      <c r="A12" s="1" t="s">
        <v>24</v>
      </c>
      <c r="B12" s="11"/>
      <c r="C12" s="12"/>
      <c r="D12" s="14"/>
      <c r="E12" s="11"/>
      <c r="F12" s="12"/>
      <c r="G12" s="14"/>
      <c r="H12" s="11"/>
      <c r="I12" s="12"/>
      <c r="J12" s="14"/>
      <c r="K12" s="11"/>
      <c r="L12" s="12"/>
      <c r="M12" s="14"/>
      <c r="N12" s="11"/>
      <c r="O12" s="12"/>
      <c r="P12" s="14"/>
      <c r="Q12" s="11"/>
      <c r="R12" s="12"/>
      <c r="S12" s="14"/>
    </row>
    <row r="13" spans="1:20">
      <c r="B13" s="11"/>
      <c r="C13" s="12"/>
      <c r="D13" s="14"/>
      <c r="E13" s="11"/>
      <c r="F13" s="12"/>
      <c r="G13" s="14"/>
      <c r="H13" s="11"/>
      <c r="I13" s="12"/>
      <c r="J13" s="14"/>
      <c r="K13" s="11"/>
      <c r="L13" s="12"/>
      <c r="M13" s="14"/>
      <c r="N13" s="11"/>
      <c r="O13" s="12"/>
      <c r="P13" s="14"/>
      <c r="Q13" s="11"/>
      <c r="R13" s="12"/>
      <c r="S13" s="14"/>
    </row>
    <row r="14" spans="1:20">
      <c r="B14" s="11"/>
      <c r="C14" s="12"/>
      <c r="D14" s="14"/>
      <c r="E14" s="11"/>
      <c r="F14" s="12"/>
      <c r="G14" s="14"/>
      <c r="H14" s="11"/>
      <c r="I14" s="12"/>
      <c r="J14" s="14"/>
      <c r="K14" s="11"/>
      <c r="L14" s="12"/>
      <c r="M14" s="14"/>
      <c r="N14" s="11"/>
      <c r="O14" s="12"/>
      <c r="P14" s="14"/>
      <c r="Q14" s="11"/>
      <c r="R14" s="12"/>
      <c r="S14" s="14"/>
    </row>
    <row r="15" spans="1:20">
      <c r="B15" s="11"/>
      <c r="C15" s="12"/>
      <c r="D15" s="14"/>
      <c r="E15" s="11"/>
      <c r="F15" s="12"/>
      <c r="G15" s="14"/>
      <c r="H15" s="11"/>
      <c r="I15" s="12"/>
      <c r="J15" s="14"/>
      <c r="K15" s="11"/>
      <c r="L15" s="12"/>
      <c r="M15" s="14"/>
      <c r="N15" s="11"/>
      <c r="O15" s="12"/>
      <c r="P15" s="14"/>
      <c r="Q15" s="11"/>
      <c r="R15" s="12"/>
      <c r="S15" s="14"/>
    </row>
    <row r="16" spans="1:20">
      <c r="B16" s="11"/>
      <c r="C16" s="12"/>
      <c r="D16" s="14"/>
      <c r="E16" s="11"/>
      <c r="F16" s="12"/>
      <c r="G16" s="14"/>
      <c r="H16" s="11"/>
      <c r="I16" s="12"/>
      <c r="J16" s="14"/>
      <c r="K16" s="11"/>
      <c r="L16" s="12"/>
      <c r="M16" s="14"/>
      <c r="N16" s="11"/>
      <c r="O16" s="12"/>
      <c r="P16" s="14"/>
      <c r="Q16" s="11"/>
      <c r="R16" s="12"/>
      <c r="S16" s="14"/>
    </row>
    <row r="17" spans="2:19">
      <c r="B17" s="11"/>
      <c r="C17" s="12"/>
      <c r="D17" s="14"/>
      <c r="E17" s="11"/>
      <c r="F17" s="12"/>
      <c r="G17" s="14"/>
      <c r="H17" s="11"/>
      <c r="I17" s="12"/>
      <c r="J17" s="14"/>
      <c r="K17" s="11"/>
      <c r="L17" s="12"/>
      <c r="M17" s="14"/>
      <c r="N17" s="11"/>
      <c r="O17" s="12"/>
      <c r="P17" s="14"/>
      <c r="Q17" s="11"/>
      <c r="R17" s="12"/>
      <c r="S17" s="14"/>
    </row>
    <row r="18" spans="2:19">
      <c r="B18" s="11"/>
      <c r="C18" s="12"/>
      <c r="D18" s="14"/>
      <c r="E18" s="11"/>
      <c r="F18" s="12"/>
      <c r="G18" s="14"/>
      <c r="H18" s="11"/>
      <c r="I18" s="12"/>
      <c r="J18" s="14"/>
      <c r="K18" s="11"/>
      <c r="L18" s="12"/>
      <c r="M18" s="14"/>
      <c r="N18" s="11"/>
      <c r="O18" s="12"/>
      <c r="P18" s="14"/>
      <c r="Q18" s="11"/>
      <c r="R18" s="12"/>
      <c r="S18" s="14"/>
    </row>
    <row r="19" spans="2:19">
      <c r="B19" s="11"/>
      <c r="C19" s="12"/>
      <c r="D19" s="14"/>
      <c r="E19" s="11"/>
      <c r="F19" s="12"/>
      <c r="G19" s="14"/>
      <c r="H19" s="11"/>
      <c r="I19" s="12"/>
      <c r="J19" s="14"/>
      <c r="K19" s="11"/>
      <c r="L19" s="12"/>
      <c r="M19" s="14"/>
      <c r="N19" s="11"/>
      <c r="O19" s="12"/>
      <c r="P19" s="14"/>
      <c r="Q19" s="11"/>
      <c r="R19" s="12"/>
      <c r="S19" s="14"/>
    </row>
    <row r="20" spans="2:19">
      <c r="B20" s="11"/>
      <c r="C20" s="12"/>
      <c r="D20" s="14"/>
      <c r="E20" s="11"/>
      <c r="F20" s="12"/>
      <c r="G20" s="14"/>
      <c r="H20" s="11"/>
      <c r="I20" s="12"/>
      <c r="J20" s="14"/>
      <c r="K20" s="11"/>
      <c r="L20" s="12"/>
      <c r="M20" s="14"/>
      <c r="N20" s="11"/>
      <c r="O20" s="12"/>
      <c r="P20" s="14"/>
      <c r="Q20" s="11"/>
      <c r="R20" s="12"/>
      <c r="S20" s="14"/>
    </row>
    <row r="21" spans="2:19">
      <c r="B21" s="11"/>
      <c r="C21" s="12"/>
      <c r="D21" s="14"/>
      <c r="E21" s="11"/>
      <c r="F21" s="12"/>
      <c r="G21" s="14"/>
      <c r="H21" s="11"/>
      <c r="I21" s="12"/>
      <c r="J21" s="14"/>
      <c r="K21" s="11"/>
      <c r="L21" s="12"/>
      <c r="M21" s="14"/>
      <c r="N21" s="11"/>
      <c r="O21" s="12"/>
      <c r="P21" s="14"/>
      <c r="Q21" s="11"/>
      <c r="R21" s="12"/>
      <c r="S21" s="14"/>
    </row>
    <row r="22" spans="2:19">
      <c r="B22" s="11"/>
      <c r="D22" s="14"/>
      <c r="E22" s="11"/>
      <c r="G22" s="14"/>
      <c r="H22" s="11"/>
      <c r="J22" s="14"/>
      <c r="K22" s="11"/>
      <c r="M22" s="14"/>
      <c r="N22" s="11"/>
      <c r="P22" s="14"/>
      <c r="Q22" s="11"/>
      <c r="S22" s="14"/>
    </row>
    <row r="23" spans="2:19">
      <c r="B23" s="11"/>
      <c r="D23" s="14"/>
      <c r="E23" s="11"/>
      <c r="G23" s="14"/>
      <c r="H23" s="11"/>
      <c r="J23" s="14"/>
      <c r="K23" s="11"/>
      <c r="M23" s="14"/>
      <c r="N23" s="11"/>
      <c r="P23" s="14"/>
      <c r="Q23" s="11"/>
      <c r="S23" s="14"/>
    </row>
    <row r="24" spans="2:19">
      <c r="B24" s="11"/>
      <c r="D24" s="14"/>
      <c r="E24" s="11"/>
      <c r="G24" s="14"/>
      <c r="H24" s="11"/>
      <c r="J24" s="14"/>
      <c r="K24" s="11"/>
      <c r="M24" s="14"/>
      <c r="N24" s="11"/>
      <c r="P24" s="14"/>
      <c r="Q24" s="11"/>
      <c r="S24" s="14"/>
    </row>
    <row r="25" spans="2:19">
      <c r="B25" s="11"/>
      <c r="D25" s="14"/>
      <c r="E25" s="11"/>
      <c r="G25" s="14"/>
      <c r="H25" s="11"/>
      <c r="J25" s="14"/>
      <c r="K25" s="11"/>
      <c r="M25" s="14"/>
      <c r="N25" s="11"/>
      <c r="P25" s="14"/>
      <c r="Q25" s="11"/>
      <c r="S25" s="14"/>
    </row>
    <row r="26" spans="2:19">
      <c r="B26" s="11"/>
      <c r="D26" s="14"/>
      <c r="E26" s="11"/>
      <c r="G26" s="14"/>
      <c r="H26" s="11"/>
      <c r="J26" s="14"/>
      <c r="K26" s="11"/>
      <c r="M26" s="14"/>
      <c r="N26" s="11"/>
      <c r="P26" s="14"/>
      <c r="Q26" s="11"/>
      <c r="S26" s="14"/>
    </row>
    <row r="27" spans="2:19">
      <c r="B27" s="18"/>
      <c r="C27" s="19"/>
      <c r="D27" s="20"/>
      <c r="E27" s="18"/>
      <c r="F27" s="19"/>
      <c r="G27" s="20"/>
      <c r="H27" s="18"/>
      <c r="I27" s="19"/>
      <c r="J27" s="20"/>
      <c r="K27" s="18"/>
      <c r="L27" s="19"/>
      <c r="M27" s="20"/>
      <c r="N27" s="18"/>
      <c r="O27" s="19"/>
      <c r="P27" s="20"/>
      <c r="Q27" s="18"/>
      <c r="R27" s="19"/>
      <c r="S27" s="20"/>
    </row>
  </sheetData>
  <mergeCells count="6">
    <mergeCell ref="Q2:S2"/>
    <mergeCell ref="B2:D2"/>
    <mergeCell ref="E2:G2"/>
    <mergeCell ref="H2:J2"/>
    <mergeCell ref="K2:M2"/>
    <mergeCell ref="N2:P2"/>
  </mergeCells>
  <pageMargins left="0" right="0" top="0.39370078740157477" bottom="0.39370078740157477" header="0" footer="0"/>
  <headerFooter>
    <oddHeader>&amp;C&amp;A</oddHeader>
    <oddFooter>&amp;CPage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2"/>
  <sheetViews>
    <sheetView workbookViewId="0"/>
  </sheetViews>
  <sheetFormatPr baseColWidth="10" defaultRowHeight="16"/>
  <cols>
    <col min="1" max="1" width="17.5" style="5" customWidth="1"/>
    <col min="2" max="2" width="8" style="5" customWidth="1"/>
    <col min="3" max="3" width="7.33203125" style="5" customWidth="1"/>
    <col min="4" max="5" width="8.33203125" style="5" customWidth="1"/>
    <col min="6" max="6" width="8" style="5" customWidth="1"/>
    <col min="7" max="7" width="7.33203125" style="5" customWidth="1"/>
    <col min="8" max="8" width="6" style="5" customWidth="1"/>
    <col min="9" max="9" width="8.33203125" style="5" customWidth="1"/>
    <col min="10" max="10" width="8" style="5" customWidth="1"/>
    <col min="11" max="11" width="7.33203125" style="5" customWidth="1"/>
    <col min="12" max="12" width="6" style="5" customWidth="1"/>
    <col min="13" max="13" width="8.33203125" style="5" customWidth="1"/>
    <col min="14" max="14" width="11.33203125" style="5" customWidth="1"/>
    <col min="15" max="1024" width="14.1640625" style="5" customWidth="1"/>
  </cols>
  <sheetData>
    <row r="1" spans="1:14">
      <c r="A1" s="1" t="s">
        <v>25</v>
      </c>
      <c r="B1" s="2"/>
      <c r="C1" s="2"/>
      <c r="D1" s="2"/>
      <c r="E1" s="3"/>
    </row>
    <row r="2" spans="1:14">
      <c r="A2" s="1" t="s">
        <v>26</v>
      </c>
      <c r="B2" s="63" t="s">
        <v>27</v>
      </c>
      <c r="C2" s="63"/>
      <c r="D2" s="63"/>
      <c r="E2" s="63"/>
      <c r="F2" s="63" t="s">
        <v>28</v>
      </c>
      <c r="G2" s="63"/>
      <c r="H2" s="63"/>
      <c r="I2" s="63"/>
      <c r="J2" s="63" t="s">
        <v>29</v>
      </c>
      <c r="K2" s="63"/>
      <c r="L2" s="63"/>
      <c r="M2" s="63"/>
      <c r="N2" s="5" t="s">
        <v>8</v>
      </c>
    </row>
    <row r="3" spans="1:14">
      <c r="A3" s="7" t="s">
        <v>9</v>
      </c>
      <c r="B3" s="8" t="s">
        <v>10</v>
      </c>
      <c r="C3" s="9" t="s">
        <v>11</v>
      </c>
      <c r="D3" s="9" t="s">
        <v>30</v>
      </c>
      <c r="E3" s="10" t="s">
        <v>12</v>
      </c>
      <c r="F3" s="8" t="s">
        <v>10</v>
      </c>
      <c r="G3" s="9" t="s">
        <v>11</v>
      </c>
      <c r="H3" s="9" t="s">
        <v>30</v>
      </c>
      <c r="I3" s="10" t="s">
        <v>12</v>
      </c>
      <c r="J3" s="8" t="s">
        <v>10</v>
      </c>
      <c r="K3" s="9" t="s">
        <v>11</v>
      </c>
      <c r="L3" s="9" t="s">
        <v>30</v>
      </c>
      <c r="M3" s="10" t="s">
        <v>12</v>
      </c>
    </row>
    <row r="4" spans="1:14">
      <c r="A4" s="1" t="s">
        <v>31</v>
      </c>
      <c r="B4" s="21">
        <v>-79.150499999999994</v>
      </c>
      <c r="C4" s="22">
        <v>-80</v>
      </c>
      <c r="D4" s="22">
        <v>-73</v>
      </c>
      <c r="E4" s="23">
        <v>36.561900000000001</v>
      </c>
      <c r="F4" s="21">
        <v>-79.235100000000003</v>
      </c>
      <c r="G4" s="22">
        <v>-79</v>
      </c>
      <c r="H4" s="22">
        <v>-74</v>
      </c>
      <c r="I4" s="23">
        <v>27.446000000000002</v>
      </c>
      <c r="J4" s="21">
        <v>-75.934700000000007</v>
      </c>
      <c r="K4" s="22">
        <v>-77</v>
      </c>
      <c r="L4" s="22">
        <v>-77</v>
      </c>
      <c r="M4" s="23">
        <v>6.6668000000000003</v>
      </c>
    </row>
    <row r="5" spans="1:14">
      <c r="A5" s="1" t="s">
        <v>32</v>
      </c>
      <c r="B5" s="21">
        <v>-72.723100000000002</v>
      </c>
      <c r="C5" s="22">
        <v>-72</v>
      </c>
      <c r="D5" s="22">
        <v>-73</v>
      </c>
      <c r="E5" s="23">
        <v>5.4471999999999996</v>
      </c>
      <c r="F5" s="21">
        <v>-76.316500000000005</v>
      </c>
      <c r="G5" s="22">
        <v>-76</v>
      </c>
      <c r="H5" s="22">
        <v>-76</v>
      </c>
      <c r="I5" s="23">
        <v>1.1762999999999999</v>
      </c>
      <c r="J5" s="21">
        <v>-74.741500000000002</v>
      </c>
      <c r="K5" s="22">
        <v>-72</v>
      </c>
      <c r="L5" s="22">
        <v>-72</v>
      </c>
      <c r="M5" s="13">
        <v>15.97</v>
      </c>
      <c r="N5" s="5" t="s">
        <v>33</v>
      </c>
    </row>
    <row r="6" spans="1:14">
      <c r="A6" s="1" t="s">
        <v>34</v>
      </c>
      <c r="B6" s="21">
        <v>-76.411299999999997</v>
      </c>
      <c r="C6" s="22">
        <v>-76</v>
      </c>
      <c r="D6" s="22">
        <v>-76</v>
      </c>
      <c r="E6" s="23">
        <v>1.5964</v>
      </c>
      <c r="F6" s="21">
        <v>-79.386899999999997</v>
      </c>
      <c r="G6" s="22">
        <v>-81</v>
      </c>
      <c r="H6" s="22">
        <v>-72</v>
      </c>
      <c r="I6" s="13">
        <v>31.849900000000002</v>
      </c>
      <c r="J6" s="21">
        <v>-76.433199999999999</v>
      </c>
      <c r="K6" s="22">
        <v>-76</v>
      </c>
      <c r="L6" s="22">
        <v>-77</v>
      </c>
      <c r="M6" s="23">
        <v>4.8868999999999998</v>
      </c>
    </row>
    <row r="7" spans="1:14">
      <c r="A7" s="1" t="s">
        <v>35</v>
      </c>
      <c r="B7" s="21">
        <v>-70.842500000000001</v>
      </c>
      <c r="C7" s="22">
        <v>-73</v>
      </c>
      <c r="D7" s="22">
        <v>-74</v>
      </c>
      <c r="E7" s="13">
        <v>32.224699999999999</v>
      </c>
      <c r="F7" s="21">
        <v>-74.356999999999999</v>
      </c>
      <c r="G7" s="22">
        <v>-74</v>
      </c>
      <c r="H7" s="22">
        <v>-68</v>
      </c>
      <c r="I7" s="13">
        <v>30.8035</v>
      </c>
      <c r="J7" s="21">
        <v>-72.322900000000004</v>
      </c>
      <c r="K7" s="22">
        <v>-73</v>
      </c>
      <c r="L7" s="22">
        <v>-74</v>
      </c>
      <c r="M7" s="23">
        <v>8.7888999999999999</v>
      </c>
    </row>
    <row r="8" spans="1:14">
      <c r="A8" s="1" t="s">
        <v>36</v>
      </c>
      <c r="B8" s="21">
        <v>-77.134900000000002</v>
      </c>
      <c r="C8" s="22">
        <v>-76</v>
      </c>
      <c r="D8" s="22">
        <v>-76</v>
      </c>
      <c r="E8" s="13">
        <v>29.2194</v>
      </c>
      <c r="F8" s="21">
        <v>-79.568600000000004</v>
      </c>
      <c r="G8" s="22">
        <v>-79</v>
      </c>
      <c r="H8" s="22">
        <v>-77</v>
      </c>
      <c r="I8" s="23">
        <v>7.8036000000000003</v>
      </c>
      <c r="J8" s="21">
        <v>-77.744399999999999</v>
      </c>
      <c r="K8" s="22">
        <v>-75</v>
      </c>
      <c r="L8" s="22">
        <v>-74</v>
      </c>
      <c r="M8" s="13">
        <v>21.742899999999999</v>
      </c>
    </row>
    <row r="9" spans="1:14">
      <c r="A9" s="1" t="s">
        <v>37</v>
      </c>
      <c r="B9" s="21">
        <v>-74.834699999999998</v>
      </c>
      <c r="C9" s="22">
        <v>-74</v>
      </c>
      <c r="D9" s="22">
        <v>-73</v>
      </c>
      <c r="E9" s="23">
        <v>3.2688000000000001</v>
      </c>
      <c r="F9" s="21">
        <v>-81.068899999999999</v>
      </c>
      <c r="G9" s="22">
        <v>-81</v>
      </c>
      <c r="H9" s="22">
        <v>-80</v>
      </c>
      <c r="I9" s="23">
        <v>2.1356000000000002</v>
      </c>
      <c r="J9" s="21">
        <v>-76.115600000000001</v>
      </c>
      <c r="K9" s="22">
        <v>-77</v>
      </c>
      <c r="L9" s="22">
        <v>-78</v>
      </c>
      <c r="M9" s="23">
        <v>6.8320999999999996</v>
      </c>
    </row>
    <row r="10" spans="1:14">
      <c r="A10" s="1" t="s">
        <v>38</v>
      </c>
      <c r="B10" s="21">
        <v>-80.805400000000006</v>
      </c>
      <c r="C10" s="22">
        <v>-80</v>
      </c>
      <c r="D10" s="22">
        <v>-77</v>
      </c>
      <c r="E10" s="13">
        <v>20.822600000000001</v>
      </c>
      <c r="F10" s="21">
        <v>-83.128900000000002</v>
      </c>
      <c r="G10" s="22">
        <v>-82</v>
      </c>
      <c r="H10" s="22">
        <v>-82</v>
      </c>
      <c r="I10" s="23">
        <v>3.1128</v>
      </c>
      <c r="J10" s="15">
        <v>-83.795500000000004</v>
      </c>
      <c r="K10" s="16">
        <v>-84</v>
      </c>
      <c r="L10" s="16">
        <v>-84</v>
      </c>
      <c r="M10" s="17">
        <v>7.5152999999999999</v>
      </c>
    </row>
    <row r="11" spans="1:14">
      <c r="A11" s="1" t="s">
        <v>24</v>
      </c>
      <c r="B11" s="21">
        <v>-79.918099999999995</v>
      </c>
      <c r="C11" s="22">
        <v>-78</v>
      </c>
      <c r="D11" s="22">
        <v>-77</v>
      </c>
      <c r="E11" s="23">
        <v>16.983599999999999</v>
      </c>
      <c r="F11" s="21">
        <v>-84.728700000000003</v>
      </c>
      <c r="G11" s="22">
        <v>-84</v>
      </c>
      <c r="H11" s="22">
        <v>-84</v>
      </c>
      <c r="I11" s="23">
        <v>1.6639999999999999</v>
      </c>
      <c r="J11" s="15">
        <v>-83.75</v>
      </c>
      <c r="K11" s="16">
        <v>-83.5</v>
      </c>
      <c r="L11" s="16">
        <v>-83</v>
      </c>
      <c r="M11" s="17">
        <v>2.9342000000000001</v>
      </c>
    </row>
    <row r="12" spans="1:14">
      <c r="A12" s="1" t="s">
        <v>23</v>
      </c>
      <c r="B12" s="21">
        <v>-87.185199999999995</v>
      </c>
      <c r="C12" s="22">
        <v>-89</v>
      </c>
      <c r="D12" s="22">
        <v>-82</v>
      </c>
      <c r="E12" s="23">
        <v>21.979900000000001</v>
      </c>
      <c r="F12" s="21">
        <v>-84.484099999999998</v>
      </c>
      <c r="G12" s="22">
        <v>-83</v>
      </c>
      <c r="H12" s="22">
        <v>-83</v>
      </c>
      <c r="I12" s="23">
        <v>9.8795999999999999</v>
      </c>
      <c r="J12" s="15">
        <v>-84.5</v>
      </c>
      <c r="K12" s="16">
        <v>-85.5</v>
      </c>
      <c r="L12" s="16">
        <v>-86</v>
      </c>
      <c r="M12" s="17">
        <v>5.8333000000000004</v>
      </c>
    </row>
    <row r="13" spans="1:14">
      <c r="A13" s="1" t="s">
        <v>21</v>
      </c>
      <c r="B13" s="21">
        <v>-86.3827</v>
      </c>
      <c r="C13" s="22">
        <v>-83</v>
      </c>
      <c r="D13" s="22">
        <v>-82</v>
      </c>
      <c r="E13" s="23">
        <v>26.4299</v>
      </c>
      <c r="F13" s="21">
        <v>-86.685299999999998</v>
      </c>
      <c r="G13" s="22">
        <v>-86</v>
      </c>
      <c r="H13" s="22">
        <v>-88</v>
      </c>
      <c r="I13" s="23">
        <v>2.7269999999999999</v>
      </c>
      <c r="J13" s="21">
        <v>-79.797899999999998</v>
      </c>
      <c r="K13" s="22">
        <v>-80</v>
      </c>
      <c r="L13" s="22">
        <v>-80</v>
      </c>
      <c r="M13" s="23">
        <v>3.3028</v>
      </c>
    </row>
    <row r="14" spans="1:14">
      <c r="A14" s="1" t="s">
        <v>20</v>
      </c>
      <c r="B14" s="21">
        <v>-82.642099999999999</v>
      </c>
      <c r="C14" s="22">
        <v>-82</v>
      </c>
      <c r="D14" s="22">
        <v>-80</v>
      </c>
      <c r="E14" s="5">
        <v>14.6303</v>
      </c>
      <c r="F14" s="15">
        <v>-91.25</v>
      </c>
      <c r="G14" s="16">
        <v>-91.5</v>
      </c>
      <c r="H14" s="16">
        <v>-92</v>
      </c>
      <c r="I14" s="17">
        <v>3.0714000000000001</v>
      </c>
      <c r="J14" s="21">
        <v>-81.188900000000004</v>
      </c>
      <c r="K14" s="22">
        <v>-81</v>
      </c>
      <c r="L14" s="22">
        <v>-81</v>
      </c>
      <c r="M14" s="23">
        <v>11.368399999999999</v>
      </c>
    </row>
    <row r="15" spans="1:14">
      <c r="A15" s="1" t="s">
        <v>18</v>
      </c>
      <c r="B15" s="21">
        <v>-85.803200000000004</v>
      </c>
      <c r="C15" s="22">
        <v>-88</v>
      </c>
      <c r="D15" s="22">
        <v>-81</v>
      </c>
      <c r="E15" s="23">
        <v>21.792999999999999</v>
      </c>
      <c r="F15" s="21">
        <v>-93</v>
      </c>
      <c r="G15" s="22">
        <v>-94</v>
      </c>
      <c r="H15" s="22">
        <v>-94</v>
      </c>
      <c r="I15" s="23">
        <v>4.8333000000000004</v>
      </c>
      <c r="J15" s="21">
        <v>-84.183099999999996</v>
      </c>
      <c r="K15" s="22">
        <v>-84</v>
      </c>
      <c r="L15" s="22">
        <v>-84</v>
      </c>
      <c r="M15" s="23">
        <v>2.6659999999999999</v>
      </c>
    </row>
    <row r="16" spans="1:14">
      <c r="A16" s="7" t="s">
        <v>22</v>
      </c>
      <c r="B16" s="21"/>
      <c r="C16" s="22"/>
      <c r="D16" s="22"/>
      <c r="E16" s="23"/>
      <c r="F16" s="21"/>
      <c r="G16" s="22"/>
      <c r="H16" s="22"/>
      <c r="I16" s="23"/>
      <c r="J16" s="21"/>
      <c r="K16" s="22"/>
      <c r="L16" s="22"/>
      <c r="M16" s="23"/>
    </row>
    <row r="17" spans="1:14">
      <c r="A17" s="1" t="s">
        <v>17</v>
      </c>
      <c r="B17" s="21">
        <v>-87.644800000000004</v>
      </c>
      <c r="C17" s="22">
        <v>-87</v>
      </c>
      <c r="D17" s="22">
        <v>-87</v>
      </c>
      <c r="E17" s="23">
        <v>2.8052000000000001</v>
      </c>
      <c r="F17" s="15">
        <v>-92.259299999999996</v>
      </c>
      <c r="G17" s="16">
        <v>-91</v>
      </c>
      <c r="H17" s="16">
        <v>-90</v>
      </c>
      <c r="I17" s="17">
        <v>8.8148</v>
      </c>
      <c r="J17" s="21" t="s">
        <v>39</v>
      </c>
      <c r="K17" s="22" t="s">
        <v>39</v>
      </c>
      <c r="L17" s="22" t="s">
        <v>39</v>
      </c>
      <c r="M17" s="23" t="s">
        <v>39</v>
      </c>
    </row>
    <row r="18" spans="1:14">
      <c r="A18" s="1" t="s">
        <v>40</v>
      </c>
      <c r="B18" s="11">
        <v>-88.808599999999998</v>
      </c>
      <c r="C18" s="12">
        <v>-89</v>
      </c>
      <c r="D18" s="12">
        <v>-85</v>
      </c>
      <c r="E18" s="14">
        <v>12.155099999999999</v>
      </c>
      <c r="F18" s="11">
        <v>-90.5</v>
      </c>
      <c r="G18" s="12">
        <v>-90</v>
      </c>
      <c r="H18" s="12">
        <v>-90</v>
      </c>
      <c r="I18" s="14">
        <v>8.5823</v>
      </c>
      <c r="J18" s="15">
        <v>-87.5</v>
      </c>
      <c r="K18" s="16">
        <v>-87.5</v>
      </c>
      <c r="L18" s="16">
        <v>-88</v>
      </c>
      <c r="M18" s="17">
        <v>1.2</v>
      </c>
    </row>
    <row r="19" spans="1:14">
      <c r="A19" s="1" t="s">
        <v>13</v>
      </c>
      <c r="B19" s="11">
        <v>-86.549499999999995</v>
      </c>
      <c r="C19" s="12">
        <v>-86</v>
      </c>
      <c r="D19" s="12">
        <v>-87</v>
      </c>
      <c r="E19" s="14">
        <v>9.7611000000000008</v>
      </c>
      <c r="F19" s="11">
        <v>-88.291899999999998</v>
      </c>
      <c r="G19" s="12">
        <v>-86</v>
      </c>
      <c r="H19" s="12">
        <v>-86</v>
      </c>
      <c r="I19" s="14">
        <v>13.678800000000001</v>
      </c>
      <c r="J19" s="15">
        <v>-83.533299999999997</v>
      </c>
      <c r="K19" s="16">
        <v>-84</v>
      </c>
      <c r="L19" s="16">
        <v>-84</v>
      </c>
      <c r="M19" s="17">
        <v>6.4817999999999998</v>
      </c>
    </row>
    <row r="20" spans="1:14">
      <c r="A20" s="1" t="s">
        <v>41</v>
      </c>
      <c r="B20" s="11">
        <v>-85.0197</v>
      </c>
      <c r="C20" s="12">
        <v>-84</v>
      </c>
      <c r="D20" s="12">
        <v>-83</v>
      </c>
      <c r="E20" s="14">
        <v>8.1416000000000004</v>
      </c>
      <c r="F20" s="11">
        <v>-87.837000000000003</v>
      </c>
      <c r="G20" s="12">
        <v>-88</v>
      </c>
      <c r="H20" s="12">
        <v>-88</v>
      </c>
      <c r="I20" s="14">
        <v>0.73140000000000005</v>
      </c>
      <c r="J20" s="21" t="s">
        <v>39</v>
      </c>
      <c r="K20" s="22" t="s">
        <v>39</v>
      </c>
      <c r="L20" s="22" t="s">
        <v>39</v>
      </c>
      <c r="M20" s="23" t="s">
        <v>39</v>
      </c>
    </row>
    <row r="21" spans="1:14">
      <c r="A21" s="1" t="s">
        <v>42</v>
      </c>
      <c r="B21" s="11">
        <v>-86.028199999999998</v>
      </c>
      <c r="C21" s="12">
        <v>-87</v>
      </c>
      <c r="D21" s="12">
        <v>-88</v>
      </c>
      <c r="E21" s="14">
        <v>3.5646</v>
      </c>
      <c r="F21" s="11">
        <v>-88.647099999999995</v>
      </c>
      <c r="G21" s="12">
        <v>-88</v>
      </c>
      <c r="H21" s="12">
        <v>-88</v>
      </c>
      <c r="I21" s="14">
        <v>1.919</v>
      </c>
      <c r="J21" s="15">
        <v>-83.086200000000005</v>
      </c>
      <c r="K21" s="16">
        <v>-83</v>
      </c>
      <c r="L21" s="16">
        <v>-83</v>
      </c>
      <c r="M21" s="17">
        <v>4.6064999999999996</v>
      </c>
    </row>
    <row r="22" spans="1:14">
      <c r="A22" s="1" t="s">
        <v>43</v>
      </c>
      <c r="B22" s="11">
        <v>-83.974000000000004</v>
      </c>
      <c r="C22" s="12">
        <v>-82</v>
      </c>
      <c r="D22" s="12">
        <v>-82</v>
      </c>
      <c r="E22" s="14">
        <v>22.418500000000002</v>
      </c>
      <c r="F22" s="11">
        <v>-84.360200000000006</v>
      </c>
      <c r="G22" s="12">
        <v>-83</v>
      </c>
      <c r="H22" s="12">
        <v>-83</v>
      </c>
      <c r="I22" s="14">
        <v>4.1208</v>
      </c>
      <c r="J22" s="11">
        <v>-77.525499999999994</v>
      </c>
      <c r="K22" s="12">
        <v>-78</v>
      </c>
      <c r="L22" s="12">
        <v>-76</v>
      </c>
      <c r="M22" s="14">
        <v>4.7031999999999998</v>
      </c>
    </row>
    <row r="23" spans="1:14">
      <c r="A23" s="1" t="s">
        <v>44</v>
      </c>
      <c r="B23" s="24">
        <v>-79.691699999999997</v>
      </c>
      <c r="C23" s="25">
        <v>-78</v>
      </c>
      <c r="D23" s="25">
        <v>-77</v>
      </c>
      <c r="E23" s="13">
        <v>15.9192</v>
      </c>
      <c r="F23" s="24">
        <v>-77.674700000000001</v>
      </c>
      <c r="G23" s="25">
        <v>-76</v>
      </c>
      <c r="H23" s="25">
        <v>-75</v>
      </c>
      <c r="I23" s="13">
        <v>5.6002000000000001</v>
      </c>
      <c r="J23" s="24">
        <v>-76.979699999999994</v>
      </c>
      <c r="K23" s="25">
        <v>-78</v>
      </c>
      <c r="L23" s="25">
        <v>-77</v>
      </c>
      <c r="M23" s="13">
        <v>9.2757000000000005</v>
      </c>
    </row>
    <row r="24" spans="1:14">
      <c r="A24" s="1" t="s">
        <v>45</v>
      </c>
      <c r="B24" s="11">
        <v>-73.857799999999997</v>
      </c>
      <c r="C24" s="12">
        <v>-73</v>
      </c>
      <c r="D24" s="12">
        <v>-73</v>
      </c>
      <c r="E24" s="14">
        <v>2.9702000000000002</v>
      </c>
      <c r="F24" s="11">
        <v>-81.981300000000005</v>
      </c>
      <c r="G24" s="12">
        <v>-80</v>
      </c>
      <c r="H24" s="12">
        <v>-80</v>
      </c>
      <c r="I24" s="14">
        <v>13.0982</v>
      </c>
      <c r="J24" s="11">
        <v>-75.619600000000005</v>
      </c>
      <c r="K24" s="12">
        <v>-77</v>
      </c>
      <c r="L24" s="12">
        <v>-77</v>
      </c>
      <c r="M24" s="14">
        <v>13.771100000000001</v>
      </c>
    </row>
    <row r="25" spans="1:14">
      <c r="A25" s="1" t="s">
        <v>46</v>
      </c>
      <c r="B25" s="11">
        <v>-75.8827</v>
      </c>
      <c r="C25" s="12">
        <v>-75</v>
      </c>
      <c r="D25" s="12">
        <v>-75</v>
      </c>
      <c r="E25" s="14">
        <v>16.932099999999998</v>
      </c>
      <c r="F25" s="11">
        <v>-85.340100000000007</v>
      </c>
      <c r="G25" s="12">
        <v>-86</v>
      </c>
      <c r="H25" s="12">
        <v>-86</v>
      </c>
      <c r="I25" s="14">
        <v>1.6754</v>
      </c>
      <c r="J25" s="11">
        <v>-76.889499999999998</v>
      </c>
      <c r="K25" s="12">
        <v>-78</v>
      </c>
      <c r="L25" s="12">
        <v>-73</v>
      </c>
      <c r="M25" s="14">
        <v>11.5023</v>
      </c>
    </row>
    <row r="26" spans="1:14">
      <c r="A26" s="1" t="s">
        <v>47</v>
      </c>
      <c r="B26" s="11">
        <v>-82.270099999999999</v>
      </c>
      <c r="C26" s="12">
        <v>-80</v>
      </c>
      <c r="D26" s="12">
        <v>-80</v>
      </c>
      <c r="E26" s="14">
        <v>33.687199999999997</v>
      </c>
      <c r="F26" s="11">
        <v>-82.579599999999999</v>
      </c>
      <c r="G26" s="12">
        <v>-79</v>
      </c>
      <c r="H26" s="12">
        <v>-79</v>
      </c>
      <c r="I26" s="14">
        <v>23.124700000000001</v>
      </c>
      <c r="J26" s="11">
        <v>-77.557100000000005</v>
      </c>
      <c r="K26" s="12">
        <v>-79</v>
      </c>
      <c r="L26" s="12">
        <v>-73</v>
      </c>
      <c r="M26" s="14">
        <v>13.154999999999999</v>
      </c>
      <c r="N26" s="26" t="s">
        <v>48</v>
      </c>
    </row>
    <row r="27" spans="1:14">
      <c r="A27" s="1" t="s">
        <v>49</v>
      </c>
      <c r="B27" s="11">
        <v>-73.891999999999996</v>
      </c>
      <c r="C27" s="5">
        <v>-73</v>
      </c>
      <c r="D27" s="5">
        <v>-73</v>
      </c>
      <c r="E27" s="14">
        <v>25.9085</v>
      </c>
      <c r="F27" s="11">
        <v>-84.5916</v>
      </c>
      <c r="G27" s="5">
        <v>-84</v>
      </c>
      <c r="H27" s="5">
        <v>-84</v>
      </c>
      <c r="I27" s="14">
        <v>2.8704999999999998</v>
      </c>
      <c r="J27" s="11">
        <v>-74.265000000000001</v>
      </c>
      <c r="K27" s="5">
        <v>-73</v>
      </c>
      <c r="L27" s="5">
        <v>-73</v>
      </c>
      <c r="M27" s="14">
        <v>11.2234</v>
      </c>
    </row>
    <row r="28" spans="1:14">
      <c r="A28" s="1" t="s">
        <v>50</v>
      </c>
      <c r="B28" s="11">
        <v>-77.581000000000003</v>
      </c>
      <c r="C28" s="5">
        <v>-76</v>
      </c>
      <c r="D28" s="5">
        <v>-74</v>
      </c>
      <c r="E28" s="14">
        <v>31.291499999999999</v>
      </c>
      <c r="F28" s="11">
        <v>-84.645700000000005</v>
      </c>
      <c r="G28" s="5">
        <v>-85</v>
      </c>
      <c r="H28" s="5">
        <v>-81</v>
      </c>
      <c r="I28" s="14">
        <v>7.4885000000000002</v>
      </c>
      <c r="J28" s="11">
        <v>-77.322299999999998</v>
      </c>
      <c r="K28" s="5">
        <v>-77</v>
      </c>
      <c r="L28" s="5">
        <v>-77</v>
      </c>
      <c r="M28" s="14">
        <v>4.1471999999999998</v>
      </c>
    </row>
    <row r="29" spans="1:14">
      <c r="A29" s="1" t="s">
        <v>51</v>
      </c>
      <c r="B29" s="11">
        <v>-85.273700000000005</v>
      </c>
      <c r="C29" s="5">
        <v>-86</v>
      </c>
      <c r="D29" s="5">
        <v>-87</v>
      </c>
      <c r="E29" s="14">
        <v>16.259699999999999</v>
      </c>
      <c r="F29" s="11">
        <v>-86.293400000000005</v>
      </c>
      <c r="G29" s="5">
        <v>-86</v>
      </c>
      <c r="H29" s="5">
        <v>-86</v>
      </c>
      <c r="I29" s="14">
        <v>1.1363000000000001</v>
      </c>
      <c r="J29" s="11">
        <v>-77.311499999999995</v>
      </c>
      <c r="K29" s="5">
        <v>-77</v>
      </c>
      <c r="L29" s="5">
        <v>-77</v>
      </c>
      <c r="M29" s="14">
        <v>8.3513999999999999</v>
      </c>
    </row>
    <row r="30" spans="1:14">
      <c r="A30" s="1" t="s">
        <v>52</v>
      </c>
      <c r="B30" s="11">
        <v>-78.050700000000006</v>
      </c>
      <c r="C30" s="5">
        <v>-79</v>
      </c>
      <c r="D30" s="5">
        <v>-79</v>
      </c>
      <c r="E30" s="14">
        <v>9.9496000000000002</v>
      </c>
      <c r="F30" s="11">
        <v>-84.311599999999999</v>
      </c>
      <c r="G30" s="5">
        <v>-84</v>
      </c>
      <c r="H30" s="5">
        <v>-84</v>
      </c>
      <c r="I30" s="14">
        <v>1.3082</v>
      </c>
      <c r="J30" s="11">
        <v>-72.549000000000007</v>
      </c>
      <c r="K30" s="5">
        <v>-73</v>
      </c>
      <c r="L30" s="5">
        <v>-73</v>
      </c>
      <c r="M30" s="14">
        <v>18.6922</v>
      </c>
    </row>
    <row r="31" spans="1:14">
      <c r="B31" s="11"/>
      <c r="E31" s="14"/>
      <c r="F31" s="11"/>
      <c r="I31" s="14"/>
      <c r="J31" s="11"/>
      <c r="M31" s="14"/>
    </row>
    <row r="32" spans="1:14">
      <c r="B32" s="18"/>
      <c r="C32" s="19"/>
      <c r="D32" s="19"/>
      <c r="E32" s="20"/>
      <c r="F32" s="18"/>
      <c r="G32" s="19"/>
      <c r="H32" s="19"/>
      <c r="I32" s="20"/>
      <c r="J32" s="18"/>
      <c r="K32" s="19"/>
      <c r="L32" s="19"/>
      <c r="M32" s="20"/>
    </row>
  </sheetData>
  <mergeCells count="3">
    <mergeCell ref="B2:E2"/>
    <mergeCell ref="F2:I2"/>
    <mergeCell ref="J2:M2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/>
  <cols>
    <col min="1" max="1" width="14.1640625" customWidth="1"/>
  </cols>
  <sheetData/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22"/>
  <sheetViews>
    <sheetView tabSelected="1" workbookViewId="0">
      <selection activeCell="F16" sqref="F16"/>
    </sheetView>
  </sheetViews>
  <sheetFormatPr baseColWidth="10" defaultRowHeight="16"/>
  <cols>
    <col min="1" max="1" width="24.5" customWidth="1"/>
    <col min="2" max="2" width="19" customWidth="1"/>
    <col min="3" max="3" width="20.5" customWidth="1"/>
    <col min="4" max="4" width="20.6640625" bestFit="1" customWidth="1"/>
    <col min="5" max="5" width="19" bestFit="1" customWidth="1"/>
    <col min="6" max="6" width="24.1640625" customWidth="1"/>
    <col min="7" max="8" width="18.5" bestFit="1" customWidth="1"/>
    <col min="9" max="9" width="19.6640625" bestFit="1" customWidth="1"/>
    <col min="10" max="10" width="28" customWidth="1"/>
  </cols>
  <sheetData>
    <row r="1" spans="1:9">
      <c r="A1" s="27" t="s">
        <v>53</v>
      </c>
      <c r="B1" s="27"/>
      <c r="D1" s="28"/>
    </row>
    <row r="2" spans="1:9">
      <c r="A2" t="s">
        <v>54</v>
      </c>
      <c r="F2" s="29" t="s">
        <v>55</v>
      </c>
      <c r="G2" s="30" t="s">
        <v>56</v>
      </c>
      <c r="H2" s="31" t="s">
        <v>57</v>
      </c>
      <c r="I2" s="32" t="s">
        <v>58</v>
      </c>
    </row>
    <row r="3" spans="1:9">
      <c r="A3" s="33" t="s">
        <v>59</v>
      </c>
      <c r="B3" s="34" t="s">
        <v>60</v>
      </c>
      <c r="C3" t="s">
        <v>61</v>
      </c>
      <c r="D3" t="s">
        <v>62</v>
      </c>
      <c r="E3" t="s">
        <v>63</v>
      </c>
      <c r="F3" s="35" t="s">
        <v>64</v>
      </c>
      <c r="G3" s="33" t="s">
        <v>64</v>
      </c>
      <c r="H3" s="35" t="s">
        <v>64</v>
      </c>
      <c r="I3" s="35" t="s">
        <v>64</v>
      </c>
    </row>
    <row r="4" spans="1:9">
      <c r="B4" s="67" t="s">
        <v>65</v>
      </c>
      <c r="C4" s="67"/>
      <c r="D4" s="67"/>
      <c r="E4" s="67"/>
      <c r="F4" s="67"/>
    </row>
    <row r="5" spans="1:9">
      <c r="A5" s="28">
        <f>2.2 * 0.8367</f>
        <v>1.84074</v>
      </c>
      <c r="B5" t="s">
        <v>405</v>
      </c>
      <c r="C5" t="s">
        <v>66</v>
      </c>
      <c r="D5" t="s">
        <v>67</v>
      </c>
      <c r="E5">
        <v>0.71460000000000001</v>
      </c>
      <c r="F5" s="36">
        <v>3.5900000000000001E-2</v>
      </c>
      <c r="G5" s="37">
        <v>6.8962000000000005E-24</v>
      </c>
      <c r="H5" s="37">
        <v>9.499E-7</v>
      </c>
      <c r="I5" s="37">
        <v>1.0935E-10</v>
      </c>
    </row>
    <row r="6" spans="1:9">
      <c r="A6" s="28">
        <f>(4.4-2.2) * 0.8367+A5</f>
        <v>3.6814800000000001</v>
      </c>
      <c r="B6" t="s">
        <v>68</v>
      </c>
      <c r="C6" t="s">
        <v>69</v>
      </c>
      <c r="D6" t="s">
        <v>70</v>
      </c>
      <c r="E6">
        <v>10.0284</v>
      </c>
      <c r="F6" s="36">
        <v>0</v>
      </c>
      <c r="G6" s="37">
        <v>2.1802999999999999E-154</v>
      </c>
      <c r="H6" s="38">
        <v>0.14460000000000001</v>
      </c>
      <c r="I6" s="37">
        <v>3.5182E-118</v>
      </c>
    </row>
    <row r="7" spans="1:9">
      <c r="A7" s="28">
        <f>2.2 * 0.8367 + A6</f>
        <v>5.5222199999999999</v>
      </c>
      <c r="B7" t="s">
        <v>71</v>
      </c>
      <c r="C7" t="s">
        <v>72</v>
      </c>
      <c r="D7" t="s">
        <v>73</v>
      </c>
      <c r="E7">
        <v>8.2636000000000003</v>
      </c>
      <c r="F7" s="36">
        <v>0</v>
      </c>
      <c r="G7" s="37">
        <v>2.2919000000000001E-161</v>
      </c>
      <c r="H7" s="37">
        <v>1.5344000000000001E-112</v>
      </c>
      <c r="I7" s="37">
        <v>8.5062000000000002E-126</v>
      </c>
    </row>
    <row r="8" spans="1:9">
      <c r="A8" s="28">
        <f>2.2 * 0.8367+A7</f>
        <v>7.3629600000000002</v>
      </c>
      <c r="B8" t="s">
        <v>74</v>
      </c>
      <c r="C8" t="s">
        <v>75</v>
      </c>
      <c r="D8" t="s">
        <v>76</v>
      </c>
      <c r="E8">
        <v>0.2752</v>
      </c>
      <c r="F8" s="38">
        <v>0.59219999999999995</v>
      </c>
      <c r="G8" s="37">
        <v>2.3551999999999999E-12</v>
      </c>
      <c r="H8" s="37">
        <v>5.3783999999999998E-29</v>
      </c>
      <c r="I8" s="36">
        <v>1.2999999999999999E-3</v>
      </c>
    </row>
    <row r="9" spans="1:9">
      <c r="A9" s="28">
        <f>2.2 * 0.8367+A8</f>
        <v>9.2036999999999995</v>
      </c>
      <c r="B9" t="s">
        <v>77</v>
      </c>
      <c r="C9" t="s">
        <v>78</v>
      </c>
      <c r="D9" t="s">
        <v>79</v>
      </c>
      <c r="E9">
        <v>2.7791999999999999</v>
      </c>
      <c r="F9" s="36">
        <v>1.1000000000000001E-3</v>
      </c>
      <c r="G9" s="37">
        <v>5.1961999999999998E-28</v>
      </c>
      <c r="H9" s="37">
        <v>3.1312000000000002E-6</v>
      </c>
      <c r="I9" s="37">
        <v>7.6136999999999995E-24</v>
      </c>
    </row>
    <row r="10" spans="1:9">
      <c r="A10" s="28">
        <f>(11.1-8.8) * 0.8367+A9</f>
        <v>11.12811</v>
      </c>
      <c r="B10" t="s">
        <v>80</v>
      </c>
      <c r="C10" t="s">
        <v>81</v>
      </c>
      <c r="D10" t="s">
        <v>82</v>
      </c>
      <c r="E10">
        <v>2.0960000000000001</v>
      </c>
      <c r="F10" s="37">
        <v>1.6420000000000001E-4</v>
      </c>
      <c r="G10" s="37">
        <v>8.1231999999999996E-34</v>
      </c>
      <c r="H10" s="37">
        <v>3.9287E-14</v>
      </c>
      <c r="I10" s="37">
        <v>1.0923E-34</v>
      </c>
    </row>
    <row r="11" spans="1:9">
      <c r="A11" s="28">
        <f>2.3 * 0.8367+A10</f>
        <v>13.052519999999999</v>
      </c>
      <c r="B11" t="s">
        <v>83</v>
      </c>
      <c r="C11" t="s">
        <v>84</v>
      </c>
      <c r="D11" t="s">
        <v>85</v>
      </c>
      <c r="E11">
        <v>13.9483</v>
      </c>
      <c r="F11" s="36">
        <v>0</v>
      </c>
      <c r="G11" s="37">
        <v>3.1766E-24</v>
      </c>
      <c r="H11" s="38">
        <v>0.31369999999999998</v>
      </c>
      <c r="I11" s="37">
        <v>2.4453999999999999E-22</v>
      </c>
    </row>
    <row r="12" spans="1:9">
      <c r="A12" s="39"/>
      <c r="B12" s="39" t="s">
        <v>10</v>
      </c>
      <c r="C12" s="40">
        <v>-83.032700000000006</v>
      </c>
      <c r="D12" s="40">
        <v>-77.793300000000002</v>
      </c>
      <c r="E12" s="40">
        <v>5.2393999999999998</v>
      </c>
      <c r="F12" s="41"/>
      <c r="G12" s="37"/>
      <c r="H12" s="38"/>
      <c r="I12" s="37"/>
    </row>
    <row r="13" spans="1:9">
      <c r="A13" s="28"/>
      <c r="B13" s="67" t="s">
        <v>86</v>
      </c>
      <c r="C13" s="67"/>
      <c r="D13" s="67"/>
      <c r="E13" s="67"/>
      <c r="F13" s="67"/>
    </row>
    <row r="14" spans="1:9">
      <c r="A14" s="28">
        <f>2.2 * 0.8367</f>
        <v>1.84074</v>
      </c>
      <c r="B14" t="s">
        <v>87</v>
      </c>
      <c r="C14" t="s">
        <v>88</v>
      </c>
      <c r="D14" t="s">
        <v>89</v>
      </c>
      <c r="E14">
        <v>5.1040000000000001</v>
      </c>
      <c r="F14" s="42">
        <v>2.8493E-7</v>
      </c>
      <c r="G14" s="42">
        <v>5.9260999999999997E-83</v>
      </c>
      <c r="H14" s="42">
        <v>5.2161E-36</v>
      </c>
      <c r="I14" s="42">
        <v>7.0109999999999997E-40</v>
      </c>
    </row>
    <row r="15" spans="1:9">
      <c r="A15" s="28">
        <f>(4.4-2.2) * 0.8367+A14</f>
        <v>3.6814800000000001</v>
      </c>
      <c r="B15" t="s">
        <v>90</v>
      </c>
      <c r="C15" t="s">
        <v>91</v>
      </c>
      <c r="D15" t="s">
        <v>92</v>
      </c>
      <c r="E15">
        <v>0.90429999999999999</v>
      </c>
      <c r="F15" s="43">
        <v>0.28789999999999999</v>
      </c>
      <c r="G15" s="42">
        <v>5.2488000000000002E-31</v>
      </c>
      <c r="H15" s="42">
        <v>6.4572000000000004E-56</v>
      </c>
      <c r="I15" s="42">
        <v>1.4638E-11</v>
      </c>
    </row>
    <row r="16" spans="1:9">
      <c r="A16" s="28">
        <f>2.2 * 0.8367 + A15</f>
        <v>5.5222199999999999</v>
      </c>
      <c r="B16" t="s">
        <v>93</v>
      </c>
      <c r="C16" t="s">
        <v>94</v>
      </c>
      <c r="D16" t="s">
        <v>95</v>
      </c>
      <c r="E16">
        <v>2.7378</v>
      </c>
      <c r="F16" s="42">
        <v>5.6762E-7</v>
      </c>
      <c r="G16" s="42">
        <v>3.6226999999999997E-77</v>
      </c>
      <c r="H16" s="42">
        <v>3.6128E-42</v>
      </c>
      <c r="I16" s="42">
        <v>1.7393999999999999E-41</v>
      </c>
    </row>
    <row r="17" spans="1:9">
      <c r="A17" s="28">
        <f>2.2 * 0.8367+A16</f>
        <v>7.3629600000000002</v>
      </c>
      <c r="B17" t="s">
        <v>96</v>
      </c>
      <c r="C17" t="s">
        <v>97</v>
      </c>
      <c r="D17" t="s">
        <v>98</v>
      </c>
      <c r="E17">
        <v>1.4762999999999999</v>
      </c>
      <c r="F17" s="44">
        <v>3.3700000000000001E-2</v>
      </c>
      <c r="G17" s="42">
        <v>1.1962E-18</v>
      </c>
      <c r="H17" s="42">
        <v>5.2809999999999999E-30</v>
      </c>
      <c r="I17" s="42">
        <v>1.7022999999999999E-5</v>
      </c>
    </row>
    <row r="18" spans="1:9">
      <c r="A18" s="28">
        <f>2.2 * 0.8367+A17</f>
        <v>9.2036999999999995</v>
      </c>
      <c r="B18" t="s">
        <v>99</v>
      </c>
      <c r="C18" t="s">
        <v>100</v>
      </c>
      <c r="D18" t="s">
        <v>101</v>
      </c>
      <c r="E18">
        <v>4.0808</v>
      </c>
      <c r="F18" s="42">
        <v>3.1892999999999999E-11</v>
      </c>
      <c r="G18" s="42">
        <v>6.7035000000000001E-43</v>
      </c>
      <c r="H18" s="42">
        <v>3.4649000000000001E-8</v>
      </c>
      <c r="I18" s="42">
        <v>3.5053000000000002E-61</v>
      </c>
    </row>
    <row r="19" spans="1:9">
      <c r="A19" s="28">
        <f>(11.1-8.8) * 0.8367+A18</f>
        <v>11.12811</v>
      </c>
      <c r="B19" t="s">
        <v>102</v>
      </c>
      <c r="C19" t="s">
        <v>103</v>
      </c>
      <c r="D19" t="s">
        <v>104</v>
      </c>
      <c r="E19">
        <v>0.9869</v>
      </c>
      <c r="F19" s="43">
        <v>5.9799999999999999E-2</v>
      </c>
      <c r="G19" s="42">
        <v>1.4697E-20</v>
      </c>
      <c r="H19" s="42">
        <v>1.0756999999999999E-6</v>
      </c>
      <c r="I19" s="42">
        <v>1.8928999999999999E-13</v>
      </c>
    </row>
    <row r="20" spans="1:9">
      <c r="A20" s="28">
        <f>2.3 * 0.8367+A19</f>
        <v>13.052519999999999</v>
      </c>
      <c r="B20" t="s">
        <v>105</v>
      </c>
      <c r="C20" t="s">
        <v>106</v>
      </c>
      <c r="D20" t="s">
        <v>107</v>
      </c>
      <c r="E20">
        <v>11.0571</v>
      </c>
      <c r="F20" s="44">
        <v>0</v>
      </c>
      <c r="G20" s="42">
        <v>1.7314999999999999E-25</v>
      </c>
      <c r="H20" s="42">
        <v>6.1325E-5</v>
      </c>
      <c r="I20" s="42">
        <v>3.7024000000000004E-21</v>
      </c>
    </row>
    <row r="21" spans="1:9">
      <c r="B21" s="39" t="s">
        <v>10</v>
      </c>
      <c r="C21" s="40">
        <v>-81.677400000000006</v>
      </c>
      <c r="D21" s="40">
        <v>-78.9542</v>
      </c>
      <c r="E21" s="40">
        <v>2.7231999999999998</v>
      </c>
      <c r="G21" s="41"/>
    </row>
    <row r="22" spans="1:9">
      <c r="B22" s="39"/>
      <c r="C22" s="40"/>
      <c r="D22" s="40"/>
      <c r="E22" s="40"/>
      <c r="G22" s="41"/>
    </row>
    <row r="23" spans="1:9">
      <c r="A23" s="36" t="s">
        <v>108</v>
      </c>
      <c r="B23" s="36" t="s">
        <v>109</v>
      </c>
      <c r="C23" s="41"/>
      <c r="D23" s="41"/>
      <c r="E23" s="41"/>
    </row>
    <row r="24" spans="1:9">
      <c r="A24" s="66" t="s">
        <v>110</v>
      </c>
      <c r="B24" s="66"/>
      <c r="C24" s="66"/>
      <c r="D24" s="66"/>
      <c r="E24" s="66"/>
    </row>
    <row r="25" spans="1:9">
      <c r="A25" s="45"/>
      <c r="B25" t="s">
        <v>111</v>
      </c>
      <c r="C25" t="s">
        <v>112</v>
      </c>
      <c r="D25" t="s">
        <v>63</v>
      </c>
      <c r="E25" s="29" t="s">
        <v>55</v>
      </c>
      <c r="F25" s="30" t="s">
        <v>56</v>
      </c>
      <c r="G25" s="31" t="s">
        <v>57</v>
      </c>
      <c r="H25" s="32" t="s">
        <v>58</v>
      </c>
    </row>
    <row r="26" spans="1:9">
      <c r="A26" t="s">
        <v>113</v>
      </c>
      <c r="B26" t="s">
        <v>114</v>
      </c>
      <c r="C26" t="s">
        <v>115</v>
      </c>
      <c r="D26">
        <v>8.7459000000000007</v>
      </c>
      <c r="E26" s="36">
        <v>0</v>
      </c>
      <c r="F26" s="37">
        <v>2.2245E-156</v>
      </c>
      <c r="G26" s="37">
        <v>6.4453999999999998E-4</v>
      </c>
      <c r="H26" s="37">
        <v>1.4953999999999999E-103</v>
      </c>
    </row>
    <row r="27" spans="1:9">
      <c r="A27" t="s">
        <v>116</v>
      </c>
      <c r="B27" t="s">
        <v>117</v>
      </c>
      <c r="C27" t="s">
        <v>118</v>
      </c>
      <c r="D27">
        <v>8.8655000000000008</v>
      </c>
      <c r="E27" s="36">
        <v>0</v>
      </c>
      <c r="F27" s="37">
        <v>9.4943999999999996E-203</v>
      </c>
      <c r="G27" s="37">
        <v>1.5368000000000001E-53</v>
      </c>
      <c r="H27" s="37">
        <v>3.5823999999999998E-175</v>
      </c>
    </row>
    <row r="28" spans="1:9">
      <c r="A28" s="36" t="s">
        <v>119</v>
      </c>
      <c r="B28" t="s">
        <v>120</v>
      </c>
      <c r="C28" t="s">
        <v>121</v>
      </c>
      <c r="D28">
        <v>9.9827999999999992</v>
      </c>
      <c r="E28" s="36">
        <v>0</v>
      </c>
      <c r="F28" s="37">
        <v>2.8216000000000001E-188</v>
      </c>
      <c r="G28" s="37">
        <v>1.2147E-21</v>
      </c>
      <c r="H28" s="37">
        <v>3.5250999999999997E-142</v>
      </c>
    </row>
    <row r="29" spans="1:9">
      <c r="A29" t="s">
        <v>122</v>
      </c>
      <c r="B29" t="s">
        <v>123</v>
      </c>
      <c r="C29" t="s">
        <v>124</v>
      </c>
      <c r="D29">
        <v>12.0098</v>
      </c>
      <c r="E29" s="36">
        <v>0</v>
      </c>
      <c r="F29" s="37">
        <v>3.0544000000000001E-134</v>
      </c>
      <c r="G29" s="37">
        <v>1.4703999999999999E-14</v>
      </c>
      <c r="H29" s="37">
        <v>1.6509999999999999E-108</v>
      </c>
    </row>
    <row r="30" spans="1:9">
      <c r="A30" t="s">
        <v>125</v>
      </c>
      <c r="B30" t="s">
        <v>126</v>
      </c>
      <c r="C30" t="s">
        <v>127</v>
      </c>
      <c r="D30">
        <v>3.6303000000000001</v>
      </c>
      <c r="E30" s="37">
        <v>1.8972999999999999E-4</v>
      </c>
      <c r="F30" s="37">
        <v>9.5743000000000002E-29</v>
      </c>
      <c r="G30" s="37">
        <v>6.8186000000000002E-41</v>
      </c>
      <c r="H30" s="37">
        <v>2.8816999999999999E-20</v>
      </c>
    </row>
    <row r="31" spans="1:9">
      <c r="A31" t="s">
        <v>128</v>
      </c>
      <c r="B31" t="s">
        <v>129</v>
      </c>
      <c r="C31" t="s">
        <v>130</v>
      </c>
      <c r="D31">
        <v>5.7309999999999999</v>
      </c>
      <c r="E31" s="37">
        <v>7.3836000000000005E-11</v>
      </c>
      <c r="F31" s="37">
        <v>3.6116000000000001E-50</v>
      </c>
      <c r="G31" s="37">
        <v>4.0953999999999997E-133</v>
      </c>
      <c r="H31" s="37">
        <v>8.1489000000000001E-48</v>
      </c>
    </row>
    <row r="32" spans="1:9">
      <c r="A32" t="s">
        <v>131</v>
      </c>
      <c r="B32" t="s">
        <v>132</v>
      </c>
      <c r="C32" t="s">
        <v>133</v>
      </c>
      <c r="D32">
        <v>10.3668</v>
      </c>
      <c r="E32" s="36">
        <v>0</v>
      </c>
      <c r="F32" s="37">
        <v>7.9054999999999992E-124</v>
      </c>
      <c r="G32" s="37">
        <v>1.5844999999999999E-28</v>
      </c>
      <c r="H32" s="37">
        <v>2.8135000000000001E-94</v>
      </c>
    </row>
    <row r="33" spans="1:8">
      <c r="A33" s="47" t="s">
        <v>10</v>
      </c>
      <c r="B33" s="48">
        <v>-81.271900000000002</v>
      </c>
      <c r="C33" s="48">
        <v>-89.747900000000001</v>
      </c>
      <c r="D33" s="48">
        <v>8.4760000000000009</v>
      </c>
      <c r="E33" s="41"/>
    </row>
    <row r="34" spans="1:8">
      <c r="A34" s="66" t="s">
        <v>134</v>
      </c>
      <c r="B34" s="66"/>
      <c r="C34" s="66"/>
      <c r="D34" s="66"/>
      <c r="E34" s="66"/>
    </row>
    <row r="35" spans="1:8">
      <c r="A35" s="45"/>
      <c r="B35" t="s">
        <v>111</v>
      </c>
      <c r="C35" t="s">
        <v>135</v>
      </c>
      <c r="D35" t="s">
        <v>63</v>
      </c>
      <c r="E35" s="60" t="s">
        <v>55</v>
      </c>
      <c r="F35" s="61" t="s">
        <v>56</v>
      </c>
      <c r="G35" s="62" t="s">
        <v>57</v>
      </c>
      <c r="H35" s="60" t="s">
        <v>58</v>
      </c>
    </row>
    <row r="36" spans="1:8">
      <c r="A36" t="s">
        <v>113</v>
      </c>
      <c r="B36" t="s">
        <v>114</v>
      </c>
      <c r="C36" t="s">
        <v>136</v>
      </c>
      <c r="D36">
        <v>13.3028</v>
      </c>
      <c r="E36" s="36">
        <v>0</v>
      </c>
      <c r="F36" s="37">
        <v>1.3260000000000001E-139</v>
      </c>
      <c r="G36" s="36">
        <v>2.3999999999999998E-3</v>
      </c>
      <c r="H36" s="37">
        <v>2.0238000000000001E-118</v>
      </c>
    </row>
    <row r="37" spans="1:8">
      <c r="A37" t="s">
        <v>116</v>
      </c>
      <c r="B37" t="s">
        <v>117</v>
      </c>
      <c r="C37" t="s">
        <v>137</v>
      </c>
      <c r="D37">
        <v>12.4231</v>
      </c>
      <c r="E37" s="36">
        <v>0</v>
      </c>
      <c r="F37" s="37">
        <v>1.5535000000000001E-210</v>
      </c>
      <c r="G37" s="37">
        <v>1.6551000000000001E-41</v>
      </c>
      <c r="H37" s="37">
        <v>6.9233000000000003E-160</v>
      </c>
    </row>
    <row r="38" spans="1:8">
      <c r="A38" t="s">
        <v>119</v>
      </c>
      <c r="B38" t="s">
        <v>120</v>
      </c>
      <c r="C38" t="s">
        <v>138</v>
      </c>
      <c r="D38">
        <v>11.8675</v>
      </c>
      <c r="E38" s="36">
        <v>0</v>
      </c>
      <c r="F38" s="37">
        <v>6.8572999999999996E-115</v>
      </c>
      <c r="G38" s="37">
        <v>3.4672000000000001E-8</v>
      </c>
      <c r="H38" s="37">
        <v>1.2625000000000001E-87</v>
      </c>
    </row>
    <row r="39" spans="1:8">
      <c r="A39" t="s">
        <v>122</v>
      </c>
      <c r="B39" t="s">
        <v>123</v>
      </c>
      <c r="C39" t="s">
        <v>139</v>
      </c>
      <c r="D39">
        <v>12.9062</v>
      </c>
      <c r="E39" s="36">
        <v>0</v>
      </c>
      <c r="F39" s="37">
        <v>1.9258000000000002E-99</v>
      </c>
      <c r="G39" s="37">
        <v>1.0545E-22</v>
      </c>
      <c r="H39" s="37">
        <v>8.8473000000000006E-77</v>
      </c>
    </row>
    <row r="40" spans="1:8">
      <c r="A40" t="s">
        <v>125</v>
      </c>
      <c r="B40" t="s">
        <v>126</v>
      </c>
      <c r="C40" t="s">
        <v>140</v>
      </c>
      <c r="D40">
        <v>6.5171999999999999</v>
      </c>
      <c r="E40" s="37">
        <v>4.7346000000000001E-11</v>
      </c>
      <c r="F40" s="37">
        <v>7.878E-30</v>
      </c>
      <c r="G40" s="37">
        <v>8.0920000000000004E-49</v>
      </c>
      <c r="H40" s="37">
        <v>2.9551999999999999E-31</v>
      </c>
    </row>
    <row r="41" spans="1:8">
      <c r="A41" t="s">
        <v>128</v>
      </c>
      <c r="B41" t="s">
        <v>129</v>
      </c>
      <c r="C41" t="s">
        <v>141</v>
      </c>
      <c r="D41">
        <v>8.6656999999999993</v>
      </c>
      <c r="E41" s="37">
        <v>4.4408999999999998E-16</v>
      </c>
      <c r="F41" s="37">
        <v>1.2176999999999999E-30</v>
      </c>
      <c r="G41" s="37">
        <v>1.189E-50</v>
      </c>
      <c r="H41" s="37">
        <v>1.1845999999999999E-30</v>
      </c>
    </row>
    <row r="42" spans="1:8">
      <c r="A42" t="s">
        <v>131</v>
      </c>
      <c r="B42" t="s">
        <v>132</v>
      </c>
      <c r="C42" t="s">
        <v>142</v>
      </c>
      <c r="D42">
        <v>13.357900000000001</v>
      </c>
      <c r="E42" s="37">
        <v>4.3131999999999997E-7</v>
      </c>
      <c r="F42" s="37">
        <v>2.221E-4</v>
      </c>
      <c r="G42" s="36">
        <v>1.24E-2</v>
      </c>
      <c r="H42" s="37">
        <v>5.2749999999999997E-4</v>
      </c>
    </row>
    <row r="43" spans="1:8">
      <c r="A43" s="47" t="s">
        <v>10</v>
      </c>
      <c r="B43" s="48">
        <v>-81.271900000000002</v>
      </c>
      <c r="C43" s="48">
        <v>-92.563299999999998</v>
      </c>
      <c r="D43" s="48">
        <v>11.291399999999999</v>
      </c>
      <c r="E43" s="41"/>
    </row>
    <row r="44" spans="1:8">
      <c r="A44" s="66" t="s">
        <v>143</v>
      </c>
      <c r="B44" s="66"/>
      <c r="C44" s="66"/>
      <c r="D44" s="66"/>
      <c r="E44" s="66"/>
    </row>
    <row r="45" spans="1:8">
      <c r="A45" s="45"/>
      <c r="B45" t="s">
        <v>111</v>
      </c>
      <c r="C45" t="s">
        <v>144</v>
      </c>
      <c r="D45" t="s">
        <v>63</v>
      </c>
      <c r="E45" s="60" t="s">
        <v>55</v>
      </c>
      <c r="F45" s="61" t="s">
        <v>56</v>
      </c>
      <c r="G45" s="62" t="s">
        <v>57</v>
      </c>
      <c r="H45" s="60" t="s">
        <v>58</v>
      </c>
    </row>
    <row r="46" spans="1:8">
      <c r="A46" t="s">
        <v>113</v>
      </c>
      <c r="B46" t="s">
        <v>114</v>
      </c>
      <c r="C46" t="s">
        <v>145</v>
      </c>
      <c r="D46">
        <v>13.285600000000001</v>
      </c>
      <c r="E46" s="36">
        <v>0</v>
      </c>
      <c r="F46" s="37">
        <v>7.8290999999999995E-166</v>
      </c>
      <c r="G46" s="37">
        <v>1.6178E-5</v>
      </c>
      <c r="H46" s="37">
        <v>6.9731000000000002E-137</v>
      </c>
    </row>
    <row r="47" spans="1:8">
      <c r="A47" t="s">
        <v>116</v>
      </c>
      <c r="B47" t="s">
        <v>117</v>
      </c>
      <c r="C47" t="s">
        <v>146</v>
      </c>
      <c r="D47">
        <v>13.206799999999999</v>
      </c>
      <c r="E47" s="36">
        <v>0</v>
      </c>
      <c r="F47" s="37">
        <v>3.1319999999999998E-224</v>
      </c>
      <c r="G47" s="37">
        <v>3.4063000000000003E-57</v>
      </c>
      <c r="H47" s="37">
        <v>1.0178E-170</v>
      </c>
    </row>
    <row r="48" spans="1:8">
      <c r="A48" s="36" t="s">
        <v>119</v>
      </c>
      <c r="B48" t="s">
        <v>120</v>
      </c>
      <c r="C48" t="s">
        <v>147</v>
      </c>
      <c r="D48">
        <v>12.071099999999999</v>
      </c>
      <c r="E48" s="36">
        <v>0</v>
      </c>
      <c r="F48" s="37">
        <v>2.7588000000000002E-119</v>
      </c>
      <c r="G48" s="38">
        <v>0.2467</v>
      </c>
      <c r="H48" s="37">
        <v>6.5086000000000002E-91</v>
      </c>
    </row>
    <row r="49" spans="1:8">
      <c r="A49" t="s">
        <v>122</v>
      </c>
      <c r="B49" t="s">
        <v>123</v>
      </c>
      <c r="C49" t="s">
        <v>148</v>
      </c>
      <c r="D49">
        <v>13.7171</v>
      </c>
      <c r="E49" s="36">
        <v>0</v>
      </c>
      <c r="F49" s="37">
        <v>1.5030999999999999E-124</v>
      </c>
      <c r="G49" s="37">
        <v>3.9499000000000002E-34</v>
      </c>
      <c r="H49" s="37">
        <v>1.1188E-93</v>
      </c>
    </row>
    <row r="50" spans="1:8">
      <c r="A50" t="s">
        <v>125</v>
      </c>
      <c r="B50" t="s">
        <v>126</v>
      </c>
      <c r="C50" t="s">
        <v>149</v>
      </c>
      <c r="D50">
        <v>7.2969999999999997</v>
      </c>
      <c r="E50" s="37">
        <v>1.9586000000000001E-10</v>
      </c>
      <c r="F50" s="37">
        <v>1.7915000000000001E-22</v>
      </c>
      <c r="G50" s="37">
        <v>3.0926999999999997E-33</v>
      </c>
      <c r="H50" s="37">
        <v>1.8313E-25</v>
      </c>
    </row>
    <row r="51" spans="1:8">
      <c r="A51" t="s">
        <v>128</v>
      </c>
      <c r="B51" t="s">
        <v>129</v>
      </c>
      <c r="C51" t="s">
        <v>150</v>
      </c>
      <c r="D51">
        <v>9.5869999999999997</v>
      </c>
      <c r="E51" s="36">
        <v>0</v>
      </c>
      <c r="F51" s="37">
        <v>3.6521E-22</v>
      </c>
      <c r="G51" s="37">
        <v>2.7086000000000001E-34</v>
      </c>
      <c r="H51" s="37">
        <v>3.2322999999999997E-20</v>
      </c>
    </row>
    <row r="52" spans="1:8">
      <c r="A52" t="s">
        <v>131</v>
      </c>
      <c r="B52" t="s">
        <v>132</v>
      </c>
      <c r="C52" t="s">
        <v>151</v>
      </c>
      <c r="D52">
        <v>12.357900000000001</v>
      </c>
      <c r="E52" s="36">
        <v>0</v>
      </c>
      <c r="F52" s="37">
        <v>1.15E-2</v>
      </c>
      <c r="G52" s="36">
        <v>1.15E-2</v>
      </c>
      <c r="H52" s="37">
        <v>1.4E-2</v>
      </c>
    </row>
    <row r="53" spans="1:8">
      <c r="A53" s="47" t="s">
        <v>10</v>
      </c>
      <c r="B53" s="48">
        <v>-81.271900000000002</v>
      </c>
      <c r="C53" s="48">
        <v>-92.917900000000003</v>
      </c>
      <c r="D53" s="48">
        <v>11.646000000000001</v>
      </c>
    </row>
    <row r="54" spans="1:8">
      <c r="A54" s="66" t="s">
        <v>152</v>
      </c>
      <c r="B54" s="66"/>
      <c r="C54" s="66"/>
      <c r="D54" s="66"/>
      <c r="E54" s="66"/>
    </row>
    <row r="55" spans="1:8">
      <c r="A55" s="45"/>
      <c r="B55" t="s">
        <v>111</v>
      </c>
      <c r="C55" t="s">
        <v>153</v>
      </c>
      <c r="D55" t="s">
        <v>63</v>
      </c>
      <c r="E55" s="60" t="s">
        <v>55</v>
      </c>
      <c r="F55" s="61" t="s">
        <v>56</v>
      </c>
      <c r="G55" s="62" t="s">
        <v>57</v>
      </c>
      <c r="H55" s="60" t="s">
        <v>58</v>
      </c>
    </row>
    <row r="56" spans="1:8">
      <c r="A56" t="s">
        <v>113</v>
      </c>
      <c r="B56" t="s">
        <v>114</v>
      </c>
      <c r="C56" t="s">
        <v>154</v>
      </c>
      <c r="D56">
        <v>7.5143000000000004</v>
      </c>
      <c r="E56" s="37">
        <v>4.4408999999999998E-16</v>
      </c>
      <c r="F56" s="37">
        <v>2.3399E-151</v>
      </c>
      <c r="G56" s="38">
        <v>0.70179999999999998</v>
      </c>
      <c r="H56" s="37">
        <v>8.4599000000000004E-109</v>
      </c>
    </row>
    <row r="57" spans="1:8">
      <c r="A57" t="s">
        <v>116</v>
      </c>
      <c r="B57" t="s">
        <v>117</v>
      </c>
      <c r="C57" t="s">
        <v>155</v>
      </c>
      <c r="D57">
        <v>9.3346999999999998</v>
      </c>
      <c r="E57" s="36">
        <v>0</v>
      </c>
      <c r="F57" s="37">
        <v>1.2663E-210</v>
      </c>
      <c r="G57" s="37">
        <v>3.7916999999999998E-62</v>
      </c>
      <c r="H57" s="37">
        <v>9.4036999999999994E-185</v>
      </c>
    </row>
    <row r="58" spans="1:8">
      <c r="A58" t="s">
        <v>119</v>
      </c>
      <c r="B58" t="s">
        <v>120</v>
      </c>
      <c r="C58" t="s">
        <v>156</v>
      </c>
      <c r="D58">
        <v>6.9154999999999998</v>
      </c>
      <c r="E58" s="36">
        <v>0</v>
      </c>
      <c r="F58" s="37">
        <v>1.5387999999999999E-240</v>
      </c>
      <c r="G58" s="37">
        <v>5.7373000000000003E-29</v>
      </c>
      <c r="H58" s="37">
        <v>6.9660999999999999E-181</v>
      </c>
    </row>
    <row r="59" spans="1:8">
      <c r="A59" t="s">
        <v>122</v>
      </c>
      <c r="B59" t="s">
        <v>123</v>
      </c>
      <c r="C59" t="s">
        <v>157</v>
      </c>
      <c r="D59">
        <v>10.872999999999999</v>
      </c>
      <c r="E59" s="36">
        <v>0</v>
      </c>
      <c r="F59" s="37">
        <v>2.5767000000000001E-153</v>
      </c>
      <c r="G59" s="37">
        <v>3.4352999999999998E-19</v>
      </c>
      <c r="H59" s="37">
        <v>2.6375000000000002E-129</v>
      </c>
    </row>
    <row r="60" spans="1:8">
      <c r="A60" t="s">
        <v>125</v>
      </c>
      <c r="B60" t="s">
        <v>126</v>
      </c>
      <c r="C60" t="s">
        <v>158</v>
      </c>
      <c r="D60">
        <v>4.4542999999999999</v>
      </c>
      <c r="E60" s="37">
        <v>1.5785E-6</v>
      </c>
      <c r="F60" s="37">
        <v>1.5460000000000001E-31</v>
      </c>
      <c r="G60" s="37">
        <v>5.9280000000000001E-59</v>
      </c>
      <c r="H60" s="37">
        <v>1.8768000000000001E-29</v>
      </c>
    </row>
    <row r="61" spans="1:8">
      <c r="A61" t="s">
        <v>128</v>
      </c>
      <c r="B61" t="s">
        <v>129</v>
      </c>
      <c r="C61" t="s">
        <v>159</v>
      </c>
      <c r="D61">
        <v>6.7839999999999998</v>
      </c>
      <c r="E61" s="37">
        <v>2.0353E-12</v>
      </c>
      <c r="F61" s="37">
        <v>2.8052E-41</v>
      </c>
      <c r="G61" s="37">
        <v>1.5993000000000001E-77</v>
      </c>
      <c r="H61" s="37">
        <v>9.7906000000000001E-51</v>
      </c>
    </row>
    <row r="62" spans="1:8">
      <c r="A62" t="s">
        <v>131</v>
      </c>
      <c r="B62" t="s">
        <v>132</v>
      </c>
      <c r="C62" t="s">
        <v>160</v>
      </c>
      <c r="D62">
        <v>9.7692999999999994</v>
      </c>
      <c r="E62" s="36">
        <v>0</v>
      </c>
      <c r="F62" s="37">
        <v>2.2729999999999998E-70</v>
      </c>
      <c r="G62" s="37">
        <v>2.4981E-108</v>
      </c>
      <c r="H62" s="37">
        <v>1.4855999999999999E-91</v>
      </c>
    </row>
    <row r="63" spans="1:8">
      <c r="A63" s="47" t="s">
        <v>10</v>
      </c>
      <c r="B63" s="48">
        <v>-81.271900000000002</v>
      </c>
      <c r="C63" s="48">
        <v>-89.221100000000007</v>
      </c>
      <c r="D63" s="48">
        <v>7.9492000000000003</v>
      </c>
    </row>
    <row r="64" spans="1:8">
      <c r="A64" s="66" t="s">
        <v>161</v>
      </c>
      <c r="B64" s="66"/>
      <c r="C64" s="66"/>
      <c r="D64" s="66"/>
      <c r="E64" s="66"/>
    </row>
    <row r="65" spans="1:8">
      <c r="A65" s="45"/>
      <c r="B65" t="s">
        <v>111</v>
      </c>
      <c r="C65" t="s">
        <v>153</v>
      </c>
      <c r="D65" t="s">
        <v>63</v>
      </c>
      <c r="E65" s="60" t="s">
        <v>55</v>
      </c>
      <c r="F65" s="61" t="s">
        <v>56</v>
      </c>
      <c r="G65" s="62" t="s">
        <v>57</v>
      </c>
      <c r="H65" s="60" t="s">
        <v>58</v>
      </c>
    </row>
    <row r="66" spans="1:8">
      <c r="A66" t="s">
        <v>162</v>
      </c>
      <c r="B66" t="s">
        <v>163</v>
      </c>
      <c r="C66" t="s">
        <v>164</v>
      </c>
      <c r="D66">
        <v>0.2873</v>
      </c>
      <c r="E66" s="38">
        <v>0.77049999999999996</v>
      </c>
      <c r="F66" s="37">
        <v>3.0834E-19</v>
      </c>
      <c r="G66" s="37">
        <v>1.5552E-24</v>
      </c>
      <c r="H66" s="38">
        <v>0.24790000000000001</v>
      </c>
    </row>
    <row r="67" spans="1:8">
      <c r="A67" t="s">
        <v>165</v>
      </c>
      <c r="B67" t="s">
        <v>166</v>
      </c>
      <c r="C67" t="s">
        <v>167</v>
      </c>
      <c r="D67">
        <v>6.9424000000000001</v>
      </c>
      <c r="E67" s="36">
        <v>0</v>
      </c>
      <c r="F67" s="37">
        <v>1.0993000000000001E-168</v>
      </c>
      <c r="G67" s="37">
        <v>2.7767999999999999E-101</v>
      </c>
      <c r="H67" s="37">
        <v>3.6045E-149</v>
      </c>
    </row>
    <row r="68" spans="1:8">
      <c r="A68" t="s">
        <v>168</v>
      </c>
      <c r="B68" t="s">
        <v>169</v>
      </c>
      <c r="C68" t="s">
        <v>170</v>
      </c>
      <c r="D68">
        <v>15.422599999999999</v>
      </c>
      <c r="E68" s="36">
        <v>0</v>
      </c>
      <c r="F68" s="37">
        <v>3.0394999999999998E-209</v>
      </c>
      <c r="G68" s="37">
        <v>8.2225999999999995E-31</v>
      </c>
      <c r="H68" s="37">
        <v>7.5475000000000004E-160</v>
      </c>
    </row>
    <row r="69" spans="1:8">
      <c r="A69" t="s">
        <v>171</v>
      </c>
      <c r="B69" t="s">
        <v>172</v>
      </c>
      <c r="C69" t="s">
        <v>173</v>
      </c>
      <c r="D69">
        <v>6.0499000000000001</v>
      </c>
      <c r="E69" s="37">
        <v>1.4787999999999999E-9</v>
      </c>
      <c r="F69" s="37">
        <v>1.6275E-49</v>
      </c>
      <c r="G69" s="37">
        <v>8.1651000000000004E-27</v>
      </c>
      <c r="H69" s="37">
        <v>1.151E-49</v>
      </c>
    </row>
    <row r="70" spans="1:8">
      <c r="A70" t="s">
        <v>174</v>
      </c>
      <c r="B70" t="s">
        <v>175</v>
      </c>
      <c r="C70" t="s">
        <v>176</v>
      </c>
      <c r="D70">
        <v>10.4686</v>
      </c>
      <c r="E70" s="36">
        <v>0</v>
      </c>
      <c r="F70" s="37">
        <v>8.3980999999999997E-146</v>
      </c>
      <c r="G70" s="37">
        <v>1.4476E-9</v>
      </c>
      <c r="H70" s="37">
        <v>3.6833000000000002E-148</v>
      </c>
    </row>
    <row r="71" spans="1:8">
      <c r="A71" t="s">
        <v>177</v>
      </c>
      <c r="B71" t="s">
        <v>178</v>
      </c>
      <c r="C71" t="s">
        <v>179</v>
      </c>
      <c r="D71">
        <v>5.4480000000000004</v>
      </c>
      <c r="E71" s="37">
        <v>3.4982000000000003E-11</v>
      </c>
      <c r="F71" s="37">
        <v>5.6496999999999996E-68</v>
      </c>
      <c r="G71" s="37">
        <v>4.7417999999999999E-5</v>
      </c>
      <c r="H71" s="37">
        <v>9.9664E-64</v>
      </c>
    </row>
    <row r="72" spans="1:8">
      <c r="A72" t="s">
        <v>180</v>
      </c>
      <c r="B72" t="s">
        <v>181</v>
      </c>
      <c r="C72" t="s">
        <v>182</v>
      </c>
      <c r="D72">
        <v>12.5943</v>
      </c>
      <c r="E72" s="36">
        <v>0</v>
      </c>
      <c r="F72" s="37">
        <v>3.2607000000000002E-133</v>
      </c>
      <c r="G72" s="37">
        <v>1.0445E-13</v>
      </c>
      <c r="H72" s="37">
        <v>1.1093E-121</v>
      </c>
    </row>
    <row r="73" spans="1:8">
      <c r="B73">
        <v>-77.147499999999994</v>
      </c>
      <c r="C73">
        <v>-85.320800000000006</v>
      </c>
      <c r="D73">
        <v>8.1732999999999993</v>
      </c>
    </row>
    <row r="74" spans="1:8">
      <c r="A74" s="66" t="s">
        <v>183</v>
      </c>
      <c r="B74" s="66"/>
      <c r="C74" s="66"/>
      <c r="D74" s="66"/>
      <c r="E74" s="66"/>
    </row>
    <row r="75" spans="1:8">
      <c r="A75" s="45"/>
      <c r="B75" t="s">
        <v>111</v>
      </c>
      <c r="C75" t="s">
        <v>184</v>
      </c>
      <c r="D75" t="s">
        <v>63</v>
      </c>
      <c r="E75" s="60" t="s">
        <v>55</v>
      </c>
      <c r="F75" s="61" t="s">
        <v>56</v>
      </c>
      <c r="G75" s="62" t="s">
        <v>57</v>
      </c>
      <c r="H75" s="60" t="s">
        <v>58</v>
      </c>
    </row>
    <row r="76" spans="1:8">
      <c r="A76" t="s">
        <v>113</v>
      </c>
      <c r="B76" t="s">
        <v>114</v>
      </c>
      <c r="C76" t="s">
        <v>185</v>
      </c>
      <c r="D76">
        <v>11.6927</v>
      </c>
      <c r="E76" s="36">
        <v>0</v>
      </c>
      <c r="F76" s="37">
        <v>3.3205999999999997E-94</v>
      </c>
      <c r="G76" s="38">
        <v>0.31009999999999999</v>
      </c>
      <c r="H76" s="37">
        <v>3.8073000000000004E-74</v>
      </c>
    </row>
    <row r="77" spans="1:8">
      <c r="A77" t="s">
        <v>116</v>
      </c>
      <c r="B77" t="s">
        <v>117</v>
      </c>
      <c r="C77" t="s">
        <v>186</v>
      </c>
      <c r="D77">
        <v>10.972099999999999</v>
      </c>
      <c r="E77" s="36">
        <v>0</v>
      </c>
      <c r="F77" s="37">
        <v>6.6143000000000002E-129</v>
      </c>
      <c r="G77" s="37">
        <v>1.1527E-78</v>
      </c>
      <c r="H77" s="37">
        <v>6.6698000000000004E-104</v>
      </c>
    </row>
    <row r="78" spans="1:8">
      <c r="A78" t="s">
        <v>119</v>
      </c>
      <c r="B78" t="s">
        <v>120</v>
      </c>
      <c r="C78" t="s">
        <v>187</v>
      </c>
      <c r="D78">
        <v>10.339600000000001</v>
      </c>
      <c r="E78" s="36">
        <v>0</v>
      </c>
      <c r="F78" s="37">
        <v>3.7898999999999997E-101</v>
      </c>
      <c r="G78" s="37">
        <v>2.1391999999999998E-9</v>
      </c>
      <c r="H78" s="37">
        <v>2.3799000000000002E-77</v>
      </c>
    </row>
    <row r="79" spans="1:8">
      <c r="A79" t="s">
        <v>122</v>
      </c>
      <c r="B79" t="s">
        <v>123</v>
      </c>
      <c r="C79" t="s">
        <v>188</v>
      </c>
      <c r="D79">
        <v>11.7865</v>
      </c>
      <c r="E79" s="36">
        <v>0</v>
      </c>
      <c r="F79" s="37">
        <v>8.8569999999999997E-81</v>
      </c>
      <c r="G79" s="37">
        <v>8.5279000000000001E-10</v>
      </c>
      <c r="H79" s="37">
        <v>3.7193000000000002E-65</v>
      </c>
    </row>
    <row r="80" spans="1:8">
      <c r="A80" t="s">
        <v>125</v>
      </c>
      <c r="B80" t="s">
        <v>126</v>
      </c>
      <c r="C80" t="s">
        <v>189</v>
      </c>
      <c r="D80">
        <v>5.3522999999999996</v>
      </c>
      <c r="E80" s="37">
        <v>2.247E-5</v>
      </c>
      <c r="F80" s="37">
        <v>1.5551000000000001E-13</v>
      </c>
      <c r="G80" s="37">
        <v>1.6835E-26</v>
      </c>
      <c r="H80" s="37">
        <v>1.3317E-19</v>
      </c>
    </row>
    <row r="81" spans="1:8">
      <c r="A81" t="s">
        <v>128</v>
      </c>
      <c r="B81" t="s">
        <v>129</v>
      </c>
      <c r="C81" t="s">
        <v>190</v>
      </c>
      <c r="D81">
        <v>6.9257</v>
      </c>
      <c r="E81" s="37">
        <v>1.1063E-10</v>
      </c>
      <c r="F81" s="37">
        <v>2.3225E-26</v>
      </c>
      <c r="G81" s="37">
        <v>6.6847999999999999E-55</v>
      </c>
      <c r="H81" s="37">
        <v>4.3386E-31</v>
      </c>
    </row>
    <row r="82" spans="1:8">
      <c r="A82" t="s">
        <v>131</v>
      </c>
      <c r="B82" t="s">
        <v>132</v>
      </c>
      <c r="C82" t="s">
        <v>191</v>
      </c>
      <c r="D82">
        <v>9.9846000000000004</v>
      </c>
      <c r="E82" s="37">
        <v>1.9558999999999999E-10</v>
      </c>
      <c r="F82" s="37">
        <v>2.2661000000000001E-23</v>
      </c>
      <c r="G82" s="37">
        <v>5.1679E-31</v>
      </c>
      <c r="H82" s="37">
        <v>5.67E-31</v>
      </c>
    </row>
    <row r="83" spans="1:8">
      <c r="B83" s="40">
        <v>-81.271900000000002</v>
      </c>
      <c r="C83">
        <v>-90.850899999999996</v>
      </c>
      <c r="D83">
        <v>9.5790000000000006</v>
      </c>
      <c r="E83" s="37"/>
      <c r="F83" s="37"/>
      <c r="G83" s="37"/>
      <c r="H83" s="37"/>
    </row>
    <row r="85" spans="1:8">
      <c r="A85" s="49" t="s">
        <v>192</v>
      </c>
      <c r="B85" s="49" t="s">
        <v>109</v>
      </c>
      <c r="C85" s="50"/>
      <c r="D85" s="50"/>
      <c r="E85" s="50"/>
    </row>
    <row r="86" spans="1:8">
      <c r="A86" s="66" t="s">
        <v>110</v>
      </c>
      <c r="B86" s="66"/>
      <c r="C86" s="66"/>
      <c r="D86" s="66"/>
      <c r="E86" s="66"/>
    </row>
    <row r="87" spans="1:8">
      <c r="A87" s="45"/>
      <c r="B87" s="46" t="s">
        <v>111</v>
      </c>
      <c r="C87" s="46" t="s">
        <v>112</v>
      </c>
      <c r="D87" t="s">
        <v>63</v>
      </c>
      <c r="E87" s="60" t="s">
        <v>55</v>
      </c>
      <c r="F87" s="61" t="s">
        <v>56</v>
      </c>
      <c r="G87" s="62" t="s">
        <v>57</v>
      </c>
      <c r="H87" s="60" t="s">
        <v>58</v>
      </c>
    </row>
    <row r="88" spans="1:8">
      <c r="A88" t="s">
        <v>193</v>
      </c>
      <c r="B88" t="s">
        <v>194</v>
      </c>
      <c r="C88" t="s">
        <v>195</v>
      </c>
      <c r="D88">
        <v>0.40789999999999998</v>
      </c>
      <c r="E88" s="38">
        <v>0.5554</v>
      </c>
      <c r="F88" s="37">
        <v>3.4696E-28</v>
      </c>
      <c r="G88" s="37">
        <v>5.4111999999999999E-44</v>
      </c>
      <c r="H88" s="37">
        <v>3.4703E-6</v>
      </c>
    </row>
    <row r="89" spans="1:8">
      <c r="A89" t="s">
        <v>196</v>
      </c>
      <c r="B89" t="s">
        <v>197</v>
      </c>
      <c r="C89" t="s">
        <v>198</v>
      </c>
      <c r="D89">
        <v>3.4350000000000001</v>
      </c>
      <c r="E89" s="37">
        <v>3.6335999999999998E-6</v>
      </c>
      <c r="F89" s="37">
        <v>2.2591000000000001E-50</v>
      </c>
      <c r="G89" s="37">
        <v>3.9275000000000002E-56</v>
      </c>
      <c r="H89" s="37">
        <v>6.0450000000000003E-25</v>
      </c>
    </row>
    <row r="90" spans="1:8">
      <c r="A90" t="s">
        <v>199</v>
      </c>
      <c r="B90" t="s">
        <v>200</v>
      </c>
      <c r="C90" t="s">
        <v>201</v>
      </c>
      <c r="D90">
        <v>3.4243000000000001</v>
      </c>
      <c r="E90" s="36">
        <v>1.5800000000000002E-2</v>
      </c>
      <c r="F90" s="37">
        <v>1.0553E-42</v>
      </c>
      <c r="G90" s="38">
        <v>0.1128</v>
      </c>
      <c r="H90" s="37">
        <v>1.8630000000000001E-26</v>
      </c>
    </row>
    <row r="91" spans="1:8">
      <c r="A91" t="s">
        <v>202</v>
      </c>
      <c r="B91" t="s">
        <v>203</v>
      </c>
      <c r="C91" t="s">
        <v>204</v>
      </c>
      <c r="D91">
        <v>1.5435000000000001</v>
      </c>
      <c r="E91" s="36">
        <v>2.3E-2</v>
      </c>
      <c r="F91" s="37">
        <v>1.3731999999999999E-13</v>
      </c>
      <c r="G91" s="37">
        <v>6.8529999999999999E-14</v>
      </c>
      <c r="H91" s="37">
        <v>7.7756999999999999E-8</v>
      </c>
    </row>
    <row r="92" spans="1:8">
      <c r="A92" t="s">
        <v>131</v>
      </c>
      <c r="B92" t="s">
        <v>205</v>
      </c>
      <c r="C92" t="s">
        <v>206</v>
      </c>
      <c r="D92">
        <v>1.6107</v>
      </c>
      <c r="E92" s="36">
        <v>1.1000000000000001E-3</v>
      </c>
      <c r="F92" s="37">
        <v>3.3007999999999998E-32</v>
      </c>
      <c r="G92" s="37">
        <v>5.4933000000000001E-29</v>
      </c>
      <c r="H92" s="37">
        <v>5.2190000000000002E-22</v>
      </c>
    </row>
    <row r="93" spans="1:8">
      <c r="A93" t="s">
        <v>128</v>
      </c>
      <c r="B93" t="s">
        <v>207</v>
      </c>
      <c r="C93" t="s">
        <v>208</v>
      </c>
      <c r="D93">
        <v>3.1113</v>
      </c>
      <c r="E93" s="36">
        <v>2.3E-3</v>
      </c>
      <c r="F93" s="37">
        <v>1.6418E-48</v>
      </c>
      <c r="G93" s="36">
        <v>8.0999999999999996E-3</v>
      </c>
      <c r="H93" s="37">
        <v>9.5334000000000003E-29</v>
      </c>
    </row>
    <row r="94" spans="1:8">
      <c r="A94" t="s">
        <v>125</v>
      </c>
      <c r="B94" t="s">
        <v>209</v>
      </c>
      <c r="C94" t="s">
        <v>210</v>
      </c>
      <c r="D94">
        <v>1.7896000000000001</v>
      </c>
      <c r="E94" s="36">
        <v>3.5000000000000001E-3</v>
      </c>
      <c r="F94" s="37">
        <v>2.7949000000000001E-15</v>
      </c>
      <c r="G94" s="37">
        <v>4.3427000000000001E-12</v>
      </c>
      <c r="H94" s="37">
        <v>2.5416E-12</v>
      </c>
    </row>
    <row r="95" spans="1:8">
      <c r="A95" s="40"/>
      <c r="B95" s="40">
        <v>-86.457300000000004</v>
      </c>
      <c r="C95" s="40">
        <v>-87.036900000000003</v>
      </c>
      <c r="D95" s="40">
        <f>SUM(D88:D94)/7</f>
        <v>2.1888999999999998</v>
      </c>
      <c r="E95" s="41"/>
    </row>
    <row r="96" spans="1:8">
      <c r="A96" s="66" t="s">
        <v>134</v>
      </c>
      <c r="B96" s="66"/>
      <c r="C96" s="66"/>
      <c r="D96" s="66"/>
      <c r="E96" s="66"/>
    </row>
    <row r="97" spans="1:8">
      <c r="A97" s="45"/>
      <c r="B97" s="46" t="s">
        <v>111</v>
      </c>
      <c r="C97" s="46" t="s">
        <v>135</v>
      </c>
      <c r="D97" t="s">
        <v>63</v>
      </c>
      <c r="E97" s="60" t="s">
        <v>55</v>
      </c>
      <c r="F97" s="61" t="s">
        <v>56</v>
      </c>
      <c r="G97" s="62" t="s">
        <v>57</v>
      </c>
      <c r="H97" s="60" t="s">
        <v>58</v>
      </c>
    </row>
    <row r="98" spans="1:8">
      <c r="A98" t="s">
        <v>193</v>
      </c>
      <c r="B98" t="s">
        <v>194</v>
      </c>
      <c r="C98" t="s">
        <v>211</v>
      </c>
      <c r="D98">
        <v>3.5832000000000002</v>
      </c>
      <c r="E98" s="37">
        <v>8.7607999999999999E-8</v>
      </c>
      <c r="F98" s="37">
        <v>9.6463000000000001E-54</v>
      </c>
      <c r="G98" s="37">
        <v>4.0387000000000001E-48</v>
      </c>
      <c r="H98" s="37">
        <v>1.7459000000000001E-26</v>
      </c>
    </row>
    <row r="99" spans="1:8">
      <c r="A99" t="s">
        <v>196</v>
      </c>
      <c r="B99" t="s">
        <v>197</v>
      </c>
      <c r="C99" t="s">
        <v>212</v>
      </c>
      <c r="D99">
        <v>1.413</v>
      </c>
      <c r="E99" s="36">
        <v>2.2700000000000001E-2</v>
      </c>
      <c r="F99" s="37">
        <v>1.3410000000000001E-24</v>
      </c>
      <c r="G99" s="37">
        <v>7.2730999999999999E-45</v>
      </c>
      <c r="H99" s="37">
        <v>5.9092999999999998E-8</v>
      </c>
    </row>
    <row r="100" spans="1:8">
      <c r="A100" t="s">
        <v>199</v>
      </c>
      <c r="B100" t="s">
        <v>200</v>
      </c>
      <c r="C100" t="s">
        <v>213</v>
      </c>
      <c r="D100">
        <v>4.9034000000000004</v>
      </c>
      <c r="E100" s="37">
        <v>5.4180999999999999E-4</v>
      </c>
      <c r="F100" s="37">
        <v>4.8495000000000001E-58</v>
      </c>
      <c r="G100" s="36">
        <v>2.3800000000000002E-2</v>
      </c>
      <c r="H100" s="37">
        <v>8.9098000000000008E-34</v>
      </c>
    </row>
    <row r="101" spans="1:8">
      <c r="A101" t="s">
        <v>202</v>
      </c>
      <c r="B101" t="s">
        <v>203</v>
      </c>
      <c r="C101" t="s">
        <v>214</v>
      </c>
      <c r="D101">
        <v>3.6562999999999999</v>
      </c>
      <c r="E101" s="37">
        <v>2.1480999999999999E-8</v>
      </c>
      <c r="F101" s="37">
        <v>2.2368999999999999E-44</v>
      </c>
      <c r="G101" s="37">
        <v>1.6704E-10</v>
      </c>
      <c r="H101" s="37">
        <v>1.2157E-44</v>
      </c>
    </row>
    <row r="102" spans="1:8">
      <c r="A102" t="s">
        <v>131</v>
      </c>
      <c r="B102" t="s">
        <v>205</v>
      </c>
      <c r="C102" t="s">
        <v>215</v>
      </c>
      <c r="D102">
        <v>2.5891000000000002</v>
      </c>
      <c r="E102" s="37">
        <v>2.4555999999999998E-7</v>
      </c>
      <c r="F102" s="37">
        <v>6.2571000000000003E-50</v>
      </c>
      <c r="G102" s="37">
        <v>2.1037E-22</v>
      </c>
      <c r="H102" s="37">
        <v>8.8513000000000001E-42</v>
      </c>
    </row>
    <row r="103" spans="1:8">
      <c r="A103" t="s">
        <v>128</v>
      </c>
      <c r="B103" t="s">
        <v>207</v>
      </c>
      <c r="C103" t="s">
        <v>216</v>
      </c>
      <c r="D103">
        <v>5.0652999999999997</v>
      </c>
      <c r="E103" s="37">
        <v>3.3102000000000001E-7</v>
      </c>
      <c r="F103" s="37">
        <v>1.0899000000000001E-65</v>
      </c>
      <c r="G103" s="36">
        <v>0.27500000000000002</v>
      </c>
      <c r="H103" s="37">
        <v>9.2791000000000001E-43</v>
      </c>
    </row>
    <row r="104" spans="1:8">
      <c r="A104" t="s">
        <v>125</v>
      </c>
      <c r="B104" t="s">
        <v>209</v>
      </c>
      <c r="C104" t="s">
        <v>217</v>
      </c>
      <c r="D104">
        <v>1.7807999999999999</v>
      </c>
      <c r="E104" s="36">
        <v>4.8999999999999998E-3</v>
      </c>
      <c r="F104" s="37">
        <v>4.7197999999999997E-14</v>
      </c>
      <c r="G104" s="37">
        <v>6.5931000000000005E-13</v>
      </c>
      <c r="H104" s="37">
        <v>1.7602E-11</v>
      </c>
    </row>
    <row r="105" spans="1:8">
      <c r="A105" s="40"/>
      <c r="B105" s="40">
        <v>-86.457300000000004</v>
      </c>
      <c r="C105" s="40">
        <v>-89.232900000000001</v>
      </c>
      <c r="D105" s="40">
        <f>SUM(D98:D104)/7</f>
        <v>3.284442857142857</v>
      </c>
      <c r="E105" s="41"/>
    </row>
    <row r="106" spans="1:8">
      <c r="A106" s="66" t="s">
        <v>143</v>
      </c>
      <c r="B106" s="66"/>
      <c r="C106" s="66"/>
      <c r="D106" s="66"/>
      <c r="E106" s="66"/>
    </row>
    <row r="107" spans="1:8">
      <c r="A107" s="45"/>
      <c r="B107" s="46" t="s">
        <v>111</v>
      </c>
      <c r="C107" s="46" t="s">
        <v>144</v>
      </c>
      <c r="D107" t="s">
        <v>63</v>
      </c>
      <c r="E107" s="60" t="s">
        <v>55</v>
      </c>
      <c r="F107" s="61" t="s">
        <v>56</v>
      </c>
      <c r="G107" s="62" t="s">
        <v>57</v>
      </c>
      <c r="H107" s="60" t="s">
        <v>58</v>
      </c>
    </row>
    <row r="108" spans="1:8">
      <c r="A108" t="s">
        <v>193</v>
      </c>
      <c r="B108" t="s">
        <v>194</v>
      </c>
      <c r="C108" t="s">
        <v>218</v>
      </c>
      <c r="D108">
        <v>2.5259999999999998</v>
      </c>
      <c r="E108" s="37">
        <v>1.3291999999999999E-4</v>
      </c>
      <c r="F108" s="37">
        <v>4.4509999999999999E-38</v>
      </c>
      <c r="G108" s="37">
        <v>8.4043000000000003E-50</v>
      </c>
      <c r="H108" s="37">
        <v>1.1537E-12</v>
      </c>
    </row>
    <row r="109" spans="1:8">
      <c r="A109" t="s">
        <v>196</v>
      </c>
      <c r="B109" t="s">
        <v>197</v>
      </c>
      <c r="C109" t="s">
        <v>219</v>
      </c>
      <c r="D109">
        <v>0.86119999999999997</v>
      </c>
      <c r="E109" s="38">
        <v>0.2238</v>
      </c>
      <c r="F109" s="37">
        <v>1.6581000000000001E-20</v>
      </c>
      <c r="G109" s="37">
        <v>2.1898E-52</v>
      </c>
      <c r="H109" s="36">
        <v>6.4999999999999997E-3</v>
      </c>
    </row>
    <row r="110" spans="1:8">
      <c r="A110" t="s">
        <v>199</v>
      </c>
      <c r="B110" t="s">
        <v>200</v>
      </c>
      <c r="C110" t="s">
        <v>220</v>
      </c>
      <c r="D110">
        <v>5.6486999999999998</v>
      </c>
      <c r="E110" s="37">
        <v>7.5567000000000003E-5</v>
      </c>
      <c r="F110" s="37">
        <v>1.6174999999999999E-57</v>
      </c>
      <c r="G110" s="36">
        <v>2.4E-2</v>
      </c>
      <c r="H110" s="37">
        <v>2.5588000000000001E-33</v>
      </c>
    </row>
    <row r="111" spans="1:8">
      <c r="A111" t="s">
        <v>202</v>
      </c>
      <c r="B111" t="s">
        <v>203</v>
      </c>
      <c r="C111" t="s">
        <v>221</v>
      </c>
      <c r="D111">
        <v>0.871</v>
      </c>
      <c r="E111" s="38">
        <v>0.222</v>
      </c>
      <c r="F111" s="37">
        <v>3.9508000000000002E-15</v>
      </c>
      <c r="G111" s="37">
        <v>9.3419999999999993E-25</v>
      </c>
      <c r="H111" s="36">
        <v>1.2999999999999999E-2</v>
      </c>
    </row>
    <row r="112" spans="1:8">
      <c r="A112" t="s">
        <v>131</v>
      </c>
      <c r="B112" t="s">
        <v>205</v>
      </c>
      <c r="C112" t="s">
        <v>222</v>
      </c>
      <c r="D112">
        <v>0.61799999999999999</v>
      </c>
      <c r="E112" s="38">
        <v>0.17680000000000001</v>
      </c>
      <c r="F112" s="37">
        <v>2.7079999999999999E-20</v>
      </c>
      <c r="G112" s="37">
        <v>8.7746999999999994E-39</v>
      </c>
      <c r="H112" s="37">
        <v>1.3736999999999999E-4</v>
      </c>
    </row>
    <row r="113" spans="1:8">
      <c r="A113" t="s">
        <v>128</v>
      </c>
      <c r="B113" t="s">
        <v>207</v>
      </c>
      <c r="C113" t="s">
        <v>223</v>
      </c>
      <c r="D113">
        <v>3.1513</v>
      </c>
      <c r="E113" s="36">
        <v>1.6999999999999999E-3</v>
      </c>
      <c r="F113" s="37">
        <v>2.2646E-50</v>
      </c>
      <c r="G113" s="37">
        <v>4.0899999999999999E-2</v>
      </c>
      <c r="H113" s="37">
        <v>3.4067000000000002E-31</v>
      </c>
    </row>
    <row r="114" spans="1:8">
      <c r="A114" t="s">
        <v>125</v>
      </c>
      <c r="B114" t="s">
        <v>209</v>
      </c>
      <c r="C114" t="s">
        <v>224</v>
      </c>
      <c r="D114">
        <v>2.0949</v>
      </c>
      <c r="E114" s="37">
        <v>9.9774999999999994E-4</v>
      </c>
      <c r="F114" s="37">
        <v>7.1198999999999998E-17</v>
      </c>
      <c r="G114" s="37">
        <v>2.1321000000000001E-13</v>
      </c>
      <c r="H114" s="37">
        <v>1.9815999999999999E-14</v>
      </c>
    </row>
    <row r="115" spans="1:8">
      <c r="A115" s="40"/>
      <c r="B115" s="40">
        <v>-86.457300000000004</v>
      </c>
      <c r="C115" s="40">
        <v>-87.865700000000004</v>
      </c>
      <c r="D115" s="40">
        <f>SUM(D108:D114)/7</f>
        <v>2.2530142857142859</v>
      </c>
    </row>
    <row r="116" spans="1:8">
      <c r="A116" s="66" t="s">
        <v>152</v>
      </c>
      <c r="B116" s="66"/>
      <c r="C116" s="66"/>
      <c r="D116" s="66"/>
      <c r="E116" s="66"/>
    </row>
    <row r="117" spans="1:8">
      <c r="A117" s="45"/>
      <c r="B117" s="46" t="s">
        <v>111</v>
      </c>
      <c r="C117" s="46" t="s">
        <v>153</v>
      </c>
      <c r="D117" t="s">
        <v>63</v>
      </c>
      <c r="E117" s="60" t="s">
        <v>55</v>
      </c>
      <c r="F117" s="61" t="s">
        <v>56</v>
      </c>
      <c r="G117" s="62" t="s">
        <v>57</v>
      </c>
      <c r="H117" s="60" t="s">
        <v>58</v>
      </c>
    </row>
    <row r="118" spans="1:8">
      <c r="A118" t="s">
        <v>193</v>
      </c>
      <c r="B118" t="s">
        <v>194</v>
      </c>
      <c r="C118" t="s">
        <v>225</v>
      </c>
      <c r="D118">
        <v>2.3349000000000002</v>
      </c>
      <c r="E118" s="37">
        <v>1.7759000000000001E-4</v>
      </c>
      <c r="F118" s="37">
        <v>1.2879999999999999E-34</v>
      </c>
      <c r="G118" s="37">
        <v>1.3757E-32</v>
      </c>
      <c r="H118" s="37">
        <v>6.4187999999999996E-14</v>
      </c>
    </row>
    <row r="119" spans="1:8">
      <c r="A119" t="s">
        <v>196</v>
      </c>
      <c r="B119" t="s">
        <v>197</v>
      </c>
      <c r="C119" t="s">
        <v>226</v>
      </c>
      <c r="D119">
        <v>0.44400000000000001</v>
      </c>
      <c r="E119" s="38">
        <v>0.45290000000000002</v>
      </c>
      <c r="F119" s="37">
        <v>1.6050999999999999E-17</v>
      </c>
      <c r="G119" s="37">
        <v>8.9784999999999996E-40</v>
      </c>
      <c r="H119" s="37">
        <v>8.3765E-4</v>
      </c>
    </row>
    <row r="120" spans="1:8">
      <c r="A120" t="s">
        <v>199</v>
      </c>
      <c r="B120" t="s">
        <v>200</v>
      </c>
      <c r="C120" t="s">
        <v>227</v>
      </c>
      <c r="D120">
        <v>4.0597000000000003</v>
      </c>
      <c r="E120" s="36">
        <v>4.3E-3</v>
      </c>
      <c r="F120" s="37">
        <v>3.0679999999999999E-49</v>
      </c>
      <c r="G120" s="38">
        <v>9.7699999999999995E-2</v>
      </c>
      <c r="H120" s="37">
        <v>1.6517E-30</v>
      </c>
    </row>
    <row r="121" spans="1:8">
      <c r="A121" t="s">
        <v>202</v>
      </c>
      <c r="B121" t="s">
        <v>203</v>
      </c>
      <c r="C121" t="s">
        <v>228</v>
      </c>
      <c r="D121">
        <v>1.0596000000000001</v>
      </c>
      <c r="E121" s="38">
        <v>0.1007</v>
      </c>
      <c r="F121" s="37">
        <v>1.4367E-9</v>
      </c>
      <c r="G121" s="37">
        <v>2.2737999999999999E-10</v>
      </c>
      <c r="H121" s="37">
        <v>5.6006999999999997E-4</v>
      </c>
    </row>
    <row r="122" spans="1:8">
      <c r="A122" t="s">
        <v>131</v>
      </c>
      <c r="B122" t="s">
        <v>205</v>
      </c>
      <c r="C122" t="s">
        <v>229</v>
      </c>
      <c r="D122">
        <v>0.91090000000000004</v>
      </c>
      <c r="E122" s="37">
        <v>7.7499999999999999E-2</v>
      </c>
      <c r="F122" s="37">
        <v>1.1166E-19</v>
      </c>
      <c r="G122" s="37">
        <v>1.2435E-51</v>
      </c>
      <c r="H122" s="37">
        <v>6.4308999999999997E-5</v>
      </c>
    </row>
    <row r="123" spans="1:8">
      <c r="A123" t="s">
        <v>128</v>
      </c>
      <c r="B123" t="s">
        <v>207</v>
      </c>
      <c r="C123" t="s">
        <v>230</v>
      </c>
      <c r="D123">
        <v>4.3662999999999998</v>
      </c>
      <c r="E123" s="37">
        <v>1.0824E-5</v>
      </c>
      <c r="F123" s="37">
        <v>1.3341E-65</v>
      </c>
      <c r="G123" s="38">
        <v>0.68720000000000003</v>
      </c>
      <c r="H123" s="37">
        <v>3.399E-41</v>
      </c>
    </row>
    <row r="124" spans="1:8">
      <c r="A124" t="s">
        <v>125</v>
      </c>
      <c r="B124" t="s">
        <v>209</v>
      </c>
      <c r="C124" t="s">
        <v>231</v>
      </c>
      <c r="D124">
        <v>1.7274</v>
      </c>
      <c r="E124" s="36">
        <v>3.3E-3</v>
      </c>
      <c r="F124" s="37">
        <v>5.7892E-14</v>
      </c>
      <c r="G124" s="37">
        <v>1.4527000000000001E-10</v>
      </c>
      <c r="H124" s="37">
        <v>7.4851000000000001E-13</v>
      </c>
    </row>
    <row r="125" spans="1:8">
      <c r="A125" s="40"/>
      <c r="B125" s="40">
        <v>-86.457300000000004</v>
      </c>
      <c r="C125" s="40">
        <v>-87.705600000000004</v>
      </c>
      <c r="D125" s="40">
        <f>SUM(D118:D124)/7</f>
        <v>2.1289714285714285</v>
      </c>
    </row>
    <row r="126" spans="1:8">
      <c r="A126" s="66" t="s">
        <v>161</v>
      </c>
      <c r="B126" s="66"/>
      <c r="C126" s="66"/>
      <c r="D126" s="66"/>
      <c r="E126" s="66"/>
    </row>
    <row r="127" spans="1:8">
      <c r="A127" s="45"/>
      <c r="B127" s="46" t="s">
        <v>111</v>
      </c>
      <c r="C127" s="46" t="s">
        <v>232</v>
      </c>
      <c r="D127" t="s">
        <v>63</v>
      </c>
      <c r="E127" s="60" t="s">
        <v>55</v>
      </c>
      <c r="F127" s="61" t="s">
        <v>56</v>
      </c>
      <c r="G127" s="62" t="s">
        <v>57</v>
      </c>
      <c r="H127" s="60" t="s">
        <v>58</v>
      </c>
    </row>
    <row r="128" spans="1:8">
      <c r="A128" t="s">
        <v>193</v>
      </c>
      <c r="B128" t="s">
        <v>194</v>
      </c>
      <c r="C128" t="s">
        <v>233</v>
      </c>
      <c r="D128">
        <v>5.7983000000000002</v>
      </c>
      <c r="E128" s="36">
        <v>0</v>
      </c>
      <c r="F128" s="37">
        <v>3.2311000000000001E-85</v>
      </c>
      <c r="G128" s="37">
        <v>1.4575E-50</v>
      </c>
      <c r="H128" s="37">
        <v>2.7819000000000001E-65</v>
      </c>
    </row>
    <row r="129" spans="1:8">
      <c r="A129" t="s">
        <v>196</v>
      </c>
      <c r="B129" t="s">
        <v>197</v>
      </c>
      <c r="C129" t="s">
        <v>234</v>
      </c>
      <c r="D129">
        <v>1.7951999999999999</v>
      </c>
      <c r="E129" s="36">
        <v>3.7000000000000002E-3</v>
      </c>
      <c r="F129" s="37">
        <v>2.3241999999999998E-28</v>
      </c>
      <c r="G129" s="37">
        <v>4.5484999999999999E-47</v>
      </c>
      <c r="H129" s="37">
        <v>2.7573000000000001E-11</v>
      </c>
    </row>
    <row r="130" spans="1:8">
      <c r="A130" t="s">
        <v>199</v>
      </c>
      <c r="B130" t="s">
        <v>200</v>
      </c>
      <c r="C130" t="s">
        <v>235</v>
      </c>
      <c r="D130">
        <v>6.4141000000000004</v>
      </c>
      <c r="E130" s="37">
        <v>5.6555999999999997E-6</v>
      </c>
      <c r="F130" s="37">
        <v>8.6209999999999999E-60</v>
      </c>
      <c r="G130" s="37">
        <v>7.6706000000000007E-6</v>
      </c>
      <c r="H130" s="37">
        <v>2.8396E-34</v>
      </c>
    </row>
    <row r="131" spans="1:8">
      <c r="A131" t="s">
        <v>202</v>
      </c>
      <c r="B131" t="s">
        <v>203</v>
      </c>
      <c r="C131" t="s">
        <v>236</v>
      </c>
      <c r="D131">
        <v>5.4168000000000003</v>
      </c>
      <c r="E131" s="36">
        <v>0</v>
      </c>
      <c r="F131" s="37">
        <v>2.1199000000000001E-82</v>
      </c>
      <c r="G131" s="38">
        <v>0.25359999999999999</v>
      </c>
      <c r="H131" s="37">
        <v>7.9619000000000001E-78</v>
      </c>
    </row>
    <row r="132" spans="1:8">
      <c r="A132" t="s">
        <v>131</v>
      </c>
      <c r="B132" t="s">
        <v>205</v>
      </c>
      <c r="C132" t="s">
        <v>237</v>
      </c>
      <c r="D132">
        <v>3.0798999999999999</v>
      </c>
      <c r="E132" s="37">
        <v>4.5031999999999999E-9</v>
      </c>
      <c r="F132" s="37">
        <v>1.1419E-57</v>
      </c>
      <c r="G132" s="37">
        <v>3.0846999999999998E-18</v>
      </c>
      <c r="H132" s="37">
        <v>2.5301999999999998E-47</v>
      </c>
    </row>
    <row r="133" spans="1:8">
      <c r="A133" t="s">
        <v>128</v>
      </c>
      <c r="B133" t="s">
        <v>207</v>
      </c>
      <c r="C133" t="s">
        <v>238</v>
      </c>
      <c r="D133">
        <v>2.0731000000000002</v>
      </c>
      <c r="E133" s="38">
        <v>4.8800000000000003E-2</v>
      </c>
      <c r="F133" s="37">
        <v>9.3577000000000003E-36</v>
      </c>
      <c r="G133" s="37">
        <v>8.4460999999999998E-4</v>
      </c>
      <c r="H133" s="37">
        <v>3.5549000000000001E-17</v>
      </c>
    </row>
    <row r="134" spans="1:8">
      <c r="A134" t="s">
        <v>125</v>
      </c>
      <c r="B134" t="s">
        <v>209</v>
      </c>
      <c r="C134" t="s">
        <v>239</v>
      </c>
      <c r="D134">
        <v>1.4865999999999999</v>
      </c>
      <c r="E134" s="36">
        <v>3.2500000000000001E-2</v>
      </c>
      <c r="F134" s="37">
        <v>1.0401999999999999E-8</v>
      </c>
      <c r="G134" s="37">
        <v>2.6893000000000001E-8</v>
      </c>
      <c r="H134" s="37">
        <v>1.6231999999999999E-8</v>
      </c>
    </row>
    <row r="135" spans="1:8">
      <c r="B135" s="40">
        <v>-86.457300000000004</v>
      </c>
      <c r="C135">
        <v>-89.756</v>
      </c>
      <c r="D135">
        <f>SUM(D128:D134)/7</f>
        <v>3.7234285714285709</v>
      </c>
    </row>
    <row r="136" spans="1:8">
      <c r="A136" s="66" t="s">
        <v>183</v>
      </c>
      <c r="B136" s="66"/>
      <c r="C136" s="66"/>
      <c r="D136" s="66"/>
      <c r="E136" s="66"/>
    </row>
    <row r="137" spans="1:8">
      <c r="A137" s="45"/>
      <c r="B137" s="46" t="s">
        <v>111</v>
      </c>
      <c r="C137" s="46" t="s">
        <v>184</v>
      </c>
      <c r="D137" t="s">
        <v>63</v>
      </c>
      <c r="E137" s="60" t="s">
        <v>55</v>
      </c>
      <c r="F137" s="61" t="s">
        <v>56</v>
      </c>
      <c r="G137" s="62" t="s">
        <v>57</v>
      </c>
      <c r="H137" s="60" t="s">
        <v>58</v>
      </c>
    </row>
    <row r="138" spans="1:8">
      <c r="A138" t="s">
        <v>193</v>
      </c>
      <c r="B138" t="s">
        <v>194</v>
      </c>
      <c r="C138" t="s">
        <v>240</v>
      </c>
      <c r="D138">
        <v>3.9621</v>
      </c>
      <c r="E138" s="37">
        <v>4.0392999999999999E-4</v>
      </c>
      <c r="F138" s="37">
        <v>1.0624000000000001E-38</v>
      </c>
      <c r="G138" s="37">
        <v>7.0194999999999999E-43</v>
      </c>
      <c r="H138" s="37">
        <v>9.1275000000000003E-21</v>
      </c>
    </row>
    <row r="139" spans="1:8">
      <c r="A139" t="s">
        <v>196</v>
      </c>
      <c r="B139" t="s">
        <v>197</v>
      </c>
      <c r="C139" t="s">
        <v>241</v>
      </c>
      <c r="D139">
        <v>0.76719999999999999</v>
      </c>
      <c r="E139" s="38">
        <v>0.43280000000000002</v>
      </c>
      <c r="F139" s="37">
        <v>1.2957999999999999E-13</v>
      </c>
      <c r="G139" s="37">
        <v>3.1643000000000001E-46</v>
      </c>
      <c r="H139" s="37">
        <v>1.84E-2</v>
      </c>
    </row>
    <row r="140" spans="1:8">
      <c r="A140" t="s">
        <v>199</v>
      </c>
      <c r="B140" t="s">
        <v>200</v>
      </c>
      <c r="C140" t="s">
        <v>242</v>
      </c>
      <c r="D140">
        <v>3.85</v>
      </c>
      <c r="E140" s="36">
        <v>1.4200000000000001E-2</v>
      </c>
      <c r="F140" s="37">
        <v>2.4003000000000001E-35</v>
      </c>
      <c r="G140" s="38">
        <v>0.2417</v>
      </c>
      <c r="H140" s="37">
        <v>1.7753000000000001E-19</v>
      </c>
    </row>
    <row r="141" spans="1:8">
      <c r="A141" t="s">
        <v>202</v>
      </c>
      <c r="B141" t="s">
        <v>203</v>
      </c>
      <c r="C141" t="s">
        <v>243</v>
      </c>
      <c r="D141">
        <v>2.9495</v>
      </c>
      <c r="E141" s="36">
        <v>4.1000000000000003E-3</v>
      </c>
      <c r="F141" s="37">
        <v>3.2372999999999997E-23</v>
      </c>
      <c r="G141" s="37">
        <v>1.7183E-16</v>
      </c>
      <c r="H141" s="37">
        <v>5.3759999999999997E-17</v>
      </c>
    </row>
    <row r="142" spans="1:8">
      <c r="A142" t="s">
        <v>131</v>
      </c>
      <c r="B142" t="s">
        <v>205</v>
      </c>
      <c r="C142" t="s">
        <v>244</v>
      </c>
      <c r="D142">
        <v>1.0299</v>
      </c>
      <c r="E142" s="38">
        <v>0.2296</v>
      </c>
      <c r="F142" s="37">
        <v>4.8725999999999999E-13</v>
      </c>
      <c r="G142" s="37">
        <v>7.3686000000000005E-33</v>
      </c>
      <c r="H142" s="37">
        <v>9.0290000000000005E-5</v>
      </c>
    </row>
    <row r="143" spans="1:8">
      <c r="A143" t="s">
        <v>128</v>
      </c>
      <c r="B143" t="s">
        <v>207</v>
      </c>
      <c r="C143" t="s">
        <v>245</v>
      </c>
      <c r="D143">
        <v>2.8609</v>
      </c>
      <c r="E143" s="36">
        <v>1.89E-2</v>
      </c>
      <c r="F143" s="37">
        <v>1.3394000000000001E-31</v>
      </c>
      <c r="G143" s="37">
        <v>1.47E-2</v>
      </c>
      <c r="H143" s="37">
        <v>5.0964000000000001E-18</v>
      </c>
    </row>
    <row r="144" spans="1:8">
      <c r="A144" t="s">
        <v>125</v>
      </c>
      <c r="B144" t="s">
        <v>209</v>
      </c>
      <c r="C144" t="s">
        <v>246</v>
      </c>
      <c r="D144">
        <v>2.3142999999999998</v>
      </c>
      <c r="E144" s="36">
        <v>1.11E-2</v>
      </c>
      <c r="F144" s="37">
        <v>1.9596999999999999E-15</v>
      </c>
      <c r="G144" s="37">
        <v>1.0319E-13</v>
      </c>
      <c r="H144" s="37">
        <v>3.7473000000000001E-11</v>
      </c>
    </row>
    <row r="145" spans="1:8">
      <c r="B145" s="40">
        <v>-86.457300000000004</v>
      </c>
      <c r="C145">
        <v>-88.110299999999995</v>
      </c>
      <c r="D145">
        <f>SUM(D138:D144)/7</f>
        <v>2.5334142857142856</v>
      </c>
    </row>
    <row r="148" spans="1:8">
      <c r="A148" t="s">
        <v>247</v>
      </c>
    </row>
    <row r="149" spans="1:8">
      <c r="A149" s="49" t="s">
        <v>108</v>
      </c>
      <c r="B149" s="49"/>
      <c r="C149" s="49"/>
      <c r="D149" s="49"/>
      <c r="E149" s="49"/>
      <c r="F149" s="49"/>
    </row>
    <row r="150" spans="1:8">
      <c r="A150" s="51"/>
      <c r="B150" s="65" t="s">
        <v>248</v>
      </c>
      <c r="C150" s="65"/>
      <c r="D150" s="65"/>
      <c r="E150" s="65"/>
      <c r="F150" s="65"/>
    </row>
    <row r="151" spans="1:8">
      <c r="A151" t="s">
        <v>249</v>
      </c>
      <c r="B151" t="s">
        <v>250</v>
      </c>
      <c r="C151" t="s">
        <v>251</v>
      </c>
      <c r="D151" t="s">
        <v>252</v>
      </c>
      <c r="E151" s="29" t="s">
        <v>55</v>
      </c>
      <c r="F151" s="30" t="s">
        <v>56</v>
      </c>
      <c r="G151" s="31" t="s">
        <v>253</v>
      </c>
      <c r="H151" s="32" t="s">
        <v>254</v>
      </c>
    </row>
    <row r="152" spans="1:8">
      <c r="A152" t="s">
        <v>113</v>
      </c>
      <c r="B152" t="s">
        <v>255</v>
      </c>
      <c r="C152" t="s">
        <v>256</v>
      </c>
      <c r="D152">
        <v>6.4279000000000002</v>
      </c>
      <c r="E152" s="37">
        <v>4.1276000000000003E-12</v>
      </c>
      <c r="F152" s="37">
        <v>7.7404999999999996E-88</v>
      </c>
      <c r="G152" s="37">
        <v>1.7579999999999999E-48</v>
      </c>
      <c r="H152" s="37">
        <v>1.8769999999999999E-55</v>
      </c>
    </row>
    <row r="153" spans="1:8">
      <c r="A153" t="s">
        <v>116</v>
      </c>
      <c r="B153" t="s">
        <v>257</v>
      </c>
      <c r="C153" t="s">
        <v>258</v>
      </c>
      <c r="D153">
        <v>0.65390000000000004</v>
      </c>
      <c r="E153" s="52">
        <v>0.10059999999999999</v>
      </c>
      <c r="F153" s="37">
        <v>1.9616E-6</v>
      </c>
      <c r="G153" s="37">
        <v>1.2961000000000001E-10</v>
      </c>
      <c r="H153" s="37">
        <v>2.1325000000000001E-4</v>
      </c>
    </row>
    <row r="154" spans="1:8">
      <c r="A154" t="s">
        <v>119</v>
      </c>
      <c r="B154" t="s">
        <v>259</v>
      </c>
      <c r="C154" t="s">
        <v>260</v>
      </c>
      <c r="D154">
        <v>1.1798999999999999</v>
      </c>
      <c r="E154" s="53">
        <v>5.3800000000000001E-2</v>
      </c>
      <c r="F154" s="54">
        <v>6.6641000000000002E-16</v>
      </c>
      <c r="G154" s="37">
        <v>1.9343E-4</v>
      </c>
      <c r="H154" s="37">
        <v>2.9696000000000002E-12</v>
      </c>
    </row>
    <row r="155" spans="1:8">
      <c r="A155" t="s">
        <v>122</v>
      </c>
      <c r="B155" t="s">
        <v>261</v>
      </c>
      <c r="C155" t="s">
        <v>262</v>
      </c>
      <c r="D155">
        <v>1.6011</v>
      </c>
      <c r="E155" s="36">
        <v>5.3E-3</v>
      </c>
      <c r="F155" s="37">
        <v>2.033E-29</v>
      </c>
      <c r="G155" s="37">
        <v>2.0360000000000001E-29</v>
      </c>
      <c r="H155" s="37">
        <v>3.7597E-10</v>
      </c>
    </row>
    <row r="156" spans="1:8">
      <c r="A156" t="s">
        <v>125</v>
      </c>
      <c r="B156" t="s">
        <v>263</v>
      </c>
      <c r="C156" t="s">
        <v>264</v>
      </c>
      <c r="D156">
        <v>4.9420999999999999</v>
      </c>
      <c r="E156" s="37">
        <v>1.1102E-15</v>
      </c>
      <c r="F156" s="37">
        <v>4.4374999999999996E-59</v>
      </c>
      <c r="G156" s="37">
        <v>9.1402000000000003E-9</v>
      </c>
      <c r="H156" s="37">
        <v>5.6125000000000003E-58</v>
      </c>
    </row>
    <row r="157" spans="1:8">
      <c r="A157" t="s">
        <v>128</v>
      </c>
      <c r="B157" t="s">
        <v>265</v>
      </c>
      <c r="C157" t="s">
        <v>266</v>
      </c>
      <c r="D157">
        <v>5.2210999999999999</v>
      </c>
      <c r="E157" s="37">
        <v>4.8850000000000003E-15</v>
      </c>
      <c r="F157" s="37">
        <v>3.3916999999999998E-28</v>
      </c>
      <c r="G157" s="36">
        <v>4.1599999999999998E-2</v>
      </c>
      <c r="H157" s="37">
        <v>7.5938999999999997E-24</v>
      </c>
    </row>
    <row r="158" spans="1:8">
      <c r="A158" t="s">
        <v>131</v>
      </c>
      <c r="B158" t="s">
        <v>267</v>
      </c>
      <c r="C158" t="s">
        <v>268</v>
      </c>
      <c r="D158">
        <v>0.85060000000000002</v>
      </c>
      <c r="E158" s="52">
        <v>0.86150000000000004</v>
      </c>
      <c r="F158" s="52">
        <v>0.91320000000000001</v>
      </c>
      <c r="G158" s="52">
        <v>0.1212</v>
      </c>
      <c r="H158" s="52">
        <v>0.87180000000000002</v>
      </c>
    </row>
    <row r="159" spans="1:8">
      <c r="A159" s="40" t="s">
        <v>10</v>
      </c>
      <c r="B159" s="40">
        <v>-86.260900000000007</v>
      </c>
      <c r="C159" s="40">
        <v>-83.802499999999995</v>
      </c>
      <c r="D159" s="36">
        <v>2.4584000000000001</v>
      </c>
    </row>
    <row r="160" spans="1:8">
      <c r="A160" s="41"/>
      <c r="B160" s="41"/>
      <c r="C160" s="41"/>
      <c r="D160" s="41"/>
    </row>
    <row r="161" spans="1:8">
      <c r="B161" s="65" t="s">
        <v>269</v>
      </c>
      <c r="C161" s="65"/>
      <c r="D161" s="65"/>
      <c r="E161" s="65"/>
      <c r="F161" s="65"/>
    </row>
    <row r="162" spans="1:8">
      <c r="A162" t="s">
        <v>270</v>
      </c>
      <c r="B162" t="s">
        <v>250</v>
      </c>
      <c r="C162" t="s">
        <v>271</v>
      </c>
      <c r="D162" t="s">
        <v>252</v>
      </c>
      <c r="E162" s="29" t="s">
        <v>55</v>
      </c>
      <c r="F162" s="30" t="s">
        <v>56</v>
      </c>
      <c r="G162" s="31" t="s">
        <v>253</v>
      </c>
      <c r="H162" s="32" t="s">
        <v>254</v>
      </c>
    </row>
    <row r="163" spans="1:8">
      <c r="A163" t="s">
        <v>113</v>
      </c>
      <c r="B163" t="s">
        <v>255</v>
      </c>
      <c r="C163" t="s">
        <v>272</v>
      </c>
      <c r="D163">
        <v>7.7546999999999997</v>
      </c>
      <c r="E163" s="55">
        <v>0</v>
      </c>
      <c r="F163" s="37">
        <v>2.6236999999999999E-173</v>
      </c>
      <c r="G163" s="37">
        <v>3.3155000000000001E-70</v>
      </c>
      <c r="H163" s="37">
        <v>7.4838999999999998E-133</v>
      </c>
    </row>
    <row r="164" spans="1:8">
      <c r="A164" t="s">
        <v>116</v>
      </c>
      <c r="B164" t="s">
        <v>257</v>
      </c>
      <c r="C164" t="s">
        <v>273</v>
      </c>
      <c r="D164">
        <v>2.4813999999999998</v>
      </c>
      <c r="E164" s="37">
        <v>1.5723000000000001E-7</v>
      </c>
      <c r="F164" s="37">
        <v>3.3276000000000001E-66</v>
      </c>
      <c r="G164" s="37">
        <v>9.1630000000000003E-40</v>
      </c>
      <c r="H164" s="37">
        <v>8.7316999999999999E-43</v>
      </c>
    </row>
    <row r="165" spans="1:8">
      <c r="A165" t="s">
        <v>119</v>
      </c>
      <c r="B165" t="s">
        <v>259</v>
      </c>
      <c r="C165" t="s">
        <v>274</v>
      </c>
      <c r="D165">
        <v>0.1472</v>
      </c>
      <c r="E165" s="56">
        <v>0.73750000000000004</v>
      </c>
      <c r="F165" s="37">
        <v>1.5370000000000001E-11</v>
      </c>
      <c r="G165" s="37">
        <v>5.7324999999999998E-25</v>
      </c>
      <c r="H165" s="36">
        <v>2.7E-2</v>
      </c>
    </row>
    <row r="166" spans="1:8">
      <c r="A166" t="s">
        <v>122</v>
      </c>
      <c r="B166" t="s">
        <v>261</v>
      </c>
      <c r="C166" t="s">
        <v>275</v>
      </c>
      <c r="D166">
        <v>2.7677999999999998</v>
      </c>
      <c r="E166" s="37">
        <v>4.1872000000000003E-6</v>
      </c>
      <c r="F166" s="37">
        <v>2.9806999999999998E-29</v>
      </c>
      <c r="G166" s="37">
        <v>1.5237999999999999E-43</v>
      </c>
      <c r="H166" s="37">
        <v>3.0543999999999998E-25</v>
      </c>
    </row>
    <row r="167" spans="1:8">
      <c r="A167" t="s">
        <v>125</v>
      </c>
      <c r="B167" t="s">
        <v>263</v>
      </c>
      <c r="C167" t="s">
        <v>276</v>
      </c>
      <c r="D167">
        <v>1.9402999999999999</v>
      </c>
      <c r="E167" s="36">
        <v>4.7999999999999996E-3</v>
      </c>
      <c r="F167" s="37">
        <v>2.7044000000000001E-28</v>
      </c>
      <c r="G167" s="52">
        <v>0.46079999999999999</v>
      </c>
      <c r="H167" s="37">
        <v>1.0588E-19</v>
      </c>
    </row>
    <row r="168" spans="1:8">
      <c r="A168" t="s">
        <v>128</v>
      </c>
      <c r="B168" t="s">
        <v>265</v>
      </c>
      <c r="C168" s="59" t="s">
        <v>277</v>
      </c>
      <c r="D168" s="59" t="s">
        <v>278</v>
      </c>
      <c r="E168" s="59" t="s">
        <v>278</v>
      </c>
      <c r="F168" s="59" t="s">
        <v>278</v>
      </c>
      <c r="G168" s="59" t="s">
        <v>278</v>
      </c>
      <c r="H168" s="59" t="s">
        <v>278</v>
      </c>
    </row>
    <row r="169" spans="1:8">
      <c r="A169" t="s">
        <v>131</v>
      </c>
      <c r="B169" t="s">
        <v>267</v>
      </c>
      <c r="C169" t="s">
        <v>279</v>
      </c>
      <c r="D169">
        <v>0.64939999999999998</v>
      </c>
      <c r="E169" s="52">
        <v>0.56610000000000005</v>
      </c>
      <c r="F169" s="52">
        <v>0.23369999999999999</v>
      </c>
      <c r="G169" s="36">
        <v>1.6000000000000001E-3</v>
      </c>
      <c r="H169" s="52">
        <v>0.46910000000000002</v>
      </c>
    </row>
    <row r="170" spans="1:8">
      <c r="A170" s="40" t="s">
        <v>10</v>
      </c>
      <c r="B170" s="40">
        <v>-86.260900000000007</v>
      </c>
      <c r="C170" s="40">
        <v>-83.056399999999996</v>
      </c>
      <c r="D170" s="36">
        <v>3.2044999999999999</v>
      </c>
    </row>
    <row r="172" spans="1:8">
      <c r="B172" s="65" t="s">
        <v>280</v>
      </c>
      <c r="C172" s="65"/>
      <c r="D172" s="65"/>
      <c r="E172" s="65"/>
      <c r="F172" s="65"/>
      <c r="G172" s="65"/>
      <c r="H172" s="65"/>
    </row>
    <row r="173" spans="1:8">
      <c r="A173" t="s">
        <v>270</v>
      </c>
      <c r="B173" t="s">
        <v>281</v>
      </c>
      <c r="C173" t="s">
        <v>282</v>
      </c>
      <c r="D173" t="s">
        <v>252</v>
      </c>
      <c r="E173" s="29" t="s">
        <v>55</v>
      </c>
      <c r="F173" s="30" t="s">
        <v>56</v>
      </c>
      <c r="G173" s="31" t="s">
        <v>253</v>
      </c>
      <c r="H173" s="32" t="s">
        <v>254</v>
      </c>
    </row>
    <row r="174" spans="1:8">
      <c r="A174" t="s">
        <v>113</v>
      </c>
      <c r="B174" t="s">
        <v>283</v>
      </c>
      <c r="C174" t="s">
        <v>284</v>
      </c>
      <c r="D174">
        <v>0.14119999999999999</v>
      </c>
      <c r="E174" s="52">
        <v>0.8871</v>
      </c>
      <c r="F174" s="52">
        <v>0.1043</v>
      </c>
      <c r="G174" s="52">
        <v>0.35909999999999997</v>
      </c>
      <c r="H174" s="52">
        <v>0.82509999999999994</v>
      </c>
    </row>
    <row r="175" spans="1:8">
      <c r="A175" t="s">
        <v>116</v>
      </c>
      <c r="B175" t="s">
        <v>285</v>
      </c>
      <c r="C175" t="s">
        <v>286</v>
      </c>
      <c r="D175">
        <v>1.3683000000000001</v>
      </c>
      <c r="E175" s="52">
        <v>0.193</v>
      </c>
      <c r="F175" s="37">
        <v>4.0646E-7</v>
      </c>
      <c r="G175" s="37">
        <v>4.3073999999999999E-4</v>
      </c>
      <c r="H175" s="37">
        <v>2.0632999999999998E-6</v>
      </c>
    </row>
    <row r="176" spans="1:8">
      <c r="A176" t="s">
        <v>119</v>
      </c>
      <c r="B176" t="s">
        <v>287</v>
      </c>
      <c r="C176" t="s">
        <v>288</v>
      </c>
      <c r="D176">
        <v>7.5600000000000001E-2</v>
      </c>
      <c r="E176" s="52">
        <v>0.95050000000000001</v>
      </c>
      <c r="F176" s="52">
        <v>0.38600000000000001</v>
      </c>
      <c r="G176" s="37">
        <v>6.6412999999999997E-4</v>
      </c>
      <c r="H176" s="52">
        <v>0.54290000000000005</v>
      </c>
    </row>
    <row r="177" spans="1:8">
      <c r="A177" t="s">
        <v>122</v>
      </c>
      <c r="B177" t="s">
        <v>289</v>
      </c>
      <c r="C177" t="s">
        <v>290</v>
      </c>
      <c r="D177">
        <v>2.0945</v>
      </c>
      <c r="E177" s="52">
        <v>7.3499999999999996E-2</v>
      </c>
      <c r="F177" s="37">
        <v>9.1536999999999994E-8</v>
      </c>
      <c r="G177" s="52">
        <v>0.95840000000000003</v>
      </c>
      <c r="H177" s="37">
        <v>1.645E-9</v>
      </c>
    </row>
    <row r="178" spans="1:8">
      <c r="A178" t="s">
        <v>125</v>
      </c>
      <c r="B178" t="s">
        <v>291</v>
      </c>
      <c r="C178" t="s">
        <v>292</v>
      </c>
      <c r="D178">
        <v>1.7062999999999999</v>
      </c>
      <c r="E178" s="52">
        <v>0.38529999999999998</v>
      </c>
      <c r="F178" s="52">
        <v>4.7600000000000003E-2</v>
      </c>
      <c r="G178" s="52">
        <v>0.36430000000000001</v>
      </c>
      <c r="H178" s="36">
        <v>6.6E-3</v>
      </c>
    </row>
    <row r="179" spans="1:8">
      <c r="A179" t="s">
        <v>128</v>
      </c>
      <c r="B179" t="s">
        <v>293</v>
      </c>
      <c r="C179" t="s">
        <v>294</v>
      </c>
      <c r="D179">
        <v>3.1288</v>
      </c>
      <c r="E179" s="52">
        <v>0.25</v>
      </c>
      <c r="F179" s="36">
        <v>6.1999999999999998E-3</v>
      </c>
      <c r="G179" s="36">
        <v>8.2000000000000007E-3</v>
      </c>
      <c r="H179" s="37">
        <v>5.3793999999999999E-4</v>
      </c>
    </row>
    <row r="180" spans="1:8">
      <c r="A180" t="s">
        <v>131</v>
      </c>
      <c r="B180" t="s">
        <v>295</v>
      </c>
      <c r="C180" t="s">
        <v>296</v>
      </c>
      <c r="D180">
        <v>3.1717</v>
      </c>
      <c r="E180" s="52">
        <v>0.35339999999999999</v>
      </c>
      <c r="F180" s="52">
        <v>7.1199999999999999E-2</v>
      </c>
      <c r="G180" s="52">
        <v>4.1700000000000001E-2</v>
      </c>
      <c r="H180" s="36">
        <v>2.58E-2</v>
      </c>
    </row>
    <row r="181" spans="1:8">
      <c r="A181" s="40" t="s">
        <v>10</v>
      </c>
      <c r="B181" s="40">
        <v>-86.197199999999995</v>
      </c>
      <c r="C181" s="40">
        <v>-87.357600000000005</v>
      </c>
      <c r="D181" s="36">
        <v>1.1604000000000001</v>
      </c>
    </row>
    <row r="182" spans="1:8">
      <c r="A182" t="s">
        <v>247</v>
      </c>
    </row>
    <row r="183" spans="1:8">
      <c r="A183" s="49" t="s">
        <v>192</v>
      </c>
      <c r="B183" s="49"/>
      <c r="C183" s="49"/>
      <c r="D183" s="49"/>
      <c r="E183" s="49"/>
      <c r="F183" s="49"/>
    </row>
    <row r="184" spans="1:8">
      <c r="A184" s="51"/>
      <c r="B184" s="65" t="s">
        <v>248</v>
      </c>
      <c r="C184" s="65"/>
      <c r="D184" s="65"/>
      <c r="E184" s="65"/>
      <c r="F184" s="65"/>
    </row>
    <row r="185" spans="1:8">
      <c r="A185" t="s">
        <v>270</v>
      </c>
      <c r="B185" t="s">
        <v>250</v>
      </c>
      <c r="C185" t="s">
        <v>251</v>
      </c>
      <c r="D185" t="s">
        <v>252</v>
      </c>
      <c r="E185" s="29" t="s">
        <v>55</v>
      </c>
      <c r="F185" s="30" t="s">
        <v>56</v>
      </c>
      <c r="G185" s="31" t="s">
        <v>253</v>
      </c>
      <c r="H185" s="32" t="s">
        <v>254</v>
      </c>
    </row>
    <row r="186" spans="1:8">
      <c r="A186" t="s">
        <v>193</v>
      </c>
      <c r="B186" t="s">
        <v>297</v>
      </c>
      <c r="C186" t="s">
        <v>298</v>
      </c>
      <c r="D186">
        <v>1.0688</v>
      </c>
      <c r="E186" s="52">
        <v>0.23749999999999999</v>
      </c>
      <c r="F186" s="37">
        <v>2.7013999999999999E-25</v>
      </c>
      <c r="G186" s="52">
        <v>0.2359</v>
      </c>
      <c r="H186" s="37">
        <v>1.5752999999999999E-9</v>
      </c>
    </row>
    <row r="187" spans="1:8">
      <c r="A187" t="s">
        <v>196</v>
      </c>
      <c r="B187" t="s">
        <v>299</v>
      </c>
      <c r="C187" t="s">
        <v>300</v>
      </c>
      <c r="D187">
        <v>3.6282000000000001</v>
      </c>
      <c r="E187" s="37">
        <v>5.0752000000000002E-10</v>
      </c>
      <c r="F187" s="37">
        <v>7.3177E-100</v>
      </c>
      <c r="G187" s="37">
        <v>6.5353000000000001E-137</v>
      </c>
      <c r="H187" s="37">
        <v>1.4149000000000001E-30</v>
      </c>
    </row>
    <row r="188" spans="1:8">
      <c r="A188" t="s">
        <v>199</v>
      </c>
      <c r="B188" t="s">
        <v>301</v>
      </c>
      <c r="C188" t="s">
        <v>302</v>
      </c>
      <c r="D188">
        <v>2.0556999999999999</v>
      </c>
      <c r="E188" s="36">
        <v>2.1299999999999999E-2</v>
      </c>
      <c r="F188" s="37">
        <v>5.8473000000000001E-26</v>
      </c>
      <c r="G188" s="37">
        <v>4.3561999999999999E-6</v>
      </c>
      <c r="H188" s="37">
        <v>3.2892000000000002E-20</v>
      </c>
    </row>
    <row r="189" spans="1:8">
      <c r="A189" t="s">
        <v>202</v>
      </c>
      <c r="B189" t="s">
        <v>303</v>
      </c>
      <c r="C189" t="s">
        <v>304</v>
      </c>
      <c r="D189">
        <v>3.5857999999999999</v>
      </c>
      <c r="E189" s="37">
        <v>1.0444999999999999E-6</v>
      </c>
      <c r="F189" s="37">
        <v>1.3615000000000001E-57</v>
      </c>
      <c r="G189" s="37">
        <v>1.9925999999999999E-53</v>
      </c>
      <c r="H189" s="37">
        <v>1.0745E-36</v>
      </c>
    </row>
    <row r="190" spans="1:8">
      <c r="A190" t="s">
        <v>131</v>
      </c>
      <c r="B190" t="s">
        <v>305</v>
      </c>
      <c r="C190" t="s">
        <v>306</v>
      </c>
      <c r="D190">
        <v>0.1988</v>
      </c>
      <c r="E190" s="52">
        <v>0.77290000000000003</v>
      </c>
      <c r="F190" s="37">
        <v>1.2943E-9</v>
      </c>
      <c r="G190" s="37">
        <v>6.9694000000000001E-27</v>
      </c>
      <c r="H190" s="52">
        <v>0.22639999999999999</v>
      </c>
    </row>
    <row r="191" spans="1:8">
      <c r="A191" t="s">
        <v>128</v>
      </c>
      <c r="B191" t="s">
        <v>307</v>
      </c>
      <c r="C191" t="s">
        <v>308</v>
      </c>
      <c r="D191">
        <v>2.6288999999999998</v>
      </c>
      <c r="E191" s="37">
        <v>2.1007000000000001E-6</v>
      </c>
      <c r="F191" s="37">
        <v>1.1015E-41</v>
      </c>
      <c r="G191" s="52">
        <v>0.54210000000000003</v>
      </c>
      <c r="H191" s="37">
        <v>8.1403999999999994E-31</v>
      </c>
    </row>
    <row r="192" spans="1:8">
      <c r="A192" t="s">
        <v>125</v>
      </c>
      <c r="B192" t="s">
        <v>309</v>
      </c>
      <c r="C192" t="s">
        <v>310</v>
      </c>
      <c r="D192">
        <v>0.20069999999999999</v>
      </c>
      <c r="E192" s="52">
        <v>0.76529999999999998</v>
      </c>
      <c r="F192" s="37">
        <v>4.3986999999999999E-6</v>
      </c>
      <c r="G192" s="37">
        <v>2.1693E-15</v>
      </c>
      <c r="H192" s="52">
        <v>0.50180000000000002</v>
      </c>
    </row>
    <row r="193" spans="1:8">
      <c r="A193" s="40" t="s">
        <v>10</v>
      </c>
      <c r="B193" s="40">
        <v>-80.863399999999999</v>
      </c>
      <c r="C193" s="40">
        <v>-79.960700000000003</v>
      </c>
      <c r="D193" s="36">
        <v>0.90269999999999995</v>
      </c>
    </row>
    <row r="195" spans="1:8">
      <c r="B195" s="65" t="s">
        <v>269</v>
      </c>
      <c r="C195" s="65"/>
      <c r="D195" s="65"/>
      <c r="E195" s="65"/>
      <c r="F195" s="65"/>
    </row>
    <row r="196" spans="1:8">
      <c r="A196" t="s">
        <v>270</v>
      </c>
      <c r="B196" t="s">
        <v>250</v>
      </c>
      <c r="C196" t="s">
        <v>271</v>
      </c>
      <c r="D196" t="s">
        <v>252</v>
      </c>
      <c r="E196" s="29" t="s">
        <v>55</v>
      </c>
      <c r="F196" s="30" t="s">
        <v>56</v>
      </c>
      <c r="G196" s="31" t="s">
        <v>253</v>
      </c>
      <c r="H196" s="32" t="s">
        <v>254</v>
      </c>
    </row>
    <row r="197" spans="1:8">
      <c r="A197" t="s">
        <v>193</v>
      </c>
      <c r="B197" t="s">
        <v>297</v>
      </c>
      <c r="C197" t="s">
        <v>311</v>
      </c>
      <c r="D197">
        <v>2.4752999999999998</v>
      </c>
      <c r="E197" s="36">
        <v>2.7000000000000001E-3</v>
      </c>
      <c r="F197" s="37">
        <v>8.8615999999999996E-21</v>
      </c>
      <c r="G197" s="54">
        <v>1.0563E-17</v>
      </c>
      <c r="H197" s="37">
        <v>1.8368999999999999E-10</v>
      </c>
    </row>
    <row r="198" spans="1:8">
      <c r="A198" t="s">
        <v>196</v>
      </c>
      <c r="B198" t="s">
        <v>299</v>
      </c>
      <c r="C198" t="s">
        <v>312</v>
      </c>
      <c r="D198">
        <v>5.3735999999999997</v>
      </c>
      <c r="E198" s="37">
        <v>6.7746000000000002E-13</v>
      </c>
      <c r="F198" s="37">
        <v>1.199E-92</v>
      </c>
      <c r="G198" s="37">
        <v>1.0079E-5</v>
      </c>
      <c r="H198" s="37">
        <v>3.5449000000000001E-55</v>
      </c>
    </row>
    <row r="199" spans="1:8">
      <c r="A199" t="s">
        <v>199</v>
      </c>
      <c r="B199" t="s">
        <v>301</v>
      </c>
      <c r="C199" t="s">
        <v>313</v>
      </c>
      <c r="D199">
        <v>2.8618999999999999</v>
      </c>
      <c r="E199" s="36">
        <v>2.5000000000000001E-3</v>
      </c>
      <c r="F199" s="37">
        <v>2.6941E-22</v>
      </c>
      <c r="G199" s="37">
        <v>1.9436E-7</v>
      </c>
      <c r="H199" s="37">
        <v>9.9654000000000006E-15</v>
      </c>
    </row>
    <row r="200" spans="1:8">
      <c r="A200" t="s">
        <v>202</v>
      </c>
      <c r="B200" t="s">
        <v>303</v>
      </c>
      <c r="C200" t="s">
        <v>314</v>
      </c>
      <c r="D200">
        <v>2.2315999999999998</v>
      </c>
      <c r="E200" s="36">
        <v>1.5800000000000002E-2</v>
      </c>
      <c r="F200" s="37">
        <v>1.6744E-20</v>
      </c>
      <c r="G200" s="52">
        <v>0.1976</v>
      </c>
      <c r="H200" s="37">
        <v>6.8763999999999999E-11</v>
      </c>
    </row>
    <row r="201" spans="1:8">
      <c r="A201" t="s">
        <v>131</v>
      </c>
      <c r="B201" t="s">
        <v>305</v>
      </c>
      <c r="C201" t="s">
        <v>315</v>
      </c>
      <c r="D201">
        <v>2.2244999999999999</v>
      </c>
      <c r="E201" s="37">
        <v>9.4211999999999999E-5</v>
      </c>
      <c r="F201" s="37">
        <v>7.0145000000000003E-20</v>
      </c>
      <c r="G201" s="37">
        <v>7.4041000000000003E-30</v>
      </c>
      <c r="H201" s="37">
        <v>2.9961000000000002E-13</v>
      </c>
    </row>
    <row r="202" spans="1:8">
      <c r="A202" t="s">
        <v>128</v>
      </c>
      <c r="B202" t="s">
        <v>307</v>
      </c>
      <c r="C202" t="s">
        <v>316</v>
      </c>
      <c r="D202">
        <v>4.6055999999999999</v>
      </c>
      <c r="E202" s="36">
        <v>0</v>
      </c>
      <c r="F202" s="37">
        <v>2.3367000000000001E-66</v>
      </c>
      <c r="G202" s="52">
        <v>1.1999999999999999E-3</v>
      </c>
      <c r="H202" s="37">
        <v>2.2199000000000001E-57</v>
      </c>
    </row>
    <row r="203" spans="1:8">
      <c r="A203" t="s">
        <v>125</v>
      </c>
      <c r="B203" t="s">
        <v>309</v>
      </c>
      <c r="C203" t="s">
        <v>317</v>
      </c>
      <c r="D203">
        <v>1.4983</v>
      </c>
      <c r="E203" s="36">
        <v>8.1100000000000005E-2</v>
      </c>
      <c r="F203" s="37">
        <v>4.3542999999999997E-12</v>
      </c>
      <c r="G203" s="36">
        <v>6.1999999999999998E-3</v>
      </c>
      <c r="H203" s="37">
        <v>2.5519999999999999E-6</v>
      </c>
    </row>
    <row r="204" spans="1:8">
      <c r="A204" s="40" t="s">
        <v>10</v>
      </c>
      <c r="B204" s="40">
        <v>-80.863399999999999</v>
      </c>
      <c r="C204" s="40">
        <v>-78.642399999999995</v>
      </c>
      <c r="D204" s="36">
        <f>SUM(D197:D203)/7</f>
        <v>3.0386857142857138</v>
      </c>
    </row>
    <row r="206" spans="1:8">
      <c r="B206" s="65" t="s">
        <v>280</v>
      </c>
      <c r="C206" s="65"/>
      <c r="D206" s="65"/>
      <c r="E206" s="65"/>
      <c r="F206" s="65"/>
    </row>
    <row r="207" spans="1:8">
      <c r="A207" t="s">
        <v>270</v>
      </c>
      <c r="B207" t="s">
        <v>281</v>
      </c>
      <c r="C207" t="s">
        <v>282</v>
      </c>
      <c r="D207" t="s">
        <v>252</v>
      </c>
      <c r="E207" s="29" t="s">
        <v>55</v>
      </c>
      <c r="F207" s="30" t="s">
        <v>56</v>
      </c>
      <c r="G207" s="31" t="s">
        <v>253</v>
      </c>
      <c r="H207" s="32" t="s">
        <v>254</v>
      </c>
    </row>
    <row r="208" spans="1:8">
      <c r="A208" t="s">
        <v>193</v>
      </c>
      <c r="B208" t="s">
        <v>318</v>
      </c>
      <c r="C208" t="s">
        <v>319</v>
      </c>
      <c r="D208">
        <v>1.7879</v>
      </c>
      <c r="E208" s="52">
        <v>9.9099999999999994E-2</v>
      </c>
      <c r="F208" s="37">
        <v>1.3598000000000001E-6</v>
      </c>
      <c r="G208" s="36">
        <v>3.1699999999999999E-2</v>
      </c>
      <c r="H208" s="37">
        <v>2.8085999999999999E-7</v>
      </c>
    </row>
    <row r="209" spans="1:8">
      <c r="A209" t="s">
        <v>196</v>
      </c>
      <c r="B209" t="s">
        <v>320</v>
      </c>
      <c r="C209" t="s">
        <v>321</v>
      </c>
      <c r="D209">
        <v>2.5493000000000001</v>
      </c>
      <c r="E209" s="52">
        <v>4.5699999999999998E-2</v>
      </c>
      <c r="F209" s="37">
        <v>1.0242E-7</v>
      </c>
      <c r="G209" s="52">
        <v>0.27100000000000002</v>
      </c>
      <c r="H209" s="37">
        <v>1.7995000000000001E-10</v>
      </c>
    </row>
    <row r="210" spans="1:8">
      <c r="A210" t="s">
        <v>199</v>
      </c>
      <c r="B210" t="s">
        <v>322</v>
      </c>
      <c r="C210" t="s">
        <v>323</v>
      </c>
      <c r="D210">
        <v>1.8013999999999999</v>
      </c>
      <c r="E210" s="52">
        <v>0.21060000000000001</v>
      </c>
      <c r="F210" s="37">
        <v>3.7077000000000001E-6</v>
      </c>
      <c r="G210" s="37">
        <v>1.0956E-11</v>
      </c>
      <c r="H210" s="37">
        <v>1.4029E-4</v>
      </c>
    </row>
    <row r="211" spans="1:8">
      <c r="A211" t="s">
        <v>202</v>
      </c>
      <c r="B211" t="s">
        <v>324</v>
      </c>
      <c r="C211" t="s">
        <v>325</v>
      </c>
      <c r="D211">
        <v>0.82940000000000003</v>
      </c>
      <c r="E211" s="52">
        <v>0.49490000000000001</v>
      </c>
      <c r="F211" s="36">
        <v>2.2800000000000001E-2</v>
      </c>
      <c r="G211" s="36">
        <v>2.7300000000000001E-2</v>
      </c>
      <c r="H211" s="36">
        <v>1.8100000000000002E-2</v>
      </c>
    </row>
    <row r="212" spans="1:8">
      <c r="A212" t="s">
        <v>131</v>
      </c>
      <c r="B212" t="s">
        <v>326</v>
      </c>
      <c r="C212" t="s">
        <v>327</v>
      </c>
      <c r="D212">
        <v>1.8165</v>
      </c>
      <c r="E212" s="52">
        <v>0.38400000000000001</v>
      </c>
      <c r="F212" s="36">
        <v>7.1999999999999998E-3</v>
      </c>
      <c r="G212" s="36">
        <v>1.4E-3</v>
      </c>
      <c r="H212" s="36">
        <v>3.3999999999999998E-3</v>
      </c>
    </row>
    <row r="213" spans="1:8">
      <c r="A213" t="s">
        <v>128</v>
      </c>
      <c r="B213" t="s">
        <v>328</v>
      </c>
      <c r="C213" t="s">
        <v>329</v>
      </c>
      <c r="D213">
        <v>2.6456</v>
      </c>
      <c r="E213" s="52">
        <v>0.158</v>
      </c>
      <c r="F213" s="37">
        <v>1.3693000000000001E-4</v>
      </c>
      <c r="G213" s="36">
        <v>5.3699999999999998E-2</v>
      </c>
      <c r="H213" s="37">
        <v>7.8871999999999996E-6</v>
      </c>
    </row>
    <row r="214" spans="1:8">
      <c r="A214" t="s">
        <v>125</v>
      </c>
      <c r="B214" t="s">
        <v>330</v>
      </c>
      <c r="C214" t="s">
        <v>331</v>
      </c>
      <c r="D214">
        <v>1.5733999999999999</v>
      </c>
      <c r="E214" s="52">
        <v>0.34670000000000001</v>
      </c>
      <c r="F214" s="37">
        <v>9.4923000000000002E-4</v>
      </c>
      <c r="G214" s="36">
        <v>0.1321</v>
      </c>
      <c r="H214" s="37">
        <v>8.2284E-5</v>
      </c>
    </row>
    <row r="215" spans="1:8">
      <c r="A215" s="40" t="s">
        <v>10</v>
      </c>
      <c r="B215" s="40">
        <v>-84.300299999999993</v>
      </c>
      <c r="C215" s="40">
        <v>-83.64</v>
      </c>
      <c r="D215" s="36">
        <v>2.2210000000000001</v>
      </c>
    </row>
    <row r="217" spans="1:8">
      <c r="A217" s="52" t="s">
        <v>332</v>
      </c>
    </row>
    <row r="218" spans="1:8">
      <c r="A218" s="57" t="s">
        <v>108</v>
      </c>
      <c r="B218" s="65" t="s">
        <v>333</v>
      </c>
      <c r="C218" s="65"/>
      <c r="D218" s="65"/>
      <c r="E218" s="65"/>
      <c r="F218" s="65"/>
    </row>
    <row r="219" spans="1:8">
      <c r="A219" t="s">
        <v>270</v>
      </c>
      <c r="B219" t="s">
        <v>334</v>
      </c>
      <c r="C219" t="s">
        <v>335</v>
      </c>
      <c r="D219" t="s">
        <v>252</v>
      </c>
      <c r="E219" s="29" t="s">
        <v>55</v>
      </c>
      <c r="F219" s="30" t="s">
        <v>56</v>
      </c>
      <c r="G219" s="31" t="s">
        <v>253</v>
      </c>
      <c r="H219" s="32" t="s">
        <v>254</v>
      </c>
    </row>
    <row r="220" spans="1:8">
      <c r="A220" t="s">
        <v>113</v>
      </c>
      <c r="B220" t="s">
        <v>336</v>
      </c>
      <c r="C220" t="s">
        <v>337</v>
      </c>
      <c r="D220">
        <v>2.4337</v>
      </c>
      <c r="E220" s="36">
        <v>1.8E-3</v>
      </c>
      <c r="F220" s="37">
        <v>2.0213999999999998E-65</v>
      </c>
      <c r="G220" s="37">
        <v>1.0125E-13</v>
      </c>
      <c r="H220" s="37">
        <v>2.4190999999999999E-55</v>
      </c>
    </row>
    <row r="221" spans="1:8">
      <c r="A221" t="s">
        <v>116</v>
      </c>
      <c r="B221" t="s">
        <v>117</v>
      </c>
      <c r="C221" t="s">
        <v>338</v>
      </c>
      <c r="D221">
        <v>6.2342000000000004</v>
      </c>
      <c r="E221" s="36">
        <v>0</v>
      </c>
      <c r="F221" s="37">
        <v>5.0994000000000002E-226</v>
      </c>
      <c r="G221" s="37">
        <v>2.9132000000000002E-16</v>
      </c>
      <c r="H221" s="37">
        <v>2.4330999999999998E-174</v>
      </c>
    </row>
    <row r="222" spans="1:8">
      <c r="A222" t="s">
        <v>119</v>
      </c>
      <c r="B222" t="s">
        <v>120</v>
      </c>
      <c r="C222" t="s">
        <v>339</v>
      </c>
      <c r="D222">
        <v>2.3235000000000001</v>
      </c>
      <c r="E222" s="37">
        <v>8.7763999999999995E-4</v>
      </c>
      <c r="F222" s="37">
        <v>7.7221999999999995E-54</v>
      </c>
      <c r="G222" s="37">
        <v>3.0011999999999999E-15</v>
      </c>
      <c r="H222" s="37">
        <v>9.9443999999999999E-40</v>
      </c>
    </row>
    <row r="223" spans="1:8">
      <c r="A223" t="s">
        <v>122</v>
      </c>
      <c r="B223" t="s">
        <v>123</v>
      </c>
      <c r="C223" t="s">
        <v>340</v>
      </c>
      <c r="D223">
        <v>4.8106999999999998</v>
      </c>
      <c r="E223" s="37">
        <v>9.1914999999999994E-12</v>
      </c>
      <c r="F223" s="37">
        <v>2.8563000000000001E-50</v>
      </c>
      <c r="G223" s="37">
        <v>5.8971000000000001E-52</v>
      </c>
      <c r="H223" s="37">
        <v>7.1177999999999998E-47</v>
      </c>
    </row>
    <row r="224" spans="1:8">
      <c r="A224" t="s">
        <v>125</v>
      </c>
      <c r="B224" t="s">
        <v>126</v>
      </c>
      <c r="C224" t="s">
        <v>341</v>
      </c>
      <c r="D224">
        <v>2.7010999999999998</v>
      </c>
      <c r="E224" s="36">
        <v>1.5900000000000001E-2</v>
      </c>
      <c r="F224" s="37">
        <v>4.7214000000000002E-18</v>
      </c>
      <c r="G224" s="37">
        <v>3.8232000000000001E-34</v>
      </c>
      <c r="H224" s="37">
        <v>1.1076E-4</v>
      </c>
    </row>
    <row r="225" spans="1:8">
      <c r="A225" t="s">
        <v>128</v>
      </c>
      <c r="B225" t="s">
        <v>129</v>
      </c>
      <c r="C225" t="s">
        <v>342</v>
      </c>
      <c r="D225">
        <v>0.30259999999999998</v>
      </c>
      <c r="E225" s="52">
        <v>0.73370000000000002</v>
      </c>
      <c r="F225" s="37">
        <v>5.4856999999999999E-33</v>
      </c>
      <c r="G225" s="37">
        <v>6.4612999999999996E-112</v>
      </c>
      <c r="H225" s="52">
        <v>6.5299999999999997E-2</v>
      </c>
    </row>
    <row r="226" spans="1:8">
      <c r="A226" t="s">
        <v>131</v>
      </c>
      <c r="B226" t="s">
        <v>132</v>
      </c>
      <c r="C226" t="s">
        <v>343</v>
      </c>
      <c r="D226">
        <v>8.6079000000000008</v>
      </c>
      <c r="E226" s="37">
        <v>2.4206000000000002E-5</v>
      </c>
      <c r="F226" s="37">
        <v>2.0925E-7</v>
      </c>
      <c r="G226" s="36">
        <v>1.6000000000000001E-3</v>
      </c>
      <c r="H226" s="37">
        <v>3.4139999999999998E-6</v>
      </c>
    </row>
    <row r="227" spans="1:8">
      <c r="A227" s="40" t="s">
        <v>10</v>
      </c>
      <c r="B227" s="40">
        <v>-81.271900000000002</v>
      </c>
      <c r="C227" s="40">
        <v>-84.416300000000007</v>
      </c>
      <c r="D227" s="40">
        <v>3.1444000000000001</v>
      </c>
    </row>
    <row r="230" spans="1:8">
      <c r="B230" s="65" t="s">
        <v>344</v>
      </c>
      <c r="C230" s="65"/>
      <c r="D230" s="65"/>
      <c r="E230" s="65"/>
      <c r="F230" s="65"/>
    </row>
    <row r="231" spans="1:8">
      <c r="A231" t="s">
        <v>270</v>
      </c>
      <c r="B231" t="s">
        <v>334</v>
      </c>
      <c r="C231" t="s">
        <v>345</v>
      </c>
      <c r="D231" t="s">
        <v>252</v>
      </c>
      <c r="E231" s="29" t="s">
        <v>55</v>
      </c>
      <c r="F231" s="30" t="s">
        <v>56</v>
      </c>
      <c r="G231" s="31" t="s">
        <v>253</v>
      </c>
      <c r="H231" s="32" t="s">
        <v>254</v>
      </c>
    </row>
    <row r="232" spans="1:8">
      <c r="A232" t="s">
        <v>113</v>
      </c>
      <c r="B232" t="s">
        <v>336</v>
      </c>
      <c r="C232" t="s">
        <v>346</v>
      </c>
      <c r="D232">
        <v>0.60960000000000003</v>
      </c>
      <c r="E232" s="52">
        <v>0.71889999999999998</v>
      </c>
      <c r="F232" s="54">
        <v>1.9760000000000001E-5</v>
      </c>
      <c r="G232" s="52">
        <v>0.3105</v>
      </c>
      <c r="H232" s="52">
        <v>0.37609999999999999</v>
      </c>
    </row>
    <row r="233" spans="1:8">
      <c r="A233" t="s">
        <v>116</v>
      </c>
      <c r="B233" t="s">
        <v>117</v>
      </c>
      <c r="C233" t="s">
        <v>347</v>
      </c>
      <c r="D233">
        <v>1.2809999999999999</v>
      </c>
      <c r="E233" s="36">
        <v>4.0000000000000001E-3</v>
      </c>
      <c r="F233" s="37">
        <v>6.0451999999999999E-28</v>
      </c>
      <c r="G233" s="37">
        <v>3.1571E-28</v>
      </c>
      <c r="H233" s="37">
        <v>9.8700000000000003E-19</v>
      </c>
    </row>
    <row r="234" spans="1:8">
      <c r="A234" t="s">
        <v>119</v>
      </c>
      <c r="B234" t="s">
        <v>120</v>
      </c>
      <c r="C234" t="s">
        <v>348</v>
      </c>
      <c r="D234">
        <v>2.9901</v>
      </c>
      <c r="E234" s="52">
        <v>3.7100000000000001E-2</v>
      </c>
      <c r="F234" s="37">
        <v>1.4258000000000001E-13</v>
      </c>
      <c r="G234" s="36">
        <v>1.1900000000000001E-2</v>
      </c>
      <c r="H234" s="37">
        <v>2.0690000000000002E-9</v>
      </c>
    </row>
    <row r="235" spans="1:8">
      <c r="A235" t="s">
        <v>122</v>
      </c>
      <c r="B235" t="s">
        <v>123</v>
      </c>
      <c r="C235" t="s">
        <v>349</v>
      </c>
      <c r="D235">
        <v>3.8319000000000001</v>
      </c>
      <c r="E235" s="52">
        <v>5.1999999999999998E-3</v>
      </c>
      <c r="F235" s="37">
        <v>1.7171E-6</v>
      </c>
      <c r="G235" s="37">
        <v>6.9619000000000004E-7</v>
      </c>
      <c r="H235" s="37">
        <v>3.3228000000000001E-5</v>
      </c>
    </row>
    <row r="236" spans="1:8">
      <c r="A236" t="s">
        <v>125</v>
      </c>
      <c r="B236" t="s">
        <v>126</v>
      </c>
      <c r="C236" t="s">
        <v>350</v>
      </c>
      <c r="D236">
        <v>2.6852</v>
      </c>
      <c r="E236" s="52">
        <v>0.29070000000000001</v>
      </c>
      <c r="F236" s="36">
        <v>4.5999999999999999E-3</v>
      </c>
      <c r="G236" s="37">
        <v>3.2804999999999998E-7</v>
      </c>
      <c r="H236" s="52">
        <v>0.19400000000000001</v>
      </c>
    </row>
    <row r="237" spans="1:8">
      <c r="A237" t="s">
        <v>128</v>
      </c>
      <c r="B237" t="s">
        <v>129</v>
      </c>
      <c r="C237" t="s">
        <v>351</v>
      </c>
      <c r="D237">
        <v>6.5848000000000004</v>
      </c>
      <c r="E237" s="37">
        <v>4.9686000000000003E-11</v>
      </c>
      <c r="F237" s="37">
        <v>1.1782E-40</v>
      </c>
      <c r="G237" s="37">
        <v>5.0783E-68</v>
      </c>
      <c r="H237" s="37">
        <v>4.2403000000000002E-42</v>
      </c>
    </row>
    <row r="238" spans="1:8">
      <c r="A238" t="s">
        <v>131</v>
      </c>
      <c r="B238" t="s">
        <v>132</v>
      </c>
      <c r="C238" t="s">
        <v>352</v>
      </c>
      <c r="D238">
        <v>1.4532</v>
      </c>
      <c r="E238" s="52">
        <v>0.2477</v>
      </c>
      <c r="F238" s="37">
        <v>2.114E-7</v>
      </c>
      <c r="G238" s="37">
        <v>6.1288999999999999E-6</v>
      </c>
      <c r="H238" s="36">
        <v>1.6299999999999999E-2</v>
      </c>
    </row>
    <row r="239" spans="1:8">
      <c r="A239" s="40" t="s">
        <v>10</v>
      </c>
      <c r="B239" s="40">
        <v>-81.271900000000002</v>
      </c>
      <c r="C239" s="40">
        <v>-80.9846</v>
      </c>
      <c r="D239" s="40">
        <v>0.2873</v>
      </c>
    </row>
    <row r="241" spans="1:8">
      <c r="B241" s="65" t="s">
        <v>353</v>
      </c>
      <c r="C241" s="65"/>
      <c r="D241" s="65"/>
      <c r="E241" s="65"/>
      <c r="F241" s="65"/>
    </row>
    <row r="242" spans="1:8">
      <c r="A242" t="s">
        <v>270</v>
      </c>
      <c r="B242" t="s">
        <v>335</v>
      </c>
      <c r="C242" t="s">
        <v>345</v>
      </c>
      <c r="D242" t="s">
        <v>404</v>
      </c>
      <c r="E242" s="29" t="s">
        <v>55</v>
      </c>
      <c r="F242" s="30" t="s">
        <v>56</v>
      </c>
      <c r="G242" s="31" t="s">
        <v>253</v>
      </c>
      <c r="H242" s="32" t="s">
        <v>254</v>
      </c>
    </row>
    <row r="243" spans="1:8">
      <c r="A243" t="s">
        <v>113</v>
      </c>
      <c r="B243" t="s">
        <v>337</v>
      </c>
      <c r="C243" t="s">
        <v>346</v>
      </c>
      <c r="D243">
        <v>1.8241000000000001</v>
      </c>
      <c r="E243" s="52">
        <v>0.25530000000000003</v>
      </c>
      <c r="F243" s="54">
        <v>1.018E-19</v>
      </c>
      <c r="G243" s="56">
        <v>3.4115999999999998E-25</v>
      </c>
      <c r="H243" s="56">
        <v>3.2098000000000002E-6</v>
      </c>
    </row>
    <row r="244" spans="1:8">
      <c r="A244" t="s">
        <v>116</v>
      </c>
      <c r="B244" t="s">
        <v>338</v>
      </c>
      <c r="C244" t="s">
        <v>347</v>
      </c>
      <c r="D244">
        <v>4.9532999999999996</v>
      </c>
      <c r="E244" s="36">
        <v>0</v>
      </c>
      <c r="F244" s="37">
        <v>9.7891000000000001E-141</v>
      </c>
      <c r="G244" s="37">
        <v>1.7496E-51</v>
      </c>
      <c r="H244" s="37">
        <v>1.8944E-136</v>
      </c>
    </row>
    <row r="245" spans="1:8">
      <c r="A245" t="s">
        <v>119</v>
      </c>
      <c r="B245" t="s">
        <v>339</v>
      </c>
      <c r="C245" t="s">
        <v>348</v>
      </c>
      <c r="D245">
        <v>0.66659999999999997</v>
      </c>
      <c r="E245" s="52">
        <v>0.62370000000000003</v>
      </c>
      <c r="F245" s="70">
        <v>1.2800000000000001E-2</v>
      </c>
      <c r="G245" s="36">
        <v>1.8E-3</v>
      </c>
      <c r="H245" s="69">
        <v>5.3499999999999999E-2</v>
      </c>
    </row>
    <row r="246" spans="1:8">
      <c r="A246" t="s">
        <v>122</v>
      </c>
      <c r="B246" t="s">
        <v>340</v>
      </c>
      <c r="C246" t="s">
        <v>349</v>
      </c>
      <c r="D246">
        <v>0.97870000000000001</v>
      </c>
      <c r="E246" s="52">
        <v>0.43259999999999998</v>
      </c>
      <c r="F246" s="69">
        <v>3.5999999999999999E-3</v>
      </c>
      <c r="G246" s="69">
        <v>0.15040000000000001</v>
      </c>
      <c r="H246" s="69">
        <v>2.5000000000000001E-3</v>
      </c>
    </row>
    <row r="247" spans="1:8">
      <c r="A247" t="s">
        <v>125</v>
      </c>
      <c r="B247" t="s">
        <v>341</v>
      </c>
      <c r="C247" t="s">
        <v>350</v>
      </c>
      <c r="D247">
        <v>1.5900000000000001E-2</v>
      </c>
      <c r="E247" s="52">
        <v>0.995</v>
      </c>
      <c r="F247" s="71">
        <v>8.1799999999999998E-2</v>
      </c>
      <c r="G247" s="69">
        <v>0.70050000000000001</v>
      </c>
      <c r="H247" s="52">
        <v>0.14280000000000001</v>
      </c>
    </row>
    <row r="248" spans="1:8">
      <c r="A248" t="s">
        <v>128</v>
      </c>
      <c r="B248" t="s">
        <v>342</v>
      </c>
      <c r="C248" t="s">
        <v>351</v>
      </c>
      <c r="D248">
        <v>6.8874000000000004</v>
      </c>
      <c r="E248" s="68">
        <v>0</v>
      </c>
      <c r="F248" s="37">
        <v>3.6634999999999999E-55</v>
      </c>
      <c r="G248" s="69">
        <v>1.5599999999999999E-2</v>
      </c>
      <c r="H248" s="37">
        <v>8.3164999999999996E-42</v>
      </c>
    </row>
    <row r="249" spans="1:8">
      <c r="A249" t="s">
        <v>131</v>
      </c>
      <c r="B249" t="s">
        <v>343</v>
      </c>
      <c r="C249" t="s">
        <v>352</v>
      </c>
      <c r="D249">
        <v>10.0611</v>
      </c>
      <c r="E249" s="56">
        <v>8.4257999999999999E-6</v>
      </c>
      <c r="F249" s="37">
        <v>4.403E-6</v>
      </c>
      <c r="G249" s="69">
        <v>0.23219999999999999</v>
      </c>
      <c r="H249" s="37">
        <v>3.9883000000000004E-6</v>
      </c>
    </row>
    <row r="250" spans="1:8">
      <c r="A250" s="40" t="s">
        <v>10</v>
      </c>
      <c r="B250" s="40">
        <v>-84.416300000000007</v>
      </c>
      <c r="C250" s="40">
        <v>-80.9846</v>
      </c>
      <c r="D250" s="40">
        <f xml:space="preserve"> SUM(D243:D249)/7</f>
        <v>3.6267285714285715</v>
      </c>
    </row>
    <row r="253" spans="1:8">
      <c r="A253" s="52" t="s">
        <v>332</v>
      </c>
    </row>
    <row r="254" spans="1:8">
      <c r="A254" s="57" t="s">
        <v>192</v>
      </c>
      <c r="B254" s="65" t="s">
        <v>333</v>
      </c>
      <c r="C254" s="65"/>
      <c r="D254" s="65"/>
      <c r="E254" s="65"/>
      <c r="F254" s="65"/>
    </row>
    <row r="255" spans="1:8">
      <c r="A255" t="s">
        <v>270</v>
      </c>
      <c r="B255" t="s">
        <v>334</v>
      </c>
      <c r="C255" t="s">
        <v>335</v>
      </c>
      <c r="D255" t="s">
        <v>252</v>
      </c>
      <c r="E255" s="29" t="s">
        <v>55</v>
      </c>
      <c r="F255" s="30" t="s">
        <v>56</v>
      </c>
      <c r="G255" s="31" t="s">
        <v>253</v>
      </c>
      <c r="H255" s="32" t="s">
        <v>254</v>
      </c>
    </row>
    <row r="256" spans="1:8">
      <c r="A256" t="s">
        <v>193</v>
      </c>
      <c r="B256" t="s">
        <v>354</v>
      </c>
      <c r="C256" t="s">
        <v>355</v>
      </c>
      <c r="D256">
        <v>0.1222</v>
      </c>
      <c r="E256" s="52">
        <v>0.92520000000000002</v>
      </c>
      <c r="F256" s="37">
        <v>1.2695999999999999E-10</v>
      </c>
      <c r="G256" s="37">
        <v>2.0400999999999999E-8</v>
      </c>
      <c r="H256" s="52">
        <v>0.18509999999999999</v>
      </c>
    </row>
    <row r="257" spans="1:8">
      <c r="A257" t="s">
        <v>196</v>
      </c>
      <c r="B257" t="s">
        <v>356</v>
      </c>
      <c r="C257" t="s">
        <v>357</v>
      </c>
      <c r="D257">
        <v>1.0205</v>
      </c>
      <c r="E257" s="37">
        <v>6.1645999999999999E-5</v>
      </c>
      <c r="F257" s="37">
        <v>4.2610999999999997E-36</v>
      </c>
      <c r="G257" s="52">
        <v>0.14599999999999999</v>
      </c>
      <c r="H257" s="37">
        <v>7.2153999999999999E-53</v>
      </c>
    </row>
    <row r="258" spans="1:8">
      <c r="A258" t="s">
        <v>199</v>
      </c>
      <c r="B258" t="s">
        <v>358</v>
      </c>
      <c r="C258" t="s">
        <v>359</v>
      </c>
      <c r="D258">
        <v>1.7053</v>
      </c>
      <c r="E258" s="52">
        <v>4.0300000000000002E-2</v>
      </c>
      <c r="F258" s="54">
        <v>1.0092000000000001E-7</v>
      </c>
      <c r="G258" s="37">
        <v>5.8988999999999998E-27</v>
      </c>
      <c r="H258" s="37">
        <v>1.8775E-6</v>
      </c>
    </row>
    <row r="259" spans="1:8">
      <c r="A259" t="s">
        <v>202</v>
      </c>
      <c r="B259" t="s">
        <v>360</v>
      </c>
      <c r="C259" t="s">
        <v>361</v>
      </c>
      <c r="D259">
        <v>3.8157000000000001</v>
      </c>
      <c r="E259" s="37">
        <v>3.4747000000000003E-11</v>
      </c>
      <c r="F259" s="54">
        <v>5.2002999999999999E-88</v>
      </c>
      <c r="G259" s="37">
        <v>1.1217000000000001E-31</v>
      </c>
      <c r="H259" s="37">
        <v>1.0729E-80</v>
      </c>
    </row>
    <row r="260" spans="1:8">
      <c r="A260" t="s">
        <v>131</v>
      </c>
      <c r="B260" t="s">
        <v>362</v>
      </c>
      <c r="C260" t="s">
        <v>363</v>
      </c>
      <c r="D260">
        <v>2.0299999999999998</v>
      </c>
      <c r="E260" s="37">
        <v>2.7336999999999999E-5</v>
      </c>
      <c r="F260" s="54">
        <v>4.2663E-53</v>
      </c>
      <c r="G260" s="37">
        <v>4.6038000000000002E-61</v>
      </c>
      <c r="H260" s="37">
        <v>5.4204E-21</v>
      </c>
    </row>
    <row r="261" spans="1:8">
      <c r="A261" t="s">
        <v>128</v>
      </c>
      <c r="B261" t="s">
        <v>364</v>
      </c>
      <c r="C261" t="s">
        <v>365</v>
      </c>
      <c r="D261">
        <v>5.9767999999999999</v>
      </c>
      <c r="E261" s="36">
        <v>0</v>
      </c>
      <c r="F261" s="37">
        <v>2.4096000000000002E-173</v>
      </c>
      <c r="G261" s="52">
        <v>0.15820000000000001</v>
      </c>
      <c r="H261" s="37">
        <v>3.8085E-140</v>
      </c>
    </row>
    <row r="262" spans="1:8">
      <c r="A262" t="s">
        <v>125</v>
      </c>
      <c r="B262" t="s">
        <v>366</v>
      </c>
      <c r="C262" t="s">
        <v>367</v>
      </c>
      <c r="D262">
        <v>2.2309000000000001</v>
      </c>
      <c r="E262" s="37">
        <v>1.4280000000000001E-7</v>
      </c>
      <c r="F262" s="37">
        <v>4.5440999999999997E-36</v>
      </c>
      <c r="G262" s="37">
        <v>5.8941000000000002E-199</v>
      </c>
      <c r="H262" s="37">
        <v>4.0431E-51</v>
      </c>
    </row>
    <row r="263" spans="1:8">
      <c r="A263" s="40" t="s">
        <v>10</v>
      </c>
      <c r="B263" s="40">
        <v>-76.9512</v>
      </c>
      <c r="C263" s="40">
        <v>-79.039199999999994</v>
      </c>
      <c r="D263" s="40">
        <f>SUM(D256:D262)/7</f>
        <v>2.4144857142857146</v>
      </c>
    </row>
    <row r="266" spans="1:8">
      <c r="B266" s="65" t="s">
        <v>344</v>
      </c>
      <c r="C266" s="65"/>
      <c r="D266" s="65"/>
      <c r="E266" s="65"/>
      <c r="F266" s="65"/>
    </row>
    <row r="267" spans="1:8">
      <c r="A267" t="s">
        <v>270</v>
      </c>
      <c r="B267" t="s">
        <v>334</v>
      </c>
      <c r="C267" t="s">
        <v>345</v>
      </c>
      <c r="D267" t="s">
        <v>252</v>
      </c>
      <c r="E267" s="29" t="s">
        <v>55</v>
      </c>
      <c r="F267" s="30" t="s">
        <v>56</v>
      </c>
      <c r="G267" s="31" t="s">
        <v>253</v>
      </c>
      <c r="H267" s="32" t="s">
        <v>254</v>
      </c>
    </row>
    <row r="268" spans="1:8">
      <c r="A268" t="s">
        <v>193</v>
      </c>
      <c r="B268" t="s">
        <v>354</v>
      </c>
      <c r="C268">
        <v>-73.558300000000003</v>
      </c>
      <c r="D268">
        <v>5.8445</v>
      </c>
      <c r="E268" s="37">
        <v>3.1396000000000001E-11</v>
      </c>
      <c r="F268" s="54">
        <v>5.1338000000000002E-79</v>
      </c>
      <c r="G268" s="58">
        <v>0</v>
      </c>
      <c r="H268" s="37">
        <v>1.9287E-14</v>
      </c>
    </row>
    <row r="269" spans="1:8">
      <c r="A269" t="s">
        <v>196</v>
      </c>
      <c r="B269" t="s">
        <v>356</v>
      </c>
      <c r="C269">
        <v>-78.245800000000003</v>
      </c>
      <c r="D269">
        <v>0.70950000000000002</v>
      </c>
      <c r="E269" s="52">
        <v>0.1255</v>
      </c>
      <c r="F269" s="37">
        <v>8.4933000000000001E-39</v>
      </c>
      <c r="G269" s="37">
        <v>2.1880999999999999E-58</v>
      </c>
      <c r="H269" s="37">
        <v>1.4452000000000001E-14</v>
      </c>
    </row>
    <row r="270" spans="1:8">
      <c r="A270" t="s">
        <v>199</v>
      </c>
      <c r="B270" t="s">
        <v>358</v>
      </c>
      <c r="C270">
        <v>-79.302999999999997</v>
      </c>
      <c r="D270">
        <v>0.8548</v>
      </c>
      <c r="E270" s="52">
        <v>0.13350000000000001</v>
      </c>
      <c r="F270" s="37">
        <v>1.044E-51</v>
      </c>
      <c r="G270" s="37">
        <v>9.8852000000000004E-11</v>
      </c>
      <c r="H270" s="37">
        <v>1.9261E-42</v>
      </c>
    </row>
    <row r="271" spans="1:8">
      <c r="A271" t="s">
        <v>202</v>
      </c>
      <c r="B271" t="s">
        <v>360</v>
      </c>
      <c r="C271">
        <v>-84.511600000000001</v>
      </c>
      <c r="D271">
        <v>11.631399999999999</v>
      </c>
      <c r="E271" s="36">
        <v>0</v>
      </c>
      <c r="F271" s="37">
        <v>1.3106E-28</v>
      </c>
      <c r="G271" s="37">
        <v>4.5919E-4</v>
      </c>
      <c r="H271" s="37">
        <v>4.7140000000000001E-28</v>
      </c>
    </row>
    <row r="272" spans="1:8">
      <c r="A272" t="s">
        <v>131</v>
      </c>
      <c r="B272" t="s">
        <v>362</v>
      </c>
      <c r="C272">
        <v>-82.729900000000001</v>
      </c>
      <c r="D272">
        <v>2.0565000000000002</v>
      </c>
      <c r="E272" s="37">
        <v>2.0146999999999999E-5</v>
      </c>
      <c r="F272" s="37">
        <v>1.5052E-26</v>
      </c>
      <c r="G272" s="37">
        <v>3.7814000000000004E-111</v>
      </c>
      <c r="H272" s="37">
        <v>1.5551999999999999E-15</v>
      </c>
    </row>
    <row r="273" spans="1:8">
      <c r="A273" t="s">
        <v>128</v>
      </c>
      <c r="B273" t="s">
        <v>364</v>
      </c>
      <c r="C273">
        <v>-82.567800000000005</v>
      </c>
      <c r="D273">
        <v>2.7740999999999998</v>
      </c>
      <c r="E273" s="37">
        <v>2.2204E-16</v>
      </c>
      <c r="F273" s="37">
        <v>1.1642E-110</v>
      </c>
      <c r="G273" s="37">
        <v>1.8167999999999999E-6</v>
      </c>
      <c r="H273" s="37">
        <v>7.2488999999999999E-85</v>
      </c>
    </row>
    <row r="274" spans="1:8">
      <c r="A274" t="s">
        <v>125</v>
      </c>
      <c r="B274" t="s">
        <v>366</v>
      </c>
      <c r="C274">
        <v>-90.1905</v>
      </c>
      <c r="D274">
        <v>8.5776000000000003</v>
      </c>
      <c r="E274" s="37">
        <v>2.8866E-15</v>
      </c>
      <c r="F274" s="37">
        <v>3.8977E-19</v>
      </c>
      <c r="G274" s="37">
        <v>1.6393E-26</v>
      </c>
      <c r="H274" s="37">
        <v>1.0703999999999999E-17</v>
      </c>
    </row>
    <row r="275" spans="1:8">
      <c r="A275" s="40" t="s">
        <v>10</v>
      </c>
      <c r="B275" s="40">
        <v>-76.9512</v>
      </c>
      <c r="C275" s="40">
        <v>-81.586699999999993</v>
      </c>
      <c r="D275" s="40">
        <v>4.6355000000000004</v>
      </c>
    </row>
    <row r="277" spans="1:8">
      <c r="B277" s="65" t="s">
        <v>353</v>
      </c>
      <c r="C277" s="65"/>
      <c r="D277" s="65"/>
      <c r="E277" s="65"/>
      <c r="F277" s="65"/>
    </row>
    <row r="278" spans="1:8">
      <c r="A278" t="s">
        <v>270</v>
      </c>
      <c r="B278" t="s">
        <v>335</v>
      </c>
      <c r="C278" t="s">
        <v>345</v>
      </c>
      <c r="D278" t="s">
        <v>252</v>
      </c>
      <c r="E278" s="29" t="s">
        <v>55</v>
      </c>
      <c r="F278" s="30" t="s">
        <v>56</v>
      </c>
      <c r="G278" s="31" t="s">
        <v>253</v>
      </c>
      <c r="H278" s="32" t="s">
        <v>254</v>
      </c>
    </row>
    <row r="279" spans="1:8">
      <c r="A279" t="s">
        <v>193</v>
      </c>
      <c r="B279" t="s">
        <v>355</v>
      </c>
      <c r="C279">
        <v>-73.558300000000003</v>
      </c>
      <c r="D279">
        <v>5.9667000000000003</v>
      </c>
      <c r="E279" s="37">
        <v>9.9628000000000004E-9</v>
      </c>
      <c r="F279" s="54">
        <v>2.3919E-98</v>
      </c>
      <c r="G279" s="37">
        <v>6.0122999999999997E-117</v>
      </c>
      <c r="H279" s="37">
        <v>1.9472000000000001E-34</v>
      </c>
    </row>
    <row r="280" spans="1:8">
      <c r="A280" t="s">
        <v>196</v>
      </c>
      <c r="B280" t="s">
        <v>357</v>
      </c>
      <c r="C280">
        <v>-78.245800000000003</v>
      </c>
      <c r="D280">
        <v>1.73</v>
      </c>
      <c r="E280" s="37">
        <v>2.9175000000000002E-4</v>
      </c>
      <c r="F280" s="37">
        <v>3.4525999999999999E-56</v>
      </c>
      <c r="G280" s="37">
        <v>7.8054000000000007E-40</v>
      </c>
      <c r="H280" s="37">
        <v>1.7578999999999999E-28</v>
      </c>
    </row>
    <row r="281" spans="1:8">
      <c r="A281" t="s">
        <v>199</v>
      </c>
      <c r="B281" t="s">
        <v>359</v>
      </c>
      <c r="C281">
        <v>-79.302999999999997</v>
      </c>
      <c r="D281">
        <v>0.85050000000000003</v>
      </c>
      <c r="E281" s="52">
        <v>0.26369999999999999</v>
      </c>
      <c r="F281" s="37">
        <v>5.0857999999999997E-24</v>
      </c>
      <c r="G281" s="37">
        <v>6.0064999999999997E-76</v>
      </c>
      <c r="H281" s="37">
        <v>8.8809999999999999E-8</v>
      </c>
    </row>
    <row r="282" spans="1:8">
      <c r="A282" t="s">
        <v>202</v>
      </c>
      <c r="B282" t="s">
        <v>361</v>
      </c>
      <c r="C282">
        <v>-84.511600000000001</v>
      </c>
      <c r="D282">
        <v>7.8156999999999996</v>
      </c>
      <c r="E282" s="37">
        <v>1.8676000000000002E-11</v>
      </c>
      <c r="F282" s="37">
        <v>6.6117999999999996E-31</v>
      </c>
      <c r="G282" s="52">
        <v>0.4783</v>
      </c>
      <c r="H282" s="37">
        <v>5.2923E-27</v>
      </c>
    </row>
    <row r="283" spans="1:8">
      <c r="A283" t="s">
        <v>131</v>
      </c>
      <c r="B283" t="s">
        <v>363</v>
      </c>
      <c r="C283">
        <v>-82.729900000000001</v>
      </c>
      <c r="D283">
        <v>2.64E-2</v>
      </c>
      <c r="E283" s="52">
        <v>0.95520000000000005</v>
      </c>
      <c r="F283" s="37">
        <v>1.0831000000000001E-6</v>
      </c>
      <c r="G283" s="37">
        <v>5.8881999999999999E-12</v>
      </c>
      <c r="H283" s="36">
        <v>1.6400000000000001E-2</v>
      </c>
    </row>
    <row r="284" spans="1:8">
      <c r="A284" t="s">
        <v>128</v>
      </c>
      <c r="B284" t="s">
        <v>365</v>
      </c>
      <c r="C284">
        <v>-82.567800000000005</v>
      </c>
      <c r="D284">
        <v>3.2027000000000001</v>
      </c>
      <c r="E284" s="36">
        <v>0</v>
      </c>
      <c r="F284" s="37">
        <v>2.8795000000000001E-88</v>
      </c>
      <c r="G284" s="36">
        <v>2.3999999999999998E-3</v>
      </c>
      <c r="H284" s="37">
        <v>1.5139000000000001E-85</v>
      </c>
    </row>
    <row r="285" spans="1:8">
      <c r="A285" t="s">
        <v>125</v>
      </c>
      <c r="B285" t="s">
        <v>367</v>
      </c>
      <c r="C285">
        <v>-90.1905</v>
      </c>
      <c r="D285">
        <v>6.3467000000000002</v>
      </c>
      <c r="E285" s="37">
        <v>4.3944E-8</v>
      </c>
      <c r="F285" s="37">
        <v>2.8577999999999999E-18</v>
      </c>
      <c r="G285" s="37">
        <v>1.0799E-4</v>
      </c>
      <c r="H285" s="37">
        <v>4.0430999999999998E-15</v>
      </c>
    </row>
    <row r="286" spans="1:8">
      <c r="A286" s="40" t="s">
        <v>10</v>
      </c>
      <c r="B286" s="40">
        <v>-79.039199999999994</v>
      </c>
      <c r="C286" s="40">
        <v>-81.586699999999993</v>
      </c>
      <c r="D286" s="40">
        <v>2.5474999999999999</v>
      </c>
    </row>
    <row r="289" spans="1:8">
      <c r="A289" s="52" t="s">
        <v>368</v>
      </c>
      <c r="B289" t="s">
        <v>369</v>
      </c>
    </row>
    <row r="290" spans="1:8">
      <c r="A290" s="57" t="s">
        <v>192</v>
      </c>
      <c r="B290" s="65" t="s">
        <v>370</v>
      </c>
      <c r="C290" s="65"/>
      <c r="D290" s="65"/>
      <c r="E290" s="65"/>
      <c r="F290" s="65"/>
    </row>
    <row r="291" spans="1:8">
      <c r="A291" t="s">
        <v>270</v>
      </c>
      <c r="B291" t="s">
        <v>334</v>
      </c>
      <c r="C291" t="s">
        <v>371</v>
      </c>
      <c r="D291" t="s">
        <v>372</v>
      </c>
      <c r="E291" s="29" t="s">
        <v>55</v>
      </c>
      <c r="F291" s="30" t="s">
        <v>56</v>
      </c>
      <c r="G291" s="31" t="s">
        <v>253</v>
      </c>
      <c r="H291" s="32" t="s">
        <v>254</v>
      </c>
    </row>
    <row r="292" spans="1:8">
      <c r="A292" t="s">
        <v>113</v>
      </c>
      <c r="B292">
        <v>-84.404799999999994</v>
      </c>
      <c r="C292">
        <v>-75.231499999999997</v>
      </c>
      <c r="D292">
        <v>9.1731999999999996</v>
      </c>
      <c r="E292" s="36">
        <v>0</v>
      </c>
      <c r="F292" s="37">
        <v>3.5291000000000001E-97</v>
      </c>
      <c r="G292" s="37">
        <v>4.6118999999999999E-31</v>
      </c>
      <c r="H292" s="37">
        <v>3.6044000000000002E-94</v>
      </c>
    </row>
    <row r="293" spans="1:8">
      <c r="A293" t="s">
        <v>116</v>
      </c>
      <c r="B293">
        <v>-75.717600000000004</v>
      </c>
      <c r="C293">
        <v>-70.7684</v>
      </c>
      <c r="D293">
        <v>4.9492000000000003</v>
      </c>
      <c r="E293" s="37">
        <v>1.2137000000000001E-9</v>
      </c>
      <c r="F293" s="37">
        <v>3.8414000000000002E-69</v>
      </c>
      <c r="G293" s="37">
        <v>7.3209999999999998E-13</v>
      </c>
      <c r="H293" s="37">
        <v>1.1972000000000001E-69</v>
      </c>
    </row>
    <row r="294" spans="1:8">
      <c r="A294" t="s">
        <v>119</v>
      </c>
      <c r="B294">
        <v>-86.328599999999994</v>
      </c>
      <c r="C294">
        <v>-82.1404</v>
      </c>
      <c r="D294">
        <v>4.1881000000000004</v>
      </c>
      <c r="E294" s="37">
        <v>5.7295999999999997E-9</v>
      </c>
      <c r="F294" s="54">
        <v>2.9200999999999999E-37</v>
      </c>
      <c r="G294" s="37">
        <v>2.4899999999999999E-2</v>
      </c>
      <c r="H294" s="37">
        <v>1.9225000000000001E-39</v>
      </c>
    </row>
    <row r="295" spans="1:8">
      <c r="A295" t="s">
        <v>122</v>
      </c>
      <c r="B295">
        <v>-85.4</v>
      </c>
      <c r="C295">
        <v>-75.811499999999995</v>
      </c>
      <c r="D295">
        <v>9.5884999999999998</v>
      </c>
      <c r="E295" s="37">
        <v>0</v>
      </c>
      <c r="F295" s="54">
        <v>1.4613E-90</v>
      </c>
      <c r="G295" s="37">
        <v>7.0490000000000002E-27</v>
      </c>
      <c r="H295" s="37">
        <v>1.4773999999999999E-80</v>
      </c>
    </row>
    <row r="296" spans="1:8">
      <c r="A296" t="s">
        <v>125</v>
      </c>
      <c r="B296">
        <v>-86.590500000000006</v>
      </c>
      <c r="C296">
        <v>-82.847200000000001</v>
      </c>
      <c r="D296">
        <v>3.7433000000000001</v>
      </c>
      <c r="E296" s="37">
        <v>5.0092999999999997E-8</v>
      </c>
      <c r="F296" s="54">
        <v>1.3331E-39</v>
      </c>
      <c r="G296" s="52">
        <v>0.34960000000000002</v>
      </c>
      <c r="H296" s="37">
        <v>2.1887000000000002E-40</v>
      </c>
    </row>
    <row r="297" spans="1:8">
      <c r="A297" t="s">
        <v>128</v>
      </c>
      <c r="B297">
        <v>-92.0886</v>
      </c>
      <c r="C297">
        <v>-82.847099999999998</v>
      </c>
      <c r="D297">
        <v>9.2415000000000003</v>
      </c>
      <c r="E297" s="36">
        <v>0</v>
      </c>
      <c r="F297" s="37">
        <v>1.3589E-46</v>
      </c>
      <c r="G297" s="52">
        <v>0.39190000000000003</v>
      </c>
      <c r="H297" s="37">
        <v>1.0182000000000001E-36</v>
      </c>
    </row>
    <row r="298" spans="1:8">
      <c r="A298" t="s">
        <v>131</v>
      </c>
      <c r="B298">
        <v>-88.029399999999995</v>
      </c>
      <c r="C298">
        <v>-82.881500000000003</v>
      </c>
      <c r="D298">
        <v>5.1478999999999999</v>
      </c>
      <c r="E298" s="37">
        <v>0</v>
      </c>
      <c r="F298" s="37">
        <v>1.8196E-24</v>
      </c>
      <c r="G298" s="37">
        <v>7.2608999999999999E-8</v>
      </c>
      <c r="H298" s="37">
        <v>1.4902999999999999E-22</v>
      </c>
    </row>
    <row r="299" spans="1:8">
      <c r="A299" s="40" t="s">
        <v>10</v>
      </c>
      <c r="B299" s="40">
        <v>-85.508499999999998</v>
      </c>
      <c r="C299" s="40">
        <v>-78.932500000000005</v>
      </c>
      <c r="D299" s="40">
        <v>6.5759999999999996</v>
      </c>
    </row>
    <row r="302" spans="1:8">
      <c r="B302" s="65" t="s">
        <v>373</v>
      </c>
      <c r="C302" s="65"/>
      <c r="D302" s="65"/>
      <c r="E302" s="65"/>
      <c r="F302" s="65"/>
    </row>
    <row r="303" spans="1:8">
      <c r="A303" t="s">
        <v>270</v>
      </c>
      <c r="B303" t="s">
        <v>335</v>
      </c>
      <c r="C303" t="s">
        <v>371</v>
      </c>
      <c r="D303" t="s">
        <v>252</v>
      </c>
      <c r="E303" s="29" t="s">
        <v>55</v>
      </c>
      <c r="F303" s="30" t="s">
        <v>56</v>
      </c>
      <c r="G303" s="31" t="s">
        <v>253</v>
      </c>
      <c r="H303" s="32" t="s">
        <v>254</v>
      </c>
    </row>
    <row r="304" spans="1:8">
      <c r="A304" t="s">
        <v>113</v>
      </c>
      <c r="B304" t="s">
        <v>374</v>
      </c>
      <c r="C304" t="s">
        <v>375</v>
      </c>
      <c r="D304">
        <v>7.7972000000000001</v>
      </c>
      <c r="E304" s="36">
        <v>0</v>
      </c>
      <c r="F304" s="37">
        <v>6.1441000000000002E-81</v>
      </c>
      <c r="G304" s="58" t="s">
        <v>376</v>
      </c>
      <c r="H304" s="37">
        <v>1.7914E-71</v>
      </c>
    </row>
    <row r="305" spans="1:8">
      <c r="A305" t="s">
        <v>116</v>
      </c>
      <c r="B305" t="s">
        <v>377</v>
      </c>
      <c r="C305" t="s">
        <v>378</v>
      </c>
      <c r="D305">
        <v>13.6386</v>
      </c>
      <c r="E305" s="36">
        <v>0</v>
      </c>
      <c r="F305" s="37">
        <v>8.0042999999999997E-88</v>
      </c>
      <c r="G305" s="37">
        <v>2.5706999999999998E-4</v>
      </c>
      <c r="H305" s="37">
        <v>2.5812E-70</v>
      </c>
    </row>
    <row r="306" spans="1:8">
      <c r="A306" t="s">
        <v>119</v>
      </c>
      <c r="B306" t="s">
        <v>379</v>
      </c>
      <c r="C306" t="s">
        <v>380</v>
      </c>
      <c r="D306">
        <v>5.4390000000000001</v>
      </c>
      <c r="E306" s="36">
        <v>0</v>
      </c>
      <c r="F306" s="37">
        <v>1.9423E-50</v>
      </c>
      <c r="G306" s="52">
        <v>0.2888</v>
      </c>
      <c r="H306" s="37">
        <v>5.5979000000000002E-45</v>
      </c>
    </row>
    <row r="307" spans="1:8">
      <c r="A307" t="s">
        <v>122</v>
      </c>
      <c r="B307" t="s">
        <v>381</v>
      </c>
      <c r="C307" t="s">
        <v>382</v>
      </c>
      <c r="D307">
        <v>12.2371</v>
      </c>
      <c r="E307" s="36">
        <v>0</v>
      </c>
      <c r="F307" s="37">
        <v>2.1983000000000001E-14</v>
      </c>
      <c r="G307" s="37">
        <v>2.4123E-9</v>
      </c>
      <c r="H307" s="37">
        <v>8.9025000000000001E-12</v>
      </c>
    </row>
    <row r="308" spans="1:8">
      <c r="A308" t="s">
        <v>125</v>
      </c>
      <c r="B308" s="59" t="s">
        <v>383</v>
      </c>
      <c r="C308" t="s">
        <v>384</v>
      </c>
      <c r="D308" t="s">
        <v>39</v>
      </c>
      <c r="E308" s="37" t="s">
        <v>39</v>
      </c>
      <c r="F308" s="37" t="s">
        <v>39</v>
      </c>
      <c r="G308" s="37" t="s">
        <v>39</v>
      </c>
      <c r="H308" s="37" t="s">
        <v>39</v>
      </c>
    </row>
    <row r="309" spans="1:8">
      <c r="A309" t="s">
        <v>128</v>
      </c>
      <c r="B309" t="s">
        <v>385</v>
      </c>
      <c r="C309" t="s">
        <v>386</v>
      </c>
      <c r="D309">
        <v>3.5952000000000002</v>
      </c>
      <c r="E309" s="52">
        <v>4.3400000000000001E-2</v>
      </c>
      <c r="F309" s="37">
        <v>7.6057999999999996E-5</v>
      </c>
      <c r="G309" s="37">
        <v>2.7327000000000001E-5</v>
      </c>
      <c r="H309" s="37">
        <v>1.4499000000000001E-4</v>
      </c>
    </row>
    <row r="310" spans="1:8">
      <c r="A310" t="s">
        <v>131</v>
      </c>
      <c r="B310" s="36" t="s">
        <v>387</v>
      </c>
      <c r="C310" s="36" t="s">
        <v>388</v>
      </c>
      <c r="D310" s="36">
        <v>-6.0250000000000004</v>
      </c>
      <c r="E310" s="36">
        <v>0</v>
      </c>
      <c r="F310" s="36">
        <v>9.9699999999999997E-2</v>
      </c>
      <c r="G310" s="37" t="s">
        <v>39</v>
      </c>
      <c r="H310" s="37">
        <v>8.1299999999999997E-2</v>
      </c>
    </row>
    <row r="311" spans="1:8">
      <c r="A311" s="40" t="s">
        <v>10</v>
      </c>
      <c r="B311" s="40">
        <v>-86.815100000000001</v>
      </c>
      <c r="C311" s="40">
        <v>-79.357900000000001</v>
      </c>
      <c r="D311" s="40">
        <v>7.4572000000000003</v>
      </c>
    </row>
    <row r="313" spans="1:8">
      <c r="B313" s="65" t="s">
        <v>389</v>
      </c>
      <c r="C313" s="65"/>
      <c r="D313" s="65"/>
      <c r="E313" s="65"/>
      <c r="F313" s="65"/>
    </row>
    <row r="314" spans="1:8">
      <c r="A314" t="s">
        <v>270</v>
      </c>
      <c r="B314" t="s">
        <v>390</v>
      </c>
      <c r="C314" t="s">
        <v>371</v>
      </c>
      <c r="D314" t="s">
        <v>252</v>
      </c>
      <c r="E314" s="29" t="s">
        <v>55</v>
      </c>
      <c r="F314" s="30" t="s">
        <v>56</v>
      </c>
      <c r="G314" s="31" t="s">
        <v>253</v>
      </c>
      <c r="H314" s="32" t="s">
        <v>254</v>
      </c>
    </row>
    <row r="315" spans="1:8">
      <c r="A315" t="s">
        <v>113</v>
      </c>
      <c r="B315" t="s">
        <v>391</v>
      </c>
      <c r="C315" t="s">
        <v>392</v>
      </c>
      <c r="D315">
        <v>15.039199999999999</v>
      </c>
      <c r="E315" s="36">
        <v>0</v>
      </c>
      <c r="F315" s="54">
        <v>1.4053000000000001E-70</v>
      </c>
      <c r="G315" s="37">
        <v>2.7253E-6</v>
      </c>
      <c r="H315" s="37">
        <v>1.4823999999999999E-55</v>
      </c>
    </row>
    <row r="316" spans="1:8">
      <c r="A316" t="s">
        <v>116</v>
      </c>
      <c r="B316" t="s">
        <v>393</v>
      </c>
      <c r="C316" t="s">
        <v>394</v>
      </c>
      <c r="D316">
        <v>15.6713</v>
      </c>
      <c r="E316" s="36">
        <v>0</v>
      </c>
      <c r="F316" s="37">
        <v>5.5355000000000003E-80</v>
      </c>
      <c r="G316" s="37">
        <v>3.2470999999999998E-20</v>
      </c>
      <c r="H316" s="37">
        <v>2.8249E-61</v>
      </c>
    </row>
    <row r="317" spans="1:8">
      <c r="A317" t="s">
        <v>119</v>
      </c>
      <c r="B317" t="s">
        <v>395</v>
      </c>
      <c r="C317" t="s">
        <v>396</v>
      </c>
      <c r="D317">
        <v>16.1828</v>
      </c>
      <c r="E317" s="36">
        <v>0</v>
      </c>
      <c r="F317" s="37">
        <v>8.8421999999999997E-10</v>
      </c>
      <c r="G317" s="52">
        <v>0.74970000000000003</v>
      </c>
      <c r="H317" s="37">
        <v>1.5968999999999999E-8</v>
      </c>
    </row>
    <row r="318" spans="1:8">
      <c r="A318" t="s">
        <v>122</v>
      </c>
      <c r="B318" t="s">
        <v>397</v>
      </c>
      <c r="C318" t="s">
        <v>398</v>
      </c>
      <c r="D318">
        <v>17.221699999999998</v>
      </c>
      <c r="E318" s="36">
        <v>0</v>
      </c>
      <c r="F318" s="37">
        <v>1.0386999999999999E-25</v>
      </c>
      <c r="G318" s="37">
        <v>2.8244999999999999E-10</v>
      </c>
      <c r="H318" s="37">
        <v>1.1239E-20</v>
      </c>
    </row>
    <row r="319" spans="1:8">
      <c r="A319" t="s">
        <v>125</v>
      </c>
      <c r="B319" t="s">
        <v>399</v>
      </c>
      <c r="C319" t="s">
        <v>400</v>
      </c>
      <c r="D319">
        <v>13.9374</v>
      </c>
      <c r="E319" s="36">
        <v>0</v>
      </c>
      <c r="F319" s="37">
        <v>1.6597E-11</v>
      </c>
      <c r="G319" s="52">
        <v>0.38</v>
      </c>
      <c r="H319" s="37">
        <v>1.1388E-9</v>
      </c>
    </row>
    <row r="320" spans="1:8">
      <c r="A320" t="s">
        <v>128</v>
      </c>
      <c r="B320" s="36" t="s">
        <v>39</v>
      </c>
      <c r="C320" s="41" t="s">
        <v>401</v>
      </c>
      <c r="D320" s="36" t="s">
        <v>39</v>
      </c>
      <c r="E320" s="36" t="s">
        <v>39</v>
      </c>
      <c r="F320" s="36" t="s">
        <v>39</v>
      </c>
      <c r="G320" s="36" t="s">
        <v>39</v>
      </c>
      <c r="H320" s="36" t="s">
        <v>39</v>
      </c>
    </row>
    <row r="321" spans="1:8">
      <c r="A321" t="s">
        <v>131</v>
      </c>
      <c r="B321" s="36" t="s">
        <v>39</v>
      </c>
      <c r="C321" s="41" t="s">
        <v>402</v>
      </c>
      <c r="D321" s="36" t="s">
        <v>39</v>
      </c>
      <c r="E321" s="36" t="s">
        <v>39</v>
      </c>
      <c r="F321" s="36" t="s">
        <v>39</v>
      </c>
      <c r="G321" s="36" t="s">
        <v>39</v>
      </c>
      <c r="H321" s="36" t="s">
        <v>39</v>
      </c>
    </row>
    <row r="322" spans="1:8">
      <c r="A322" s="40" t="s">
        <v>10</v>
      </c>
      <c r="B322" s="40">
        <v>-92.425200000000004</v>
      </c>
      <c r="C322" s="40">
        <v>-76.814800000000005</v>
      </c>
      <c r="D322" s="40" t="s">
        <v>403</v>
      </c>
    </row>
  </sheetData>
  <mergeCells count="29">
    <mergeCell ref="A116:E116"/>
    <mergeCell ref="B4:F4"/>
    <mergeCell ref="B13:F13"/>
    <mergeCell ref="A24:E24"/>
    <mergeCell ref="A34:E34"/>
    <mergeCell ref="A44:E44"/>
    <mergeCell ref="A54:E54"/>
    <mergeCell ref="A64:E64"/>
    <mergeCell ref="A74:E74"/>
    <mergeCell ref="A86:E86"/>
    <mergeCell ref="A96:E96"/>
    <mergeCell ref="A106:E106"/>
    <mergeCell ref="B254:F254"/>
    <mergeCell ref="A126:E126"/>
    <mergeCell ref="A136:E136"/>
    <mergeCell ref="B150:F150"/>
    <mergeCell ref="B161:F161"/>
    <mergeCell ref="B172:H172"/>
    <mergeCell ref="B184:F184"/>
    <mergeCell ref="B195:F195"/>
    <mergeCell ref="B206:F206"/>
    <mergeCell ref="B218:F218"/>
    <mergeCell ref="B230:F230"/>
    <mergeCell ref="B241:F241"/>
    <mergeCell ref="B266:F266"/>
    <mergeCell ref="B277:F277"/>
    <mergeCell ref="B290:F290"/>
    <mergeCell ref="B302:F302"/>
    <mergeCell ref="B313:F313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Orientation</vt:lpstr>
      <vt:lpstr>SmartPhone</vt:lpstr>
      <vt:lpstr>UserPresence</vt:lpstr>
      <vt:lpstr>HypothesisTesting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31</cp:revision>
  <cp:lastPrinted>2018-03-15T19:47:50Z</cp:lastPrinted>
  <dcterms:created xsi:type="dcterms:W3CDTF">2017-09-18T13:17:14Z</dcterms:created>
  <dcterms:modified xsi:type="dcterms:W3CDTF">2018-09-27T11:58:48Z</dcterms:modified>
</cp:coreProperties>
</file>