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Course1(Excel)\"/>
    </mc:Choice>
  </mc:AlternateContent>
  <xr:revisionPtr revIDLastSave="0" documentId="13_ncr:1_{477744FD-851D-4980-85DE-60463ED503B6}" xr6:coauthVersionLast="47" xr6:coauthVersionMax="47" xr10:uidLastSave="{00000000-0000-0000-0000-000000000000}"/>
  <bookViews>
    <workbookView xWindow="-108" yWindow="-108" windowWidth="23256" windowHeight="12456" firstSheet="2" activeTab="7" xr2:uid="{73B30818-3073-4453-A143-41C496135319}"/>
  </bookViews>
  <sheets>
    <sheet name="task1" sheetId="1" r:id="rId1"/>
    <sheet name="task2" sheetId="2" r:id="rId2"/>
    <sheet name="task3" sheetId="3" r:id="rId3"/>
    <sheet name="task4" sheetId="4" r:id="rId4"/>
    <sheet name="task4 cont" sheetId="6" r:id="rId5"/>
    <sheet name="task5" sheetId="7" r:id="rId6"/>
    <sheet name="task5 cont" sheetId="8" r:id="rId7"/>
    <sheet name="DASHBOARD" sheetId="12" r:id="rId8"/>
    <sheet name="sheet4" sheetId="9" r:id="rId9"/>
    <sheet name="INTERPRETATIONS" sheetId="13" r:id="rId10"/>
  </sheets>
  <definedNames>
    <definedName name="_xlnm._FilterDatabase" localSheetId="3" hidden="1">task4!$A$2:$EN$118</definedName>
    <definedName name="_xlnm._FilterDatabase" localSheetId="6" hidden="1">'task5 cont'!$AE$2:$AG$50</definedName>
    <definedName name="Slicer_avg_combined_mileage">#N/A</definedName>
    <definedName name="Slicer_Body_Type">#N/A</definedName>
    <definedName name="Slicer_Fuel_Type">#N/A</definedName>
    <definedName name="Slicer_Make1">#N/A</definedName>
    <definedName name="Slicer_Model">#N/A</definedName>
  </definedNames>
  <calcPr calcId="191029"/>
  <pivotCaches>
    <pivotCache cacheId="0" r:id="rId11"/>
    <pivotCache cacheId="1" r:id="rId12"/>
    <pivotCache cacheId="2"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4" i="8" l="1"/>
  <c r="AG3" i="8"/>
  <c r="N5" i="4" a="1"/>
  <c r="N5" i="4" s="1"/>
  <c r="AF52" i="8"/>
  <c r="AF4" i="8"/>
  <c r="AF5" i="8"/>
  <c r="AF6" i="8"/>
  <c r="AF7" i="8"/>
  <c r="AF8" i="8"/>
  <c r="AF9" i="8"/>
  <c r="AF10" i="8"/>
  <c r="AF11" i="8"/>
  <c r="AF12" i="8"/>
  <c r="AF13" i="8"/>
  <c r="AF14" i="8"/>
  <c r="AF15" i="8"/>
  <c r="AF16" i="8"/>
  <c r="AF17" i="8"/>
  <c r="AF18" i="8"/>
  <c r="AF19" i="8"/>
  <c r="AF20" i="8"/>
  <c r="AF21" i="8"/>
  <c r="AF22" i="8"/>
  <c r="AF23" i="8"/>
  <c r="AF24" i="8"/>
  <c r="AF25" i="8"/>
  <c r="AF26" i="8"/>
  <c r="AF27" i="8"/>
  <c r="AF28" i="8"/>
  <c r="AF29" i="8"/>
  <c r="AF30" i="8"/>
  <c r="AF31" i="8"/>
  <c r="AF32" i="8"/>
  <c r="AF33" i="8"/>
  <c r="AF34" i="8"/>
  <c r="AF35" i="8"/>
  <c r="AF36" i="8"/>
  <c r="AF37" i="8"/>
  <c r="AF38" i="8"/>
  <c r="AF39" i="8"/>
  <c r="AF40" i="8"/>
  <c r="AF41" i="8"/>
  <c r="AF42" i="8"/>
  <c r="AF43" i="8"/>
  <c r="AF44" i="8"/>
  <c r="AF45" i="8"/>
  <c r="AF46" i="8"/>
  <c r="AF47" i="8"/>
  <c r="AF48" i="8"/>
  <c r="AF49" i="8"/>
  <c r="AF50" i="8"/>
  <c r="AF3" i="8"/>
  <c r="AF53" i="8" s="1"/>
  <c r="AG12" i="8" s="1"/>
  <c r="AG37" i="8" l="1"/>
  <c r="AG33" i="8"/>
  <c r="AG8" i="8"/>
  <c r="AG34" i="8"/>
  <c r="AG26" i="8"/>
  <c r="AG10" i="8"/>
  <c r="AG41" i="8"/>
  <c r="AG17" i="8"/>
  <c r="AG48" i="8"/>
  <c r="AG32" i="8"/>
  <c r="AG24" i="8"/>
  <c r="AG47" i="8"/>
  <c r="AG39" i="8"/>
  <c r="AG31" i="8"/>
  <c r="AG23" i="8"/>
  <c r="AG15" i="8"/>
  <c r="AG7" i="8"/>
  <c r="AG43" i="8"/>
  <c r="AG35" i="8"/>
  <c r="AG27" i="8"/>
  <c r="AG19" i="8"/>
  <c r="AG11" i="8"/>
  <c r="AG50" i="8"/>
  <c r="AG42" i="8"/>
  <c r="AG18" i="8"/>
  <c r="AG49" i="8"/>
  <c r="AG25" i="8"/>
  <c r="AG9" i="8"/>
  <c r="AG40" i="8"/>
  <c r="AG16" i="8"/>
  <c r="AG46" i="8"/>
  <c r="AG38" i="8"/>
  <c r="AG30" i="8"/>
  <c r="AG22" i="8"/>
  <c r="AG14" i="8"/>
  <c r="AG6" i="8"/>
  <c r="AG45" i="8"/>
  <c r="AG29" i="8"/>
  <c r="AG21" i="8"/>
  <c r="AG13" i="8"/>
  <c r="AG5" i="8"/>
  <c r="AG44" i="8"/>
  <c r="AG36" i="8"/>
  <c r="AG28" i="8"/>
  <c r="AG20" i="8"/>
  <c r="C4" i="8" l="1"/>
  <c r="T4" i="8" s="1"/>
  <c r="C5" i="8"/>
  <c r="T5" i="8" s="1"/>
  <c r="C6" i="8"/>
  <c r="T6" i="8" s="1"/>
  <c r="C7" i="8"/>
  <c r="T7" i="8" s="1"/>
  <c r="C8" i="8"/>
  <c r="T8" i="8" s="1"/>
  <c r="C9" i="8"/>
  <c r="T9" i="8" s="1"/>
  <c r="C10" i="8"/>
  <c r="T10" i="8" s="1"/>
  <c r="C11" i="8"/>
  <c r="T11" i="8" s="1"/>
  <c r="C12" i="8"/>
  <c r="T12" i="8" s="1"/>
  <c r="C13" i="8"/>
  <c r="T13" i="8" s="1"/>
  <c r="C14" i="8"/>
  <c r="T14" i="8" s="1"/>
  <c r="C15" i="8"/>
  <c r="T15" i="8" s="1"/>
  <c r="C16" i="8"/>
  <c r="T16" i="8" s="1"/>
  <c r="C17" i="8"/>
  <c r="T17" i="8" s="1"/>
  <c r="C18" i="8"/>
  <c r="T18" i="8" s="1"/>
  <c r="C19" i="8"/>
  <c r="T19" i="8" s="1"/>
  <c r="C20" i="8"/>
  <c r="T20" i="8" s="1"/>
  <c r="C21" i="8"/>
  <c r="T21" i="8" s="1"/>
  <c r="C22" i="8"/>
  <c r="T22" i="8" s="1"/>
  <c r="C23" i="8"/>
  <c r="T23" i="8" s="1"/>
  <c r="C24" i="8"/>
  <c r="T24" i="8" s="1"/>
  <c r="C25" i="8"/>
  <c r="T25" i="8" s="1"/>
  <c r="C26" i="8"/>
  <c r="T26" i="8" s="1"/>
  <c r="C27" i="8"/>
  <c r="T27" i="8" s="1"/>
  <c r="C28" i="8"/>
  <c r="T28" i="8" s="1"/>
  <c r="C29" i="8"/>
  <c r="T29" i="8" s="1"/>
  <c r="C30" i="8"/>
  <c r="T30" i="8" s="1"/>
  <c r="C31" i="8"/>
  <c r="T31" i="8" s="1"/>
  <c r="C32" i="8"/>
  <c r="T32" i="8" s="1"/>
  <c r="C33" i="8"/>
  <c r="T33" i="8" s="1"/>
  <c r="C34" i="8"/>
  <c r="T34" i="8" s="1"/>
  <c r="C35" i="8"/>
  <c r="T35" i="8" s="1"/>
  <c r="C36" i="8"/>
  <c r="T36" i="8" s="1"/>
  <c r="C37" i="8"/>
  <c r="T37" i="8" s="1"/>
  <c r="C38" i="8"/>
  <c r="T38" i="8" s="1"/>
  <c r="C39" i="8"/>
  <c r="T39" i="8" s="1"/>
  <c r="C40" i="8"/>
  <c r="T40" i="8" s="1"/>
  <c r="C41" i="8"/>
  <c r="T41" i="8" s="1"/>
  <c r="C42" i="8"/>
  <c r="T42" i="8" s="1"/>
  <c r="C43" i="8"/>
  <c r="T43" i="8" s="1"/>
  <c r="C44" i="8"/>
  <c r="T44" i="8" s="1"/>
  <c r="C45" i="8"/>
  <c r="T45" i="8" s="1"/>
  <c r="C46" i="8"/>
  <c r="T46" i="8" s="1"/>
  <c r="C47" i="8"/>
  <c r="T47" i="8" s="1"/>
  <c r="C48" i="8"/>
  <c r="T48" i="8" s="1"/>
  <c r="C49" i="8"/>
  <c r="T49" i="8" s="1"/>
  <c r="C50" i="8"/>
  <c r="T50" i="8" s="1"/>
  <c r="C3" i="8"/>
  <c r="T3" i="8" s="1"/>
  <c r="D6" i="7"/>
  <c r="D9" i="7"/>
  <c r="D17" i="7"/>
  <c r="D4" i="6"/>
  <c r="F4" i="6" s="1"/>
  <c r="D5" i="6"/>
  <c r="F5" i="6" s="1"/>
  <c r="D6" i="6"/>
  <c r="F6" i="6" s="1"/>
  <c r="D7" i="6"/>
  <c r="F7" i="6" s="1"/>
  <c r="D8" i="6"/>
  <c r="F8" i="6" s="1"/>
  <c r="D9" i="6"/>
  <c r="F9" i="6" s="1"/>
  <c r="D10" i="6"/>
  <c r="F10" i="6" s="1"/>
  <c r="D11" i="6"/>
  <c r="F11" i="6" s="1"/>
  <c r="D12" i="6"/>
  <c r="F12" i="6" s="1"/>
  <c r="D13" i="6"/>
  <c r="F13" i="6" s="1"/>
  <c r="D14" i="6"/>
  <c r="F14" i="6" s="1"/>
  <c r="D15" i="6"/>
  <c r="F15" i="6" s="1"/>
  <c r="D16" i="6"/>
  <c r="F16" i="6" s="1"/>
  <c r="D17" i="6"/>
  <c r="F17" i="6" s="1"/>
  <c r="D18" i="6"/>
  <c r="F18" i="6" s="1"/>
  <c r="D19" i="6"/>
  <c r="F19" i="6" s="1"/>
  <c r="D20" i="6"/>
  <c r="F20" i="6" s="1"/>
  <c r="D21" i="6"/>
  <c r="F21" i="6" s="1"/>
  <c r="D22" i="6"/>
  <c r="F22" i="6" s="1"/>
  <c r="D23" i="6"/>
  <c r="F23" i="6" s="1"/>
  <c r="D24" i="6"/>
  <c r="F24" i="6" s="1"/>
  <c r="D25" i="6"/>
  <c r="F25" i="6" s="1"/>
  <c r="D26" i="6"/>
  <c r="F26" i="6" s="1"/>
  <c r="D27" i="6"/>
  <c r="F27" i="6" s="1"/>
  <c r="D28" i="6"/>
  <c r="F28" i="6" s="1"/>
  <c r="D29" i="6"/>
  <c r="F29" i="6" s="1"/>
  <c r="D30" i="6"/>
  <c r="F30" i="6" s="1"/>
  <c r="D31" i="6"/>
  <c r="F31" i="6" s="1"/>
  <c r="D32" i="6"/>
  <c r="F32" i="6" s="1"/>
  <c r="D33" i="6"/>
  <c r="F33" i="6" s="1"/>
  <c r="D34" i="6"/>
  <c r="F34" i="6" s="1"/>
  <c r="D35" i="6"/>
  <c r="F35" i="6" s="1"/>
  <c r="D36" i="6"/>
  <c r="F36" i="6" s="1"/>
  <c r="D37" i="6"/>
  <c r="F37" i="6" s="1"/>
  <c r="D38" i="6"/>
  <c r="F38" i="6" s="1"/>
  <c r="D39" i="6"/>
  <c r="F39" i="6" s="1"/>
  <c r="D40" i="6"/>
  <c r="F40" i="6" s="1"/>
  <c r="D41" i="6"/>
  <c r="F41" i="6" s="1"/>
  <c r="D42" i="6"/>
  <c r="F42" i="6" s="1"/>
  <c r="D43" i="6"/>
  <c r="F43" i="6" s="1"/>
  <c r="D44" i="6"/>
  <c r="F44" i="6" s="1"/>
  <c r="D45" i="6"/>
  <c r="F45" i="6" s="1"/>
  <c r="D46" i="6"/>
  <c r="F46" i="6" s="1"/>
  <c r="D47" i="6"/>
  <c r="F47" i="6" s="1"/>
  <c r="D48" i="6"/>
  <c r="F48" i="6" s="1"/>
  <c r="D49" i="6"/>
  <c r="F49" i="6" s="1"/>
  <c r="D50" i="6"/>
  <c r="F50" i="6" s="1"/>
  <c r="D3" i="6"/>
  <c r="F3" i="6" s="1"/>
  <c r="T118" i="4"/>
  <c r="T112" i="4"/>
  <c r="T107" i="4"/>
  <c r="T105" i="4"/>
  <c r="T104" i="4"/>
  <c r="T103" i="4"/>
  <c r="T102" i="4"/>
  <c r="T101" i="4"/>
  <c r="T100" i="4"/>
  <c r="T99" i="4"/>
  <c r="T98" i="4"/>
  <c r="T96" i="4"/>
  <c r="T94" i="4"/>
  <c r="T93" i="4"/>
  <c r="T91" i="4"/>
  <c r="T90" i="4"/>
  <c r="T88" i="4"/>
  <c r="T87" i="4"/>
  <c r="T86" i="4"/>
  <c r="T84" i="4"/>
  <c r="T83" i="4"/>
  <c r="T81" i="4"/>
  <c r="T80" i="4"/>
  <c r="T76" i="4"/>
  <c r="T74" i="4"/>
  <c r="T73" i="4"/>
  <c r="T72" i="4"/>
  <c r="T71" i="4"/>
  <c r="T70" i="4"/>
  <c r="T69" i="4"/>
  <c r="T68" i="4"/>
  <c r="T66" i="4"/>
  <c r="T65" i="4"/>
  <c r="T63" i="4"/>
  <c r="T59" i="4"/>
  <c r="T58" i="4"/>
  <c r="T57" i="4"/>
  <c r="T54" i="4"/>
  <c r="T52" i="4"/>
  <c r="T51" i="4"/>
  <c r="T50" i="4"/>
  <c r="T47" i="4"/>
  <c r="T46" i="4"/>
  <c r="T45" i="4"/>
  <c r="T43" i="4"/>
  <c r="T42" i="4"/>
  <c r="T41" i="4"/>
  <c r="T40" i="4"/>
  <c r="T37" i="4"/>
  <c r="T36" i="4"/>
  <c r="T35" i="4"/>
  <c r="T34" i="4"/>
  <c r="T32" i="4"/>
  <c r="T31" i="4"/>
  <c r="T30" i="4"/>
  <c r="T26" i="4"/>
  <c r="T25" i="4"/>
  <c r="T24" i="4"/>
  <c r="T22" i="4"/>
  <c r="T20" i="4"/>
  <c r="T19" i="4"/>
  <c r="T17" i="4"/>
  <c r="T16" i="4"/>
  <c r="T14" i="4"/>
  <c r="T13" i="4"/>
  <c r="T11" i="4"/>
  <c r="T10" i="4"/>
  <c r="T7" i="4"/>
  <c r="T6" i="4"/>
  <c r="T5" i="4"/>
  <c r="T4" i="4"/>
  <c r="T3" i="4"/>
  <c r="R118" i="4"/>
  <c r="R112" i="4"/>
  <c r="R107" i="4"/>
  <c r="R105" i="4"/>
  <c r="R104" i="4"/>
  <c r="R103" i="4"/>
  <c r="R102" i="4"/>
  <c r="R101" i="4"/>
  <c r="R100" i="4"/>
  <c r="R99" i="4"/>
  <c r="R98" i="4"/>
  <c r="R96" i="4"/>
  <c r="R94" i="4"/>
  <c r="R93" i="4"/>
  <c r="R91" i="4"/>
  <c r="R90" i="4"/>
  <c r="R88" i="4"/>
  <c r="R87" i="4"/>
  <c r="R86" i="4"/>
  <c r="R84" i="4"/>
  <c r="R83" i="4"/>
  <c r="R81" i="4"/>
  <c r="R80" i="4"/>
  <c r="R76" i="4"/>
  <c r="R74" i="4"/>
  <c r="R73" i="4"/>
  <c r="R72" i="4"/>
  <c r="R71" i="4"/>
  <c r="R70" i="4"/>
  <c r="R69" i="4"/>
  <c r="R68" i="4"/>
  <c r="R66" i="4"/>
  <c r="R65" i="4"/>
  <c r="R63" i="4"/>
  <c r="R59" i="4"/>
  <c r="R58" i="4"/>
  <c r="R57" i="4"/>
  <c r="R54" i="4"/>
  <c r="R52" i="4"/>
  <c r="R51" i="4"/>
  <c r="R50" i="4"/>
  <c r="R47" i="4"/>
  <c r="R46" i="4"/>
  <c r="R45" i="4"/>
  <c r="R43" i="4"/>
  <c r="R42" i="4"/>
  <c r="R41" i="4"/>
  <c r="R40" i="4"/>
  <c r="R37" i="4"/>
  <c r="R36" i="4"/>
  <c r="R35" i="4"/>
  <c r="R34" i="4"/>
  <c r="R32" i="4"/>
  <c r="R31" i="4"/>
  <c r="R30" i="4"/>
  <c r="R26" i="4"/>
  <c r="R25" i="4"/>
  <c r="R24" i="4"/>
  <c r="R22" i="4"/>
  <c r="R20" i="4"/>
  <c r="R19" i="4"/>
  <c r="R17" i="4"/>
  <c r="R16" i="4"/>
  <c r="R14" i="4"/>
  <c r="R13" i="4"/>
  <c r="R11" i="4"/>
  <c r="R10" i="4"/>
  <c r="R7" i="4"/>
  <c r="R6" i="4"/>
  <c r="R5" i="4"/>
  <c r="R4" i="4"/>
  <c r="R3" i="4"/>
  <c r="P118" i="4"/>
  <c r="U118" i="4" s="1"/>
  <c r="P112" i="4"/>
  <c r="U112" i="4" s="1"/>
  <c r="P107" i="4"/>
  <c r="U107" i="4" s="1"/>
  <c r="P105" i="4"/>
  <c r="U105" i="4" s="1"/>
  <c r="P104" i="4"/>
  <c r="U104" i="4" s="1"/>
  <c r="P103" i="4"/>
  <c r="U103" i="4" s="1"/>
  <c r="P102" i="4"/>
  <c r="P101" i="4"/>
  <c r="P100" i="4"/>
  <c r="U100" i="4" s="1"/>
  <c r="P99" i="4"/>
  <c r="U99" i="4" s="1"/>
  <c r="P98" i="4"/>
  <c r="U98" i="4" s="1"/>
  <c r="P96" i="4"/>
  <c r="U96" i="4" s="1"/>
  <c r="P94" i="4"/>
  <c r="U94" i="4" s="1"/>
  <c r="P93" i="4"/>
  <c r="U93" i="4" s="1"/>
  <c r="P91" i="4"/>
  <c r="U91" i="4" s="1"/>
  <c r="P90" i="4"/>
  <c r="U90" i="4" s="1"/>
  <c r="P88" i="4"/>
  <c r="U88" i="4" s="1"/>
  <c r="P87" i="4"/>
  <c r="U87" i="4" s="1"/>
  <c r="P86" i="4"/>
  <c r="U86" i="4" s="1"/>
  <c r="P84" i="4"/>
  <c r="U84" i="4" s="1"/>
  <c r="P83" i="4"/>
  <c r="U83" i="4" s="1"/>
  <c r="P81" i="4"/>
  <c r="U81" i="4" s="1"/>
  <c r="P80" i="4"/>
  <c r="P76" i="4"/>
  <c r="U76" i="4" s="1"/>
  <c r="P74" i="4"/>
  <c r="U74" i="4" s="1"/>
  <c r="P73" i="4"/>
  <c r="U73" i="4" s="1"/>
  <c r="P72" i="4"/>
  <c r="U72" i="4" s="1"/>
  <c r="P71" i="4"/>
  <c r="U71" i="4" s="1"/>
  <c r="P70" i="4"/>
  <c r="U70" i="4" s="1"/>
  <c r="P69" i="4"/>
  <c r="U69" i="4" s="1"/>
  <c r="P68" i="4"/>
  <c r="U68" i="4" s="1"/>
  <c r="P66" i="4"/>
  <c r="U66" i="4" s="1"/>
  <c r="P65" i="4"/>
  <c r="U65" i="4" s="1"/>
  <c r="P63" i="4"/>
  <c r="U63" i="4" s="1"/>
  <c r="P59" i="4"/>
  <c r="P58" i="4"/>
  <c r="U58" i="4" s="1"/>
  <c r="P57" i="4"/>
  <c r="U57" i="4" s="1"/>
  <c r="P54" i="4"/>
  <c r="U54" i="4" s="1"/>
  <c r="P52" i="4"/>
  <c r="P51" i="4"/>
  <c r="U51" i="4" s="1"/>
  <c r="P50" i="4"/>
  <c r="U50" i="4" s="1"/>
  <c r="P47" i="4"/>
  <c r="U47" i="4" s="1"/>
  <c r="P46" i="4"/>
  <c r="U46" i="4" s="1"/>
  <c r="P45" i="4"/>
  <c r="U45" i="4" s="1"/>
  <c r="P43" i="4"/>
  <c r="U43" i="4" s="1"/>
  <c r="P42" i="4"/>
  <c r="U42" i="4" s="1"/>
  <c r="P41" i="4"/>
  <c r="P40" i="4"/>
  <c r="U40" i="4" s="1"/>
  <c r="P37" i="4"/>
  <c r="U37" i="4" s="1"/>
  <c r="P36" i="4"/>
  <c r="U36" i="4" s="1"/>
  <c r="P35" i="4"/>
  <c r="P34" i="4"/>
  <c r="U34" i="4" s="1"/>
  <c r="P32" i="4"/>
  <c r="U32" i="4" s="1"/>
  <c r="P31" i="4"/>
  <c r="U31" i="4" s="1"/>
  <c r="P30" i="4"/>
  <c r="U30" i="4" s="1"/>
  <c r="P26" i="4"/>
  <c r="U26" i="4" s="1"/>
  <c r="P25" i="4"/>
  <c r="U25" i="4" s="1"/>
  <c r="P24" i="4"/>
  <c r="U24" i="4" s="1"/>
  <c r="P22" i="4"/>
  <c r="U22" i="4" s="1"/>
  <c r="P20" i="4"/>
  <c r="U20" i="4" s="1"/>
  <c r="P19" i="4"/>
  <c r="U19" i="4" s="1"/>
  <c r="P17" i="4"/>
  <c r="U17" i="4" s="1"/>
  <c r="P16" i="4"/>
  <c r="U16" i="4" s="1"/>
  <c r="P14" i="4"/>
  <c r="U14" i="4" s="1"/>
  <c r="P13" i="4"/>
  <c r="U13" i="4" s="1"/>
  <c r="P11" i="4"/>
  <c r="U11" i="4" s="1"/>
  <c r="P10" i="4"/>
  <c r="U10" i="4" s="1"/>
  <c r="P7" i="4"/>
  <c r="U7" i="4" s="1"/>
  <c r="P6" i="4"/>
  <c r="U6" i="4" s="1"/>
  <c r="P5" i="4"/>
  <c r="U5" i="4" s="1"/>
  <c r="P4" i="4"/>
  <c r="U4" i="4" s="1"/>
  <c r="P3" i="4"/>
  <c r="U3" i="4" s="1"/>
  <c r="D50" i="8" l="1"/>
  <c r="D42" i="8"/>
  <c r="D34" i="8"/>
  <c r="D26" i="8"/>
  <c r="D18" i="8"/>
  <c r="D10" i="8"/>
  <c r="D47" i="8"/>
  <c r="D31" i="8"/>
  <c r="D15" i="8"/>
  <c r="D38" i="8"/>
  <c r="D22" i="8"/>
  <c r="D6" i="8"/>
  <c r="D37" i="8"/>
  <c r="D21" i="8"/>
  <c r="D5" i="8"/>
  <c r="D28" i="8"/>
  <c r="D4" i="8"/>
  <c r="D43" i="8"/>
  <c r="D27" i="8"/>
  <c r="D11" i="8"/>
  <c r="D49" i="8"/>
  <c r="D41" i="8"/>
  <c r="D33" i="8"/>
  <c r="D25" i="8"/>
  <c r="D17" i="8"/>
  <c r="D9" i="8"/>
  <c r="D39" i="8"/>
  <c r="D23" i="8"/>
  <c r="D7" i="8"/>
  <c r="D46" i="8"/>
  <c r="D30" i="8"/>
  <c r="D14" i="8"/>
  <c r="D45" i="8"/>
  <c r="D29" i="8"/>
  <c r="D13" i="8"/>
  <c r="D44" i="8"/>
  <c r="D36" i="8"/>
  <c r="D20" i="8"/>
  <c r="D12" i="8"/>
  <c r="D3" i="8"/>
  <c r="D35" i="8"/>
  <c r="D19" i="8"/>
  <c r="D48" i="8"/>
  <c r="D40" i="8"/>
  <c r="D32" i="8"/>
  <c r="D24" i="8"/>
  <c r="D16" i="8"/>
  <c r="D8" i="8"/>
  <c r="U102" i="4"/>
  <c r="U41" i="4"/>
  <c r="U80" i="4"/>
  <c r="U52" i="4"/>
  <c r="U101" i="4"/>
  <c r="U35" i="4"/>
  <c r="U59" i="4"/>
  <c r="D41" i="7"/>
  <c r="D25" i="7"/>
  <c r="D48" i="7"/>
  <c r="D32" i="7"/>
  <c r="D16" i="7"/>
  <c r="D3" i="7"/>
  <c r="D43" i="7"/>
  <c r="D35" i="7"/>
  <c r="D27" i="7"/>
  <c r="D19" i="7"/>
  <c r="D11" i="7"/>
  <c r="D50" i="7"/>
  <c r="D42" i="7"/>
  <c r="D34" i="7"/>
  <c r="D26" i="7"/>
  <c r="D18" i="7"/>
  <c r="D10" i="7"/>
  <c r="D49" i="7"/>
  <c r="D33" i="7"/>
  <c r="D39" i="7"/>
  <c r="D23" i="7"/>
  <c r="D7" i="7"/>
  <c r="D38" i="7"/>
  <c r="D30" i="7"/>
  <c r="D14" i="7"/>
  <c r="D45" i="7"/>
  <c r="D37" i="7"/>
  <c r="D29" i="7"/>
  <c r="D21" i="7"/>
  <c r="D13" i="7"/>
  <c r="D5" i="7"/>
  <c r="D40" i="7"/>
  <c r="D24" i="7"/>
  <c r="D8" i="7"/>
  <c r="D47" i="7"/>
  <c r="D31" i="7"/>
  <c r="D15" i="7"/>
  <c r="D46" i="7"/>
  <c r="D22" i="7"/>
  <c r="D44" i="7"/>
  <c r="D36" i="7"/>
  <c r="D28" i="7"/>
  <c r="D20" i="7"/>
  <c r="D12" i="7"/>
  <c r="D4" i="7"/>
  <c r="N118" i="4" a="1"/>
  <c r="N118" i="4" s="1"/>
  <c r="N112" i="4" a="1"/>
  <c r="N112" i="4" s="1"/>
  <c r="N107" i="4" a="1"/>
  <c r="N107" i="4" s="1"/>
  <c r="N105" i="4" a="1"/>
  <c r="N105" i="4" s="1"/>
  <c r="N104" i="4" a="1"/>
  <c r="N104" i="4" s="1"/>
  <c r="N103" i="4" a="1"/>
  <c r="N103" i="4" s="1"/>
  <c r="N102" i="4" a="1"/>
  <c r="N102" i="4" s="1"/>
  <c r="N101" i="4" a="1"/>
  <c r="N101" i="4" s="1"/>
  <c r="N100" i="4" a="1"/>
  <c r="N100" i="4" s="1"/>
  <c r="N99" i="4" a="1"/>
  <c r="N99" i="4" s="1"/>
  <c r="N98" i="4" a="1"/>
  <c r="N98" i="4" s="1"/>
  <c r="N96" i="4" a="1"/>
  <c r="N96" i="4" s="1"/>
  <c r="N94" i="4" a="1"/>
  <c r="N94" i="4" s="1"/>
  <c r="N93" i="4" a="1"/>
  <c r="N93" i="4" s="1"/>
  <c r="N91" i="4" a="1"/>
  <c r="N91" i="4" s="1"/>
  <c r="N90" i="4" a="1"/>
  <c r="N90" i="4" s="1"/>
  <c r="N88" i="4" a="1"/>
  <c r="N88" i="4" s="1"/>
  <c r="N87" i="4" a="1"/>
  <c r="N87" i="4" s="1"/>
  <c r="N86" i="4" a="1"/>
  <c r="N86" i="4" s="1"/>
  <c r="N84" i="4" a="1"/>
  <c r="N84" i="4" s="1"/>
  <c r="N83" i="4" a="1"/>
  <c r="N83" i="4" s="1"/>
  <c r="N81" i="4" a="1"/>
  <c r="N81" i="4" s="1"/>
  <c r="N80" i="4" a="1"/>
  <c r="N80" i="4" s="1"/>
  <c r="N76" i="4" a="1"/>
  <c r="N76" i="4" s="1"/>
  <c r="N74" i="4" a="1"/>
  <c r="N74" i="4" s="1"/>
  <c r="N73" i="4" a="1"/>
  <c r="N73" i="4" s="1"/>
  <c r="N72" i="4" a="1"/>
  <c r="N72" i="4" s="1"/>
  <c r="N71" i="4" a="1"/>
  <c r="N71" i="4" s="1"/>
  <c r="N70" i="4" a="1"/>
  <c r="N70" i="4" s="1"/>
  <c r="N69" i="4" a="1"/>
  <c r="N69" i="4" s="1"/>
  <c r="N68" i="4" a="1"/>
  <c r="N68" i="4" s="1"/>
  <c r="N66" i="4" a="1"/>
  <c r="N66" i="4" s="1"/>
  <c r="N65" i="4" a="1"/>
  <c r="N65" i="4" s="1"/>
  <c r="N63" i="4" a="1"/>
  <c r="N63" i="4" s="1"/>
  <c r="N59" i="4" a="1"/>
  <c r="N59" i="4" s="1"/>
  <c r="N58" i="4" a="1"/>
  <c r="N58" i="4" s="1"/>
  <c r="N57" i="4" a="1"/>
  <c r="N57" i="4" s="1"/>
  <c r="N54" i="4" a="1"/>
  <c r="N54" i="4" s="1"/>
  <c r="N52" i="4" a="1"/>
  <c r="N52" i="4" s="1"/>
  <c r="N51" i="4" a="1"/>
  <c r="N51" i="4" s="1"/>
  <c r="N50" i="4" a="1"/>
  <c r="N50" i="4" s="1"/>
  <c r="N47" i="4" a="1"/>
  <c r="N47" i="4" s="1"/>
  <c r="N46" i="4" a="1"/>
  <c r="N46" i="4" s="1"/>
  <c r="N45" i="4" a="1"/>
  <c r="N45" i="4" s="1"/>
  <c r="N43" i="4" a="1"/>
  <c r="N43" i="4" s="1"/>
  <c r="N42" i="4" a="1"/>
  <c r="N42" i="4" s="1"/>
  <c r="N41" i="4" a="1"/>
  <c r="N41" i="4" s="1"/>
  <c r="N40" i="4" a="1"/>
  <c r="N40" i="4" s="1"/>
  <c r="N37" i="4" a="1"/>
  <c r="N37" i="4" s="1"/>
  <c r="N36" i="4" a="1"/>
  <c r="N36" i="4" s="1"/>
  <c r="N35" i="4" a="1"/>
  <c r="N35" i="4" s="1"/>
  <c r="N34" i="4" a="1"/>
  <c r="N34" i="4" s="1"/>
  <c r="N32" i="4" a="1"/>
  <c r="N32" i="4" s="1"/>
  <c r="N31" i="4" a="1"/>
  <c r="N31" i="4" s="1"/>
  <c r="N30" i="4" a="1"/>
  <c r="N30" i="4" s="1"/>
  <c r="N26" i="4" a="1"/>
  <c r="N26" i="4" s="1"/>
  <c r="N25" i="4" a="1"/>
  <c r="N25" i="4" s="1"/>
  <c r="N24" i="4" a="1"/>
  <c r="N24" i="4" s="1"/>
  <c r="N22" i="4" a="1"/>
  <c r="N22" i="4" s="1"/>
  <c r="N20" i="4" a="1"/>
  <c r="N20" i="4" s="1"/>
  <c r="N19" i="4" a="1"/>
  <c r="N19" i="4" s="1"/>
  <c r="N17" i="4" a="1"/>
  <c r="N17" i="4" s="1"/>
  <c r="N16" i="4" a="1"/>
  <c r="N16" i="4" s="1"/>
  <c r="N14" i="4" a="1"/>
  <c r="N14" i="4" s="1"/>
  <c r="N13" i="4" a="1"/>
  <c r="N13" i="4" s="1"/>
  <c r="N11" i="4" a="1"/>
  <c r="N11" i="4" s="1"/>
  <c r="N10" i="4" a="1"/>
  <c r="N10" i="4" s="1"/>
  <c r="N7" i="4" a="1"/>
  <c r="N7" i="4" s="1"/>
  <c r="N6" i="4" a="1"/>
  <c r="N6" i="4" s="1"/>
  <c r="N4" i="4" a="1"/>
  <c r="N4" i="4" s="1"/>
  <c r="N3" i="4" a="1"/>
  <c r="N3" i="4" s="1"/>
  <c r="M38" i="3"/>
  <c r="B23" i="3"/>
  <c r="Y27" i="2"/>
  <c r="Y26" i="2"/>
  <c r="Y25" i="2"/>
  <c r="Y24" i="2"/>
  <c r="Y23" i="2"/>
  <c r="Y22" i="2"/>
  <c r="Y76" i="2" s="1"/>
  <c r="Y21" i="2"/>
  <c r="Y20" i="2"/>
  <c r="B13" i="2"/>
  <c r="M30" i="2"/>
  <c r="M29" i="2"/>
  <c r="M28" i="2"/>
  <c r="M27" i="2"/>
  <c r="M26" i="2"/>
  <c r="B15" i="2"/>
  <c r="B14" i="2"/>
  <c r="B12" i="2"/>
  <c r="B11" i="2"/>
  <c r="Y74" i="2" l="1"/>
  <c r="Y75" i="2"/>
  <c r="Y77" i="2" s="1"/>
  <c r="Y79" i="2" s="1"/>
  <c r="Y72" i="2"/>
  <c r="Y73" i="2"/>
  <c r="B16" i="2"/>
  <c r="B18" i="2" s="1"/>
  <c r="M31" i="2"/>
  <c r="M32" i="2" s="1"/>
  <c r="Y78" i="2" l="1"/>
  <c r="B17" i="2"/>
  <c r="M3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<sst xmlns="http://schemas.openxmlformats.org/spreadsheetml/2006/main" count="11880" uniqueCount="1948">
  <si>
    <t>Make</t>
  </si>
  <si>
    <t>Tata</t>
  </si>
  <si>
    <t>Renault</t>
  </si>
  <si>
    <t>Suzuki</t>
  </si>
  <si>
    <t>Hyundai</t>
  </si>
  <si>
    <t>Toyota</t>
  </si>
  <si>
    <t>Volkswagen</t>
  </si>
  <si>
    <t>Ford</t>
  </si>
  <si>
    <t>Mahindra</t>
  </si>
  <si>
    <t>Skoda</t>
  </si>
  <si>
    <t>Bmw</t>
  </si>
  <si>
    <t>Model</t>
  </si>
  <si>
    <t>Nano Genx</t>
  </si>
  <si>
    <t>Kwid</t>
  </si>
  <si>
    <t>Eeco</t>
  </si>
  <si>
    <t>Alto K10</t>
  </si>
  <si>
    <t>Celerio Tour</t>
  </si>
  <si>
    <t>Santro</t>
  </si>
  <si>
    <t>Tiago</t>
  </si>
  <si>
    <t>Celerio X</t>
  </si>
  <si>
    <t>Ignis</t>
  </si>
  <si>
    <t>Triber</t>
  </si>
  <si>
    <t>Etios Liva</t>
  </si>
  <si>
    <t>Bolt</t>
  </si>
  <si>
    <t>Xcent Prime</t>
  </si>
  <si>
    <t>Dzire Tour</t>
  </si>
  <si>
    <t>Elite I20</t>
  </si>
  <si>
    <t>Aura</t>
  </si>
  <si>
    <t>Polo</t>
  </si>
  <si>
    <t>Dzire</t>
  </si>
  <si>
    <t>Freestyle</t>
  </si>
  <si>
    <t>Ameo</t>
  </si>
  <si>
    <t>Aspire</t>
  </si>
  <si>
    <t>Platinum Etios</t>
  </si>
  <si>
    <t>Etios Cross</t>
  </si>
  <si>
    <t>Verito Vibe</t>
  </si>
  <si>
    <t>Glanza</t>
  </si>
  <si>
    <t>Alturas G4</t>
  </si>
  <si>
    <t>Tiguan</t>
  </si>
  <si>
    <t>Superb Sportline</t>
  </si>
  <si>
    <t>Kodiaq</t>
  </si>
  <si>
    <t>X3</t>
  </si>
  <si>
    <t>X5</t>
  </si>
  <si>
    <t>Mustang</t>
  </si>
  <si>
    <t>M2 Competition</t>
  </si>
  <si>
    <t>Land Cruiser Prado</t>
  </si>
  <si>
    <t>7-Series</t>
  </si>
  <si>
    <t>Alto</t>
  </si>
  <si>
    <t>S-Presso</t>
  </si>
  <si>
    <t>Celerio</t>
  </si>
  <si>
    <t>Grand I10 Prime</t>
  </si>
  <si>
    <t>Kuv100 Nxt</t>
  </si>
  <si>
    <t>Altroz</t>
  </si>
  <si>
    <t>Tigor</t>
  </si>
  <si>
    <t>Zest</t>
  </si>
  <si>
    <t>Gypsy</t>
  </si>
  <si>
    <t>Venue</t>
  </si>
  <si>
    <t>Nexon</t>
  </si>
  <si>
    <t>Bolero Power Plus</t>
  </si>
  <si>
    <t>Vitara Brezza</t>
  </si>
  <si>
    <t>I20 Active</t>
  </si>
  <si>
    <t>Ecosport</t>
  </si>
  <si>
    <t>Duster</t>
  </si>
  <si>
    <t>Verna</t>
  </si>
  <si>
    <t>Xuv300</t>
  </si>
  <si>
    <t>Lodgy</t>
  </si>
  <si>
    <t>Vento</t>
  </si>
  <si>
    <t>E2O Plus</t>
  </si>
  <si>
    <t>Tigor Ev</t>
  </si>
  <si>
    <t>Thar</t>
  </si>
  <si>
    <t>Xl6</t>
  </si>
  <si>
    <t>Tuv300 Plus</t>
  </si>
  <si>
    <t>Marazzo</t>
  </si>
  <si>
    <t>Scorpio</t>
  </si>
  <si>
    <t>Monte Carlo</t>
  </si>
  <si>
    <t>Xuv500</t>
  </si>
  <si>
    <t>Hexa</t>
  </si>
  <si>
    <t>Innova Crysta</t>
  </si>
  <si>
    <t>Corolla Altis</t>
  </si>
  <si>
    <t>Superb</t>
  </si>
  <si>
    <t>Fortuner</t>
  </si>
  <si>
    <t>Endeavour</t>
  </si>
  <si>
    <t>Kodiaq Scout</t>
  </si>
  <si>
    <t>X1</t>
  </si>
  <si>
    <t>3-Series</t>
  </si>
  <si>
    <t>X4</t>
  </si>
  <si>
    <t>Z4 Roadster</t>
  </si>
  <si>
    <t>Omni</t>
  </si>
  <si>
    <t>Figo</t>
  </si>
  <si>
    <t>Baleno</t>
  </si>
  <si>
    <t>Grand I10</t>
  </si>
  <si>
    <t>Ertiga</t>
  </si>
  <si>
    <t>Baleno Rs</t>
  </si>
  <si>
    <t>Tuv300</t>
  </si>
  <si>
    <t>S-Cross</t>
  </si>
  <si>
    <t>Captur</t>
  </si>
  <si>
    <t>Xylo</t>
  </si>
  <si>
    <t>Safari Storme</t>
  </si>
  <si>
    <t>Nexon Ev</t>
  </si>
  <si>
    <t>Elantra</t>
  </si>
  <si>
    <t>Tucson</t>
  </si>
  <si>
    <t>Passat</t>
  </si>
  <si>
    <t>Prius</t>
  </si>
  <si>
    <t>X7</t>
  </si>
  <si>
    <t>Alto 800 Tour</t>
  </si>
  <si>
    <t>Grand I10 Nios</t>
  </si>
  <si>
    <t>Xcent</t>
  </si>
  <si>
    <t>Bolero</t>
  </si>
  <si>
    <t>Ciaz</t>
  </si>
  <si>
    <t>Rapid</t>
  </si>
  <si>
    <t>Creta</t>
  </si>
  <si>
    <t>Harrier</t>
  </si>
  <si>
    <t>5-Series</t>
  </si>
  <si>
    <t>6-Series</t>
  </si>
  <si>
    <t>M5</t>
  </si>
  <si>
    <t>Wagon</t>
  </si>
  <si>
    <t>Tiago Nrg</t>
  </si>
  <si>
    <t>Nuvosport</t>
  </si>
  <si>
    <t>Winger</t>
  </si>
  <si>
    <t>Kona Electric</t>
  </si>
  <si>
    <t>Camry</t>
  </si>
  <si>
    <t>Yaris</t>
  </si>
  <si>
    <t>Octavia</t>
  </si>
  <si>
    <t>Verito</t>
  </si>
  <si>
    <t>Variant</t>
  </si>
  <si>
    <t>Xt</t>
  </si>
  <si>
    <t>Xe</t>
  </si>
  <si>
    <t>Emax Xm</t>
  </si>
  <si>
    <t>Xta</t>
  </si>
  <si>
    <t>Xm</t>
  </si>
  <si>
    <t>Xma</t>
  </si>
  <si>
    <t>Rxe 0.8</t>
  </si>
  <si>
    <t>Std 0.8</t>
  </si>
  <si>
    <t>Rxl 0.8</t>
  </si>
  <si>
    <t>Rxt 0.8</t>
  </si>
  <si>
    <t>Rxt 1.0</t>
  </si>
  <si>
    <t>Climber 1.0 Mt</t>
  </si>
  <si>
    <t>Rxt Amt 1.0</t>
  </si>
  <si>
    <t>Climber Amt 1.0</t>
  </si>
  <si>
    <t>Rxt (O) 1.0</t>
  </si>
  <si>
    <t>Rxt (O) Amt 1.0</t>
  </si>
  <si>
    <t>Climber (O) Mt 1.0</t>
  </si>
  <si>
    <t>Climber (O) Amt 1.0</t>
  </si>
  <si>
    <t>5 Str</t>
  </si>
  <si>
    <t>7 Str</t>
  </si>
  <si>
    <t>5 Str With Ac+Htr</t>
  </si>
  <si>
    <t>5 Str With Ac+Htr Cng</t>
  </si>
  <si>
    <t>5 Str With Htr Cng</t>
  </si>
  <si>
    <t>Lxi</t>
  </si>
  <si>
    <t>Vxi</t>
  </si>
  <si>
    <t>Lx</t>
  </si>
  <si>
    <t>Vxi (O)</t>
  </si>
  <si>
    <t>Lxi Cng (O)</t>
  </si>
  <si>
    <t>Vxi Amt (O)</t>
  </si>
  <si>
    <t>H2</t>
  </si>
  <si>
    <t>H2 Cng</t>
  </si>
  <si>
    <t>Era Mt</t>
  </si>
  <si>
    <t>Magna Mt</t>
  </si>
  <si>
    <t>Magna Mt Cng</t>
  </si>
  <si>
    <t>Magna Amt</t>
  </si>
  <si>
    <t>Sportz Mt</t>
  </si>
  <si>
    <t>Sportz Mt Cng</t>
  </si>
  <si>
    <t>Sportz Amt</t>
  </si>
  <si>
    <t>Asta Mt</t>
  </si>
  <si>
    <t>Revotron Xe</t>
  </si>
  <si>
    <t>Revotron Xt</t>
  </si>
  <si>
    <t>Revotron Xz</t>
  </si>
  <si>
    <t>Revotron Xz Plus</t>
  </si>
  <si>
    <t>Revotron Xz Plus Dual Tone</t>
  </si>
  <si>
    <t>Revotron Xza</t>
  </si>
  <si>
    <t>Revotron Xza Plus</t>
  </si>
  <si>
    <t>Revotron Xza Plus Dual Tone</t>
  </si>
  <si>
    <t>Vxi Amt</t>
  </si>
  <si>
    <t>Zxi</t>
  </si>
  <si>
    <t>Zxi (O)</t>
  </si>
  <si>
    <t>Zxi Amt</t>
  </si>
  <si>
    <t>Zxi Amt (O)</t>
  </si>
  <si>
    <t>Alpha 1.2 Amt</t>
  </si>
  <si>
    <t>Alpha 1.2 Mt</t>
  </si>
  <si>
    <t>Delta 1.2 Amt</t>
  </si>
  <si>
    <t>Delta 1.2 Mt</t>
  </si>
  <si>
    <t>Sigma 1.2 Mt</t>
  </si>
  <si>
    <t>Zeta 1.2 Amt</t>
  </si>
  <si>
    <t>Zeta 1.2 Mt</t>
  </si>
  <si>
    <t>Rxe</t>
  </si>
  <si>
    <t>Rxl</t>
  </si>
  <si>
    <t>Rxt</t>
  </si>
  <si>
    <t>Rxz</t>
  </si>
  <si>
    <t>G</t>
  </si>
  <si>
    <t>V</t>
  </si>
  <si>
    <t>Gd</t>
  </si>
  <si>
    <t>Vx</t>
  </si>
  <si>
    <t>Vxd</t>
  </si>
  <si>
    <t>Vd</t>
  </si>
  <si>
    <t>Dual Tone V</t>
  </si>
  <si>
    <t>Dual Tone Vd</t>
  </si>
  <si>
    <t>Dual Tone Vx</t>
  </si>
  <si>
    <t>Dual Tone Vxd</t>
  </si>
  <si>
    <t>Gx</t>
  </si>
  <si>
    <t>Gxd</t>
  </si>
  <si>
    <t>Vx Dual Tone Limited Edition</t>
  </si>
  <si>
    <t>Vxd Dual Tone Limited Edition</t>
  </si>
  <si>
    <t>Xt Diesel</t>
  </si>
  <si>
    <t>Xe Diesel</t>
  </si>
  <si>
    <t>Xm Diesel</t>
  </si>
  <si>
    <t>Xms Diesel</t>
  </si>
  <si>
    <t>Xt Petrol</t>
  </si>
  <si>
    <t>Xe Petrol</t>
  </si>
  <si>
    <t>Xm Petrol</t>
  </si>
  <si>
    <t>Xms Petrol</t>
  </si>
  <si>
    <t>Cng T + (Cng +</t>
  </si>
  <si>
    <t>T</t>
  </si>
  <si>
    <t>T+</t>
  </si>
  <si>
    <t>Cng T (Cng +</t>
  </si>
  <si>
    <t>T+ Crdi</t>
  </si>
  <si>
    <t>T Crdi</t>
  </si>
  <si>
    <t>Ldi</t>
  </si>
  <si>
    <t>Lxi Cng</t>
  </si>
  <si>
    <t>Era 1.2</t>
  </si>
  <si>
    <t>Era 1.4 Crdi</t>
  </si>
  <si>
    <t>Magna Plus</t>
  </si>
  <si>
    <t>Magna Plus Crdi</t>
  </si>
  <si>
    <t>Sportz Plus</t>
  </si>
  <si>
    <t>Sportz Plus Crdi Dual Tone</t>
  </si>
  <si>
    <t>Asta (O) 1.2</t>
  </si>
  <si>
    <t>Asta (O) Crdi</t>
  </si>
  <si>
    <t>Asta (O) Cvt</t>
  </si>
  <si>
    <t>Sportz Plus Dual Tone</t>
  </si>
  <si>
    <t>Sportz Plus Cvt</t>
  </si>
  <si>
    <t>Sportz Plus Crdi</t>
  </si>
  <si>
    <t>E 1.2 Petrol</t>
  </si>
  <si>
    <t>S 1.2 Petrol</t>
  </si>
  <si>
    <t>S 1.2 Amt Petrol</t>
  </si>
  <si>
    <t>Sx 1.2 Petrol</t>
  </si>
  <si>
    <t>Sx Plus 1.2 Amt Petrol</t>
  </si>
  <si>
    <t>Sx (O) 1.2 Petrol</t>
  </si>
  <si>
    <t>S 1.2 Cng Petrol (Cng +</t>
  </si>
  <si>
    <t>Sx Plus 1.0 Petrol</t>
  </si>
  <si>
    <t>S 1.2 Diesel</t>
  </si>
  <si>
    <t>S 1.2 Amt Diesel</t>
  </si>
  <si>
    <t>Sx Plus 1.2 Amt Diesel</t>
  </si>
  <si>
    <t>Sx (O) 1.2 Diesel</t>
  </si>
  <si>
    <t>Trendline 1.0L (P)</t>
  </si>
  <si>
    <t>Comfortline 1.0 (P)</t>
  </si>
  <si>
    <t>Highline Plus 1.0 (P)</t>
  </si>
  <si>
    <t>Trendline 1.5L (D)</t>
  </si>
  <si>
    <t>Comfortline 1.5 (D)</t>
  </si>
  <si>
    <t>Highline Plus 1.5 (D)</t>
  </si>
  <si>
    <t>Gt Tsi</t>
  </si>
  <si>
    <t>Gt Tdi</t>
  </si>
  <si>
    <t>Vdi</t>
  </si>
  <si>
    <t>Zdi Amt</t>
  </si>
  <si>
    <t>Zdi</t>
  </si>
  <si>
    <t>Zxi Plus</t>
  </si>
  <si>
    <t>Zxi At</t>
  </si>
  <si>
    <t>Zxi Plus Amt</t>
  </si>
  <si>
    <t>Zdi Plus</t>
  </si>
  <si>
    <t>Vdi Amt</t>
  </si>
  <si>
    <t>Zdi Plus Amt</t>
  </si>
  <si>
    <t>1.5L Tdci Ambiente</t>
  </si>
  <si>
    <t>1.5L Tdci Titanium</t>
  </si>
  <si>
    <t>1.5L Tdci Titanium Plus</t>
  </si>
  <si>
    <t>1.2L Ti-Vct Ambiente</t>
  </si>
  <si>
    <t>1.2L Ti-Vct Titanium</t>
  </si>
  <si>
    <t>1.2L Ti-Vct Titanium Plus</t>
  </si>
  <si>
    <t>1.2L Ti-Vct Trend Plus</t>
  </si>
  <si>
    <t>1.5L Tdci Trend Plus</t>
  </si>
  <si>
    <t>Trendline 1.5L Tdi</t>
  </si>
  <si>
    <t>Comfortline 1.5L Tdi</t>
  </si>
  <si>
    <t>Highline Plus 1.5L Tdi Dsg</t>
  </si>
  <si>
    <t>Highline Plus 1.5L Tdi</t>
  </si>
  <si>
    <t>Trendline 1.0L</t>
  </si>
  <si>
    <t>Comfortline 1.0L</t>
  </si>
  <si>
    <t>Highline Plus 1.0L</t>
  </si>
  <si>
    <t>Gt Line Tdi Dsg</t>
  </si>
  <si>
    <t>1.2 Ti-Vct Ambiente</t>
  </si>
  <si>
    <t>1.2 Ti-Vct Trend Plus</t>
  </si>
  <si>
    <t>1.2 Ti-Vct Trend</t>
  </si>
  <si>
    <t>1.5 Tdci Ambiente</t>
  </si>
  <si>
    <t>1.5 Tdci Trend</t>
  </si>
  <si>
    <t>1.5 Tdci Trend Plus</t>
  </si>
  <si>
    <t>1.5 Tdci Titanium</t>
  </si>
  <si>
    <t>1.5 Tdci Titanium Plus</t>
  </si>
  <si>
    <t>1.2 Ti-Vct Titanium Plus</t>
  </si>
  <si>
    <t>1.2 Ti-Vct Titanium</t>
  </si>
  <si>
    <t>1.2 Trend Plus Cng</t>
  </si>
  <si>
    <t>1.2 Ti-Vct Blu</t>
  </si>
  <si>
    <t>1.5 Tdci Blu</t>
  </si>
  <si>
    <t>Vxd Limited Edition</t>
  </si>
  <si>
    <t>Vx Limited Edition</t>
  </si>
  <si>
    <t>1.2 X Edition</t>
  </si>
  <si>
    <t>1.4 X Edition</t>
  </si>
  <si>
    <t>D2</t>
  </si>
  <si>
    <t>D4</t>
  </si>
  <si>
    <t>D6</t>
  </si>
  <si>
    <t>G Hybrid</t>
  </si>
  <si>
    <t>G Cvt</t>
  </si>
  <si>
    <t>V Cvt</t>
  </si>
  <si>
    <t>G Mt</t>
  </si>
  <si>
    <t>2Wd At</t>
  </si>
  <si>
    <t>4Wd At</t>
  </si>
  <si>
    <t>Comfortline 2.0L Tdi Amt</t>
  </si>
  <si>
    <t>Highline 2.0L Tdi Amt</t>
  </si>
  <si>
    <t>Sportline 1.8L Tsi At</t>
  </si>
  <si>
    <t>Sportline 2.0L Tdi At</t>
  </si>
  <si>
    <t>Style 2.0 Tdi 4X4 At</t>
  </si>
  <si>
    <t>Laurin And Klement</t>
  </si>
  <si>
    <t>Corporate Edition</t>
  </si>
  <si>
    <t>Xdrive 20D Luxury Line</t>
  </si>
  <si>
    <t>Xdrive 30I Luxury Line</t>
  </si>
  <si>
    <t>Xdrive20D Xline</t>
  </si>
  <si>
    <t>Xdrive30D Sport</t>
  </si>
  <si>
    <t>Xdrive30D Xline</t>
  </si>
  <si>
    <t>Xdrive40I M Sport</t>
  </si>
  <si>
    <t>Fastback V8</t>
  </si>
  <si>
    <t>Coupe</t>
  </si>
  <si>
    <t>Vx L</t>
  </si>
  <si>
    <t>730Ld Design Pure Excellence</t>
  </si>
  <si>
    <t>730Ld Design Pure Excellence Signature</t>
  </si>
  <si>
    <t>730Ld M Sport</t>
  </si>
  <si>
    <t>740Li Design Pure Excellence Signature</t>
  </si>
  <si>
    <t>745Le Xdrive</t>
  </si>
  <si>
    <t>M760Li Xdrive</t>
  </si>
  <si>
    <t>Std</t>
  </si>
  <si>
    <t>Std (O)</t>
  </si>
  <si>
    <t>Lxi (O)</t>
  </si>
  <si>
    <t>Lxi Cng (Cng +</t>
  </si>
  <si>
    <t>Lxi (O) Cng (Cng +</t>
  </si>
  <si>
    <t>Vxi Plus</t>
  </si>
  <si>
    <t>Vxi Ags</t>
  </si>
  <si>
    <t>Vxi+</t>
  </si>
  <si>
    <t>Vxi (O) Ags</t>
  </si>
  <si>
    <t>Vxi+ Ags</t>
  </si>
  <si>
    <t>Vxi At</t>
  </si>
  <si>
    <t>Zxi (Opt)</t>
  </si>
  <si>
    <t>Vxi Cng Mt</t>
  </si>
  <si>
    <t>Zxi Ags</t>
  </si>
  <si>
    <t>Lxi Mt (O)</t>
  </si>
  <si>
    <t>Vxi (O) Mt</t>
  </si>
  <si>
    <t>Zxi (O) Ags</t>
  </si>
  <si>
    <t>Era T Crdi</t>
  </si>
  <si>
    <t>Era T+ Crdi</t>
  </si>
  <si>
    <t>Era T Vtvt</t>
  </si>
  <si>
    <t>Era T+ Vtvt</t>
  </si>
  <si>
    <t>Era T+ Cng Vtvt</t>
  </si>
  <si>
    <t>Era T Cng Vtvt</t>
  </si>
  <si>
    <t>K2 6Str</t>
  </si>
  <si>
    <t>K2+ 6Str</t>
  </si>
  <si>
    <t>K2 D 6Str</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</si>
  <si>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</si>
  <si>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</si>
  <si>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</si>
  <si>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</si>
  <si>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</si>
  <si>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</si>
  <si>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</si>
  <si>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</si>
  <si>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</si>
  <si>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</si>
  <si>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</si>
  <si>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</si>
  <si>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</si>
  <si>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</si>
  <si>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</si>
  <si>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</si>
  <si>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</si>
  <si>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</si>
  <si>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</si>
  <si>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Xz Petrol</t>
  </si>
  <si>
    <t>Xz (O) Petrol</t>
  </si>
  <si>
    <t>Xz Diesel</t>
  </si>
  <si>
    <t>Xz (O) Diesel</t>
  </si>
  <si>
    <t>Revotron Xm</t>
  </si>
  <si>
    <t>Revotron Xma</t>
  </si>
  <si>
    <t>Xma Diesel</t>
  </si>
  <si>
    <t>Xta Diesel</t>
  </si>
  <si>
    <t>Zest Premio Edition</t>
  </si>
  <si>
    <t>Hard Top</t>
  </si>
  <si>
    <t>Soft Top</t>
  </si>
  <si>
    <t>1.2 Kappa Mt E</t>
  </si>
  <si>
    <t>1.0 Turbo Gdi Mt S</t>
  </si>
  <si>
    <t>1.4 Crdi Mt E</t>
  </si>
  <si>
    <t>1.0 Turbo Gdi Mt Sx</t>
  </si>
  <si>
    <t>1.0 Turbo Gdi Mt Sx Dual Tone</t>
  </si>
  <si>
    <t>1.0 Turbo Gdi Mt Sx(O)</t>
  </si>
  <si>
    <t>1.0 Turbo Gdi Dct S</t>
  </si>
  <si>
    <t>1.0 Turbo Gdi Dct Sx Plus</t>
  </si>
  <si>
    <t>1.2 Kappa Mt S</t>
  </si>
  <si>
    <t>1.4 Crdi Mt S</t>
  </si>
  <si>
    <t>1.4 Crdi Mt Sx</t>
  </si>
  <si>
    <t>1.4 Crdi Mt Sx Dual Tone</t>
  </si>
  <si>
    <t>1.4 Crdi Mt Sx(O)</t>
  </si>
  <si>
    <t>Xz</t>
  </si>
  <si>
    <t>Xz Plus</t>
  </si>
  <si>
    <t>Xz Plus Dual Tone</t>
  </si>
  <si>
    <t>Xz Plus (O)</t>
  </si>
  <si>
    <t>Xz Plus (O) Dual Tone</t>
  </si>
  <si>
    <t>Xza Plus</t>
  </si>
  <si>
    <t>Xza Plus Dual Tone</t>
  </si>
  <si>
    <t>Xza Plus (O)</t>
  </si>
  <si>
    <t>Xza Plus (O) Dual Tone</t>
  </si>
  <si>
    <t>Xz Plus Diesel</t>
  </si>
  <si>
    <t>Xz Plus Diesel Dual Tone</t>
  </si>
  <si>
    <t>Xz Plus (O) Diesel</t>
  </si>
  <si>
    <t>Xz Plus (O) Diesel Dual Tone</t>
  </si>
  <si>
    <t>Xza Plus Diesel</t>
  </si>
  <si>
    <t>Xza Plus Diesel Dual Tone</t>
  </si>
  <si>
    <t>Xza Plus (O) Diesel</t>
  </si>
  <si>
    <t>Xza Plus (O) Diesel Dual Tone</t>
  </si>
  <si>
    <t>Zlx</t>
  </si>
  <si>
    <t>Slx</t>
  </si>
  <si>
    <t>Sle</t>
  </si>
  <si>
    <t>Plus Ac Bs4 Ps</t>
  </si>
  <si>
    <t>Plus Non Ac Bs4 Ps</t>
  </si>
  <si>
    <t>Zdi+</t>
  </si>
  <si>
    <t>Zdi+ Dual Tone</t>
  </si>
  <si>
    <t>Zdi+ Ags</t>
  </si>
  <si>
    <t>Vdi Ags</t>
  </si>
  <si>
    <t>Zdi Ags</t>
  </si>
  <si>
    <t>Zdi+ Dual Tone Ags</t>
  </si>
  <si>
    <t>1.2 S</t>
  </si>
  <si>
    <t>1.2 Sx</t>
  </si>
  <si>
    <t>1.2 Sx Dual Tone</t>
  </si>
  <si>
    <t>1.4 Sx</t>
  </si>
  <si>
    <t>1.5L Ti-Vct Ambiente</t>
  </si>
  <si>
    <t>1.5L Ti-Vct Trend</t>
  </si>
  <si>
    <t>1.5L Ti-Vct Titanium</t>
  </si>
  <si>
    <t>1.5L Ti-Vct Titanium Plus At</t>
  </si>
  <si>
    <t>1.5L Tdci Trend</t>
  </si>
  <si>
    <t>1.5L Ti-Vct Titanium Plus</t>
  </si>
  <si>
    <t>1.5L Tdci Titanium S</t>
  </si>
  <si>
    <t>1.5L Ti-Vct Thunder Edition</t>
  </si>
  <si>
    <t>1.5L Tdci Thunder Edition</t>
  </si>
  <si>
    <t>Rxe Petrol</t>
  </si>
  <si>
    <t>Rxs Petrol</t>
  </si>
  <si>
    <t>Rxs (Opt) Cvt</t>
  </si>
  <si>
    <t>85 Ps Rxe Mt Diesel</t>
  </si>
  <si>
    <t>85 Ps Rxs Mt Diesel</t>
  </si>
  <si>
    <t>110 Ps Rxs Mt Diesel</t>
  </si>
  <si>
    <t>110 Ps Rxz Mt Diesel</t>
  </si>
  <si>
    <t>110 Ps Rxz Amt Diesel</t>
  </si>
  <si>
    <t>110 Ps Rxs Awd (Opt) Diesel</t>
  </si>
  <si>
    <t>1.6 Vtvt Sx</t>
  </si>
  <si>
    <t>1.6 Crdi Sx</t>
  </si>
  <si>
    <t>1.6 Crdi Sx (O)</t>
  </si>
  <si>
    <t>1.6 Vtvt Sx (O)</t>
  </si>
  <si>
    <t>1.6 Crdi Sx Plus At</t>
  </si>
  <si>
    <t>1.6 Vtvt Sx(O) At</t>
  </si>
  <si>
    <t>1.4 Vtvt Ex</t>
  </si>
  <si>
    <t>1.4 Vtvt E</t>
  </si>
  <si>
    <t>1.6 Vtvt Sx (O) Anniversary Edition</t>
  </si>
  <si>
    <t>1.6 Vtvt Sx Plus At</t>
  </si>
  <si>
    <t>1.6 Crdi Sx(O) At</t>
  </si>
  <si>
    <t>1.4 Crdi E</t>
  </si>
  <si>
    <t>1.4 Crdi Ex</t>
  </si>
  <si>
    <t>1.2 W4</t>
  </si>
  <si>
    <t>1.2 W6</t>
  </si>
  <si>
    <t>1.2 W8</t>
  </si>
  <si>
    <t>1.2 W8(O)</t>
  </si>
  <si>
    <t>1.5 W4</t>
  </si>
  <si>
    <t>1.5 W6</t>
  </si>
  <si>
    <t>1.5 W8</t>
  </si>
  <si>
    <t>1.5 W8 (O)</t>
  </si>
  <si>
    <t>1.5 W8 Amt</t>
  </si>
  <si>
    <t>1.5 W8 (O) Amt</t>
  </si>
  <si>
    <t>1.5 W6 Amt</t>
  </si>
  <si>
    <t>85 Ps Std</t>
  </si>
  <si>
    <t>85 Ps Rxe 8 Seater</t>
  </si>
  <si>
    <t>Stepway Rxz 110Ps 8-Seater</t>
  </si>
  <si>
    <t>Stepway Rxz 110Ps 7-Seater</t>
  </si>
  <si>
    <t>Stepway Rxl 85Ps 8-Seater</t>
  </si>
  <si>
    <t>Stepway Rxz 85Ps 8-Seater</t>
  </si>
  <si>
    <t>85 Ps Rxe 7 Seater</t>
  </si>
  <si>
    <t>Trendline 1.6 (P)</t>
  </si>
  <si>
    <t>Highline 1.6 (P)</t>
  </si>
  <si>
    <t>Comfortline 1.6 (P)</t>
  </si>
  <si>
    <t>Highline 1.2 (P) Dsg</t>
  </si>
  <si>
    <t>Highline Plus 1.2 (P) Dsg</t>
  </si>
  <si>
    <t>Trendline 1.5 (D)</t>
  </si>
  <si>
    <t>Highline 1.5 (D)</t>
  </si>
  <si>
    <t>Highline 1.5 (D) Dsg</t>
  </si>
  <si>
    <t>Highline Plus 1.5 (D) Dsg</t>
  </si>
  <si>
    <t>Gt Line (D)</t>
  </si>
  <si>
    <t>Gt Line (P) Dsg</t>
  </si>
  <si>
    <t>P4</t>
  </si>
  <si>
    <t>P6</t>
  </si>
  <si>
    <t>Xm+</t>
  </si>
  <si>
    <t>Xt+</t>
  </si>
  <si>
    <t>Xe+</t>
  </si>
  <si>
    <t>Crde</t>
  </si>
  <si>
    <t>700 Special Edition</t>
  </si>
  <si>
    <t>Crde Abs</t>
  </si>
  <si>
    <t>Zeta Mt</t>
  </si>
  <si>
    <t>Alpha Mt</t>
  </si>
  <si>
    <t>Zeta At</t>
  </si>
  <si>
    <t>Alpha At</t>
  </si>
  <si>
    <t>P8</t>
  </si>
  <si>
    <t>M2 7 Str</t>
  </si>
  <si>
    <t>M4 7 Str</t>
  </si>
  <si>
    <t>M6 7 Str</t>
  </si>
  <si>
    <t>M8 7 Str</t>
  </si>
  <si>
    <t>M2 8 Str</t>
  </si>
  <si>
    <t>M4 8 Str</t>
  </si>
  <si>
    <t>M6 8 Str</t>
  </si>
  <si>
    <t>M8 8 Str</t>
  </si>
  <si>
    <t>S3 2Wd</t>
  </si>
  <si>
    <t>4Wd Getaway</t>
  </si>
  <si>
    <t>2Wd Getaway</t>
  </si>
  <si>
    <t>S5 2Wd</t>
  </si>
  <si>
    <t>S7 120 2Wd</t>
  </si>
  <si>
    <t>S7 140 2Wd</t>
  </si>
  <si>
    <t>S11 2Wd</t>
  </si>
  <si>
    <t>S11 4Wd</t>
  </si>
  <si>
    <t>S9 2Wd</t>
  </si>
  <si>
    <t>Monte Carlo 1.5 Tdi At</t>
  </si>
  <si>
    <t>Monte Carlo 1.6 Mpi At</t>
  </si>
  <si>
    <t>Monte Carlo 1.5 Tdi Mt</t>
  </si>
  <si>
    <t>Monte Carlo 1.6 Mpi Mt</t>
  </si>
  <si>
    <t>G At</t>
  </si>
  <si>
    <t>W7</t>
  </si>
  <si>
    <t>W7 At</t>
  </si>
  <si>
    <t>W9</t>
  </si>
  <si>
    <t>W9 At</t>
  </si>
  <si>
    <t>W11</t>
  </si>
  <si>
    <t>W11 At</t>
  </si>
  <si>
    <t>W11 (O)</t>
  </si>
  <si>
    <t>W11 (O) At</t>
  </si>
  <si>
    <t>W11 (O) Awd</t>
  </si>
  <si>
    <t>W11 (O) Awd At</t>
  </si>
  <si>
    <t>W3</t>
  </si>
  <si>
    <t>Xm Plus 4X2</t>
  </si>
  <si>
    <t>Xt 4X4</t>
  </si>
  <si>
    <t>Xta 4X2</t>
  </si>
  <si>
    <t>Xt 4X2</t>
  </si>
  <si>
    <t>Xe 4X2</t>
  </si>
  <si>
    <t>Xm 4X2</t>
  </si>
  <si>
    <t>Xma 4X2</t>
  </si>
  <si>
    <t>2.4 Gx 7 Str</t>
  </si>
  <si>
    <t>2.4 Vx 7 Str</t>
  </si>
  <si>
    <t>2.4 Gx 8 Str</t>
  </si>
  <si>
    <t>2.4 Vx 8 Str</t>
  </si>
  <si>
    <t>2.4 Zx 7 Str</t>
  </si>
  <si>
    <t>2.7 Gx At 8 Str</t>
  </si>
  <si>
    <t>2.7 Gx At 7 Str</t>
  </si>
  <si>
    <t>2.7 Zx At 7 Str</t>
  </si>
  <si>
    <t>2.7 Vx 7 Str</t>
  </si>
  <si>
    <t>2.7 Gx Mt 7 Str</t>
  </si>
  <si>
    <t>2.7 Gx Mt 8 Str</t>
  </si>
  <si>
    <t>Touring Sport 2.4 Vx 7 Str</t>
  </si>
  <si>
    <t>Touring Sport 2.7 Vx 7 Str</t>
  </si>
  <si>
    <t>Touring Sport 2.7 Zx At 7 Str</t>
  </si>
  <si>
    <t>2.4 G Plus 7 Str</t>
  </si>
  <si>
    <t>2.4 G Plus 8 Str</t>
  </si>
  <si>
    <t>G Petrol</t>
  </si>
  <si>
    <t>G At Petrol</t>
  </si>
  <si>
    <t>Gl Petrol</t>
  </si>
  <si>
    <t>Gl Diesel</t>
  </si>
  <si>
    <t>G Diesel</t>
  </si>
  <si>
    <t>Vl At Petrol</t>
  </si>
  <si>
    <t>Style 1.8 Tsi Mt</t>
  </si>
  <si>
    <t>Style 1.8 Tsi At</t>
  </si>
  <si>
    <t>L &amp; K 1.8 Tsi At</t>
  </si>
  <si>
    <t>L &amp; K 2.0 Tdi At</t>
  </si>
  <si>
    <t>Style 2.0 Tdi At</t>
  </si>
  <si>
    <t>Corporate Edition 1.8 Tsi At</t>
  </si>
  <si>
    <t>Corporate Edition 2.0 Tdi At</t>
  </si>
  <si>
    <t>2.8 4X2 At</t>
  </si>
  <si>
    <t>2.8 4X2 Mt</t>
  </si>
  <si>
    <t>2.8 4X4 Mt</t>
  </si>
  <si>
    <t>2.8 4X4 At</t>
  </si>
  <si>
    <t>2.7 4X2 At</t>
  </si>
  <si>
    <t>2.7 4X2 Mt</t>
  </si>
  <si>
    <t>Trd Celebratory Edition</t>
  </si>
  <si>
    <t>3.2L 4X4 At Titanium Plus</t>
  </si>
  <si>
    <t>2.2L 4X2 At Titanium Plus</t>
  </si>
  <si>
    <t>2.2L 4X2 Mt Titanium</t>
  </si>
  <si>
    <t>2.0 Tdi At</t>
  </si>
  <si>
    <t>Sdrive20D Expedition</t>
  </si>
  <si>
    <t>Sdrive20D Xline</t>
  </si>
  <si>
    <t>Xdrive20D M Sport</t>
  </si>
  <si>
    <t>Sdrive20D M Sport</t>
  </si>
  <si>
    <t>Sdrive20I Xline</t>
  </si>
  <si>
    <t>320D Sport</t>
  </si>
  <si>
    <t>320D Luxury Line</t>
  </si>
  <si>
    <t>330I M Sport</t>
  </si>
  <si>
    <t>Xdrive20D M Sport X</t>
  </si>
  <si>
    <t>Xdrive30D M Sport X</t>
  </si>
  <si>
    <t>Xdrive30I M Sport X</t>
  </si>
  <si>
    <t>Sdrive 20I</t>
  </si>
  <si>
    <t>M 40I</t>
  </si>
  <si>
    <t>5 Str Bs-Iv</t>
  </si>
  <si>
    <t>E 8 Str Bs-Iv</t>
  </si>
  <si>
    <t>Ambiente 1.2 Ti-Vct</t>
  </si>
  <si>
    <t>Ambiente 1.5 Tdci</t>
  </si>
  <si>
    <t>Titanium 1.2 Ti-Vct</t>
  </si>
  <si>
    <t>Titanium1.5 Tdci</t>
  </si>
  <si>
    <t>Titanium Blu 1.2 Ti-Vct</t>
  </si>
  <si>
    <t>Titanium Blu 1.5 Tdci</t>
  </si>
  <si>
    <t>1.3 Delta</t>
  </si>
  <si>
    <t>1.3 Alpha</t>
  </si>
  <si>
    <t>1.3 Sigma</t>
  </si>
  <si>
    <t>1.3 Zeta</t>
  </si>
  <si>
    <t>1.2 Alpha</t>
  </si>
  <si>
    <t>1.2 Alpha Cvt</t>
  </si>
  <si>
    <t>1.2 Delta</t>
  </si>
  <si>
    <t>1.2 Delta Cvt</t>
  </si>
  <si>
    <t>1.2 Sigma</t>
  </si>
  <si>
    <t>1.2 Zeta</t>
  </si>
  <si>
    <t>1.2 Delta Dualjet</t>
  </si>
  <si>
    <t>1.2 Zeta Dualjet</t>
  </si>
  <si>
    <t>1.2 Zeta Cvt</t>
  </si>
  <si>
    <t>1.2 Kappa Vtvt Magna</t>
  </si>
  <si>
    <t>1.2 Kappa Vtvt Sportz</t>
  </si>
  <si>
    <t>1.2 Kappa Vtvt Magna At</t>
  </si>
  <si>
    <t>1.2 Kappa Vtvt Sportz At</t>
  </si>
  <si>
    <t>1.2 Kappa Vtvt Sportz Dual Tone</t>
  </si>
  <si>
    <t>1.2 Kappa Vtvt Magna Cng</t>
  </si>
  <si>
    <t>1.5L Vdi</t>
  </si>
  <si>
    <t>1.5L Zdi</t>
  </si>
  <si>
    <t>1.5L Zdi Plus</t>
  </si>
  <si>
    <t>Vxi Cng (Cng +</t>
  </si>
  <si>
    <t>Rs 1.0</t>
  </si>
  <si>
    <t>T4 Plus</t>
  </si>
  <si>
    <t>T6 Plus</t>
  </si>
  <si>
    <t>T8</t>
  </si>
  <si>
    <t>T10</t>
  </si>
  <si>
    <t>T10 (O)</t>
  </si>
  <si>
    <t>T10 Dual Tone</t>
  </si>
  <si>
    <t>T10 (O) Dual Tone</t>
  </si>
  <si>
    <t>1.3L Sigma</t>
  </si>
  <si>
    <t>1.3L Delta</t>
  </si>
  <si>
    <t>1.3L Zeta</t>
  </si>
  <si>
    <t>1.3L Alpha</t>
  </si>
  <si>
    <t>Rxe Diesel</t>
  </si>
  <si>
    <t>Platine Diesel Dual Tone</t>
  </si>
  <si>
    <t>Platine Petrol Dual Tone</t>
  </si>
  <si>
    <t>D2 Bs-Iv</t>
  </si>
  <si>
    <t>D4 Bs-Iv</t>
  </si>
  <si>
    <t>H4 Bs-Iv</t>
  </si>
  <si>
    <t>H4 Abs Bs-Iv</t>
  </si>
  <si>
    <t>H8 Abs Airbags Bs-Iv</t>
  </si>
  <si>
    <t>2.2 Lx 4X2</t>
  </si>
  <si>
    <t>2.2 Ex 4X2</t>
  </si>
  <si>
    <t>2.2 Vx 4X2 Varicor 400</t>
  </si>
  <si>
    <t>2.2 Vx 4X4 Varicor 400</t>
  </si>
  <si>
    <t>Xz Plus Lux</t>
  </si>
  <si>
    <t>S</t>
  </si>
  <si>
    <t>Sx</t>
  </si>
  <si>
    <t>Sx At</t>
  </si>
  <si>
    <t>Sx(O) At</t>
  </si>
  <si>
    <t>2Wd Mt Diesel</t>
  </si>
  <si>
    <t>2Wd Mt Petrol</t>
  </si>
  <si>
    <t>2Wd At Gl Diesel</t>
  </si>
  <si>
    <t>2Wd At Gl Petrol</t>
  </si>
  <si>
    <t>4Wd At Gls Diesel</t>
  </si>
  <si>
    <t>2Wd At Gls Petrol</t>
  </si>
  <si>
    <t>2Wd At Gl(O) Petrol</t>
  </si>
  <si>
    <t>2Wd At Gl(O) Diesel</t>
  </si>
  <si>
    <t>2.0 Tdi Comfortline</t>
  </si>
  <si>
    <t>2.0 Tdi Highline</t>
  </si>
  <si>
    <t>2.0 Tdi Comfortline Connect</t>
  </si>
  <si>
    <t>2.0 Tdi Highline Connect</t>
  </si>
  <si>
    <t>Z8</t>
  </si>
  <si>
    <t>Xdrive 40I</t>
  </si>
  <si>
    <t>Xdrive30D Dpe Signature</t>
  </si>
  <si>
    <t>H1</t>
  </si>
  <si>
    <t>H1 (O)</t>
  </si>
  <si>
    <t>Magna 1.2 Crdi</t>
  </si>
  <si>
    <t>Era 1.2 Vtvt</t>
  </si>
  <si>
    <t>Magna 1.2 Vtvt</t>
  </si>
  <si>
    <t>Magna Amt 1.2 Vtvt</t>
  </si>
  <si>
    <t>Sportz 1.2 Vtvt</t>
  </si>
  <si>
    <t>Sportz Amt 1.2 Vtvt</t>
  </si>
  <si>
    <t>Sportz Dual Tone 1.2 Vtvt</t>
  </si>
  <si>
    <t>Asta 1.2 Vtvt</t>
  </si>
  <si>
    <t>Sportz Amt 1.2 Crdi</t>
  </si>
  <si>
    <t>Asta 1.2 Crdi</t>
  </si>
  <si>
    <t>S 1.2</t>
  </si>
  <si>
    <t>S At 1.2</t>
  </si>
  <si>
    <t>Sx 1.2</t>
  </si>
  <si>
    <t>Sx 1.2 (O)</t>
  </si>
  <si>
    <t>S 1.2 Crdi</t>
  </si>
  <si>
    <t>E</t>
  </si>
  <si>
    <t>Sx 1.2 Crdi</t>
  </si>
  <si>
    <t>Sx 1.2 Crdi (O)</t>
  </si>
  <si>
    <t>E Crdi</t>
  </si>
  <si>
    <t>Ex</t>
  </si>
  <si>
    <t>Ex Non Ac</t>
  </si>
  <si>
    <t>1.3L Alpha Smart Hybrid</t>
  </si>
  <si>
    <t>1.3L Sigma Smart Hybrid</t>
  </si>
  <si>
    <t>1.3L Delta Smart Hybrid</t>
  </si>
  <si>
    <t>1.3L Zeta Smart Hybrid</t>
  </si>
  <si>
    <t>1.5L Sigma Smart Hybrid</t>
  </si>
  <si>
    <t>1.5L Delta Smart Hybrid</t>
  </si>
  <si>
    <t>1.5L Zeta Smart Hybrid</t>
  </si>
  <si>
    <t>1.5L Alpha Smart Hybrid</t>
  </si>
  <si>
    <t>1.5L Delta At Smart Hybrid</t>
  </si>
  <si>
    <t>1.5L Zeta At Smart Hybrid</t>
  </si>
  <si>
    <t>1.5L Alpha At Smart Hybrid</t>
  </si>
  <si>
    <t>1.5L Alpha</t>
  </si>
  <si>
    <t>1.5L Delta</t>
  </si>
  <si>
    <t>1.5L Zeta</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</si>
  <si>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</si>
  <si>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</si>
  <si>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</si>
  <si>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</si>
  <si>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</si>
  <si>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</si>
  <si>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</si>
  <si>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</si>
  <si>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</si>
  <si>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</si>
  <si>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</si>
  <si>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</si>
  <si>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</si>
  <si>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</si>
  <si>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1.4 Crdi E Plus</t>
  </si>
  <si>
    <t>1.6 Vtvt E Plus</t>
  </si>
  <si>
    <t>1.6 Vtvt Sx At</t>
  </si>
  <si>
    <t>1.6 Vtvt Sx Dual Tone</t>
  </si>
  <si>
    <t>1.4 Crdi S</t>
  </si>
  <si>
    <t>1.6 Crdi Sx At</t>
  </si>
  <si>
    <t>1.6 Crdi Sx Dual Tone</t>
  </si>
  <si>
    <t>1.6 Crdi S At</t>
  </si>
  <si>
    <t>1.6 Vtvt Sx (O) Executive</t>
  </si>
  <si>
    <t>1.6 Crdi Sx (O) Executive</t>
  </si>
  <si>
    <t>1.6 Vtvt Ex</t>
  </si>
  <si>
    <t>Sports Edition Petrol</t>
  </si>
  <si>
    <t>Sports Edition Diesel</t>
  </si>
  <si>
    <t>Revotorq Xe</t>
  </si>
  <si>
    <t>Revotorq Xm</t>
  </si>
  <si>
    <t>Revotorq Xt</t>
  </si>
  <si>
    <t>Revotorq Xz</t>
  </si>
  <si>
    <t>Revotorq Xz Dual Tone</t>
  </si>
  <si>
    <t>Revotorq Dark Edition</t>
  </si>
  <si>
    <t>520D Luxury Line</t>
  </si>
  <si>
    <t>530D M Sport</t>
  </si>
  <si>
    <t>530I M Sport</t>
  </si>
  <si>
    <t>630D Gt Luxury Line</t>
  </si>
  <si>
    <t>630D Gt M Sport</t>
  </si>
  <si>
    <t>630I Gt Luxury Line</t>
  </si>
  <si>
    <t>620D Gt Luxury Line</t>
  </si>
  <si>
    <t>Competition</t>
  </si>
  <si>
    <t>1.2L Zxi</t>
  </si>
  <si>
    <t>1.2L Vxi</t>
  </si>
  <si>
    <t>1.2L Vxi Ags</t>
  </si>
  <si>
    <t>1.2L Zxi Ags</t>
  </si>
  <si>
    <t>1.2L Vxi (O)</t>
  </si>
  <si>
    <t>1.2L Vxi Ags (O)</t>
  </si>
  <si>
    <t>Vxi Ags (O)</t>
  </si>
  <si>
    <t>Lxi (O) Cng</t>
  </si>
  <si>
    <t>1.2L Revotron</t>
  </si>
  <si>
    <t>1.05L Revotorq</t>
  </si>
  <si>
    <t>1.2L Revotron Amt</t>
  </si>
  <si>
    <t>N4</t>
  </si>
  <si>
    <t>N6</t>
  </si>
  <si>
    <t>N8</t>
  </si>
  <si>
    <t>N4 +</t>
  </si>
  <si>
    <t>N6 Amt</t>
  </si>
  <si>
    <t>N8 Amt</t>
  </si>
  <si>
    <t>15S</t>
  </si>
  <si>
    <t>Premium</t>
  </si>
  <si>
    <t>Hybrid</t>
  </si>
  <si>
    <t>J</t>
  </si>
  <si>
    <t>Vx Cvt</t>
  </si>
  <si>
    <t>J Cvt</t>
  </si>
  <si>
    <t>V (O)</t>
  </si>
  <si>
    <t>J (O)</t>
  </si>
  <si>
    <t>G (O)</t>
  </si>
  <si>
    <t>J (O) Cvt</t>
  </si>
  <si>
    <t>G (O) Cvt</t>
  </si>
  <si>
    <t>V (O) Cvt</t>
  </si>
  <si>
    <t>Ambition 1.4 Tsi</t>
  </si>
  <si>
    <t>Ambition 2.0 Tdi Cr</t>
  </si>
  <si>
    <t>Style 1.4 Tsi</t>
  </si>
  <si>
    <t>Style 2.0 Tdi Cr</t>
  </si>
  <si>
    <t>Style 2.0 Tdi Cr At</t>
  </si>
  <si>
    <t>L &amp; K 2.0 Tdi Cr At</t>
  </si>
  <si>
    <t>Corporate Edition 1.4 Tsi</t>
  </si>
  <si>
    <t>Corporate Edition 2.0 Tdi</t>
  </si>
  <si>
    <t>Onyx 1.8 Tsi Dsg</t>
  </si>
  <si>
    <t>Onyx 2.0 Tdi Dsg</t>
  </si>
  <si>
    <t>1.5 D2</t>
  </si>
  <si>
    <t>1.5 D4 Bs-Iv</t>
  </si>
  <si>
    <t>1.5 D6 Bs-Iv</t>
  </si>
  <si>
    <t>Body_Type</t>
  </si>
  <si>
    <t>Hatchback</t>
  </si>
  <si>
    <t>MPV</t>
  </si>
  <si>
    <t>MUV</t>
  </si>
  <si>
    <t>Sedan</t>
  </si>
  <si>
    <t>Crossover</t>
  </si>
  <si>
    <t>SUV</t>
  </si>
  <si>
    <t>Sedan, Coupe</t>
  </si>
  <si>
    <t>Crossover, SUV</t>
  </si>
  <si>
    <t>SUV, Crossover</t>
  </si>
  <si>
    <t>Sports, Convertible</t>
  </si>
  <si>
    <t>Row Labels</t>
  </si>
  <si>
    <t>Grand Total</t>
  </si>
  <si>
    <t>Count of Variant</t>
  </si>
  <si>
    <t>City_Mileage_km_litre</t>
  </si>
  <si>
    <t>mean</t>
  </si>
  <si>
    <t>median</t>
  </si>
  <si>
    <t>mode</t>
  </si>
  <si>
    <t>Q1</t>
  </si>
  <si>
    <t>Q3</t>
  </si>
  <si>
    <t>IQR</t>
  </si>
  <si>
    <t>UF</t>
  </si>
  <si>
    <t>LF</t>
  </si>
  <si>
    <t xml:space="preserve">                                                                                                                                                                                                      VARIATIONS IN MILEAGE W.R.T TATA, MARUTI, AND HYUNDAI MANUFACTURERS</t>
  </si>
  <si>
    <t xml:space="preserve">mean </t>
  </si>
  <si>
    <t>Fuel_Tank_Capacity_litre</t>
  </si>
  <si>
    <t>strong negative correlation</t>
  </si>
  <si>
    <t>Displacement</t>
  </si>
  <si>
    <t>strong positive correlation</t>
  </si>
  <si>
    <t>Sl. No.</t>
  </si>
  <si>
    <t>Cylinders</t>
  </si>
  <si>
    <t>Valves_Per_Cylinder</t>
  </si>
  <si>
    <t>Drivetrain</t>
  </si>
  <si>
    <t>Cylinder_Configuration</t>
  </si>
  <si>
    <t>Engine_Location</t>
  </si>
  <si>
    <t>Fuel_System</t>
  </si>
  <si>
    <t>Fuel_Type</t>
  </si>
  <si>
    <t>Height_mm</t>
  </si>
  <si>
    <t>Length_mm</t>
  </si>
  <si>
    <t>Width_mm</t>
  </si>
  <si>
    <t>Doors</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</si>
  <si>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</si>
  <si>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</si>
  <si>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</si>
  <si>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</si>
  <si>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</si>
  <si>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</si>
  <si>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</si>
  <si>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</si>
  <si>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</si>
  <si>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</si>
  <si>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</si>
  <si>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</si>
  <si>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</si>
  <si>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</si>
  <si>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</si>
  <si>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</si>
  <si>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</si>
  <si>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</si>
  <si>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</si>
  <si>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</si>
  <si>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</si>
  <si>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</si>
  <si>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</si>
  <si>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</si>
  <si>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</si>
  <si>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</si>
  <si>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</si>
  <si>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</si>
  <si>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</si>
  <si>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</si>
  <si>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</si>
  <si>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</si>
  <si>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</si>
  <si>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</si>
  <si>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</si>
  <si>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</si>
  <si>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</si>
  <si>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</si>
  <si>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</si>
  <si>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</si>
  <si>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</si>
  <si>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</si>
  <si>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</si>
  <si>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</si>
  <si>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</si>
  <si>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</si>
  <si>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</si>
  <si>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</si>
  <si>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</si>
  <si>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</si>
  <si>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</si>
  <si>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</si>
  <si>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</si>
  <si>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</si>
  <si>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</si>
  <si>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</si>
  <si>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</si>
  <si>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</si>
  <si>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</si>
  <si>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</si>
  <si>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</si>
  <si>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</si>
  <si>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</si>
  <si>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</si>
  <si>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</si>
  <si>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</si>
  <si>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</si>
  <si>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</si>
  <si>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</si>
  <si>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</si>
  <si>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</si>
  <si>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</si>
  <si>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</si>
  <si>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</si>
  <si>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</si>
  <si>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</si>
  <si>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</si>
  <si>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</si>
  <si>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</si>
  <si>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</si>
  <si>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</si>
  <si>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</si>
  <si>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</si>
  <si>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</si>
  <si>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</si>
  <si>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</si>
  <si>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</si>
  <si>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</si>
  <si>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</si>
  <si>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</si>
  <si>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</si>
  <si>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</si>
  <si>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</si>
  <si>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</si>
  <si>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</si>
  <si>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</si>
  <si>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</si>
  <si>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</si>
  <si>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</si>
  <si>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</si>
  <si>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</si>
  <si>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</si>
  <si>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</si>
  <si>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</si>
  <si>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</si>
  <si>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</si>
  <si>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</si>
  <si>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</si>
  <si>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</si>
  <si>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</si>
  <si>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</si>
  <si>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</si>
  <si>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</si>
  <si>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</si>
  <si>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</si>
  <si>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</si>
  <si>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</si>
  <si>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</si>
  <si>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</si>
  <si>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</si>
  <si>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RWD (Rear Wheel Drive)</t>
  </si>
  <si>
    <t>In-line</t>
  </si>
  <si>
    <t>Rear, Transverse</t>
  </si>
  <si>
    <t>Injection</t>
  </si>
  <si>
    <t>Petrol</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</si>
  <si>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</si>
  <si>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</si>
  <si>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</si>
  <si>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</si>
  <si>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</si>
  <si>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</si>
  <si>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</si>
  <si>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</si>
  <si>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</si>
  <si>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</si>
  <si>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</si>
  <si>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</si>
  <si>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</si>
  <si>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</si>
  <si>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</si>
  <si>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</si>
  <si>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</si>
  <si>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</si>
  <si>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</si>
  <si>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</si>
  <si>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</si>
  <si>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</si>
  <si>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</si>
  <si>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</si>
  <si>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</si>
  <si>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</si>
  <si>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</si>
  <si>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</si>
  <si>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</si>
  <si>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</si>
  <si>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</si>
  <si>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</si>
  <si>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</si>
  <si>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Air Conditioning with cooling only</t>
  </si>
  <si>
    <t>Automatic</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</si>
  <si>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</si>
  <si>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</si>
  <si>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</si>
  <si>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</si>
  <si>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</si>
  <si>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</si>
  <si>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</si>
  <si>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</si>
  <si>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</si>
  <si>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</si>
  <si>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</si>
  <si>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</si>
  <si>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</si>
  <si>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</si>
  <si>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</si>
  <si>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Touch Sensitive</t>
  </si>
  <si>
    <t>68PS@5500rpm</t>
  </si>
  <si>
    <t>Rear sensors with camera</t>
  </si>
  <si>
    <t>Front Row</t>
  </si>
  <si>
    <t>CD/MP3/DVD Player with USB &amp; Aux-in</t>
  </si>
  <si>
    <t>Driver frontal airbag, Front passenger frontal airbag</t>
  </si>
  <si>
    <t>All Windows</t>
  </si>
  <si>
    <t>Front, Longitudinal</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</si>
  <si>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</si>
  <si>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</si>
  <si>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</si>
  <si>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</si>
  <si>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</si>
  <si>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</si>
  <si>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</si>
  <si>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</si>
  <si>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</si>
  <si>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</si>
  <si>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</si>
  <si>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</si>
  <si>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</si>
  <si>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</si>
  <si>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</si>
  <si>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</si>
  <si>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</si>
  <si>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</si>
  <si>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</si>
  <si>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1540 kg</t>
  </si>
  <si>
    <t>McPherson Strut</t>
  </si>
  <si>
    <t>24.07 km/litre</t>
  </si>
  <si>
    <t>745 kg</t>
  </si>
  <si>
    <t>Gas Filled Mc Pherson Strut</t>
  </si>
  <si>
    <t>3-link rigid axle Suspension</t>
  </si>
  <si>
    <t>1295 mm</t>
  </si>
  <si>
    <t>155/65R13</t>
  </si>
  <si>
    <t>68PS@6000rpm</t>
  </si>
  <si>
    <t>90Nm@3500rpm</t>
  </si>
  <si>
    <t>2360 mm</t>
  </si>
  <si>
    <t>1210 kg</t>
  </si>
  <si>
    <t>tubeless tyre</t>
  </si>
  <si>
    <t>CD/MP3 Player</t>
  </si>
  <si>
    <t>10.0:1</t>
  </si>
  <si>
    <t>23.1 km/litre</t>
  </si>
  <si>
    <t>830 kg</t>
  </si>
  <si>
    <t>165 mm</t>
  </si>
  <si>
    <t>Macpherson strut with Coil Spring</t>
  </si>
  <si>
    <t>Coupled Torsion Beam Axle with coil spring</t>
  </si>
  <si>
    <t>1420 mm</t>
  </si>
  <si>
    <t>1410 mm</t>
  </si>
  <si>
    <t>155/80R13</t>
  </si>
  <si>
    <t>2425 mm</t>
  </si>
  <si>
    <t>Front &amp; Rear</t>
  </si>
  <si>
    <t>1250 kg</t>
  </si>
  <si>
    <t>165/70R14</t>
  </si>
  <si>
    <t>20.3 km/litre</t>
  </si>
  <si>
    <t>1,476 (R13) mm</t>
  </si>
  <si>
    <t>1,494 (R13) mm</t>
  </si>
  <si>
    <t>69PS@5500rpm</t>
  </si>
  <si>
    <t>99.04nm@4500RPM</t>
  </si>
  <si>
    <t>2400 mm</t>
  </si>
  <si>
    <t>With Remote, Internal</t>
  </si>
  <si>
    <t>Multifunction Steering Wheel</t>
  </si>
  <si>
    <t>Manual Adjustment</t>
  </si>
  <si>
    <t>Internal, With Remote</t>
  </si>
  <si>
    <t>Solid Disc</t>
  </si>
  <si>
    <t>Mc Pherson Strut</t>
  </si>
  <si>
    <t>Coupled Torsion Beam Axle</t>
  </si>
  <si>
    <t>155/80 R13</t>
  </si>
  <si>
    <t>AMT</t>
  </si>
  <si>
    <t>Cup Holders</t>
  </si>
  <si>
    <t>MacPherson Strut</t>
  </si>
  <si>
    <t>All Rows</t>
  </si>
  <si>
    <t>Front passenger frontal airbag, Driver frontal airbag</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</si>
  <si>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</si>
  <si>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</si>
  <si>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</si>
  <si>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</si>
  <si>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</si>
  <si>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</si>
  <si>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</si>
  <si>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</si>
  <si>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170 mm</t>
  </si>
  <si>
    <t>1400 mm</t>
  </si>
  <si>
    <t>175/65 R14</t>
  </si>
  <si>
    <t>Front and rear sensors with camera</t>
  </si>
  <si>
    <t>Independent Lower Wishbone, McPherson Strut with coil Spring</t>
  </si>
  <si>
    <t>Rear Twist beam with coil spring mounted on hydraulic shock absorbers</t>
  </si>
  <si>
    <t>Fully automatic climate control</t>
  </si>
  <si>
    <t>Normal, Eco, Sport</t>
  </si>
  <si>
    <t>Sport</t>
  </si>
  <si>
    <t>810 kg</t>
  </si>
  <si>
    <t>20.89 km/litre</t>
  </si>
  <si>
    <t>860 kg</t>
  </si>
  <si>
    <t>Torsion Beam</t>
  </si>
  <si>
    <t>175/65R 15</t>
  </si>
  <si>
    <t>83PS@6000rpm</t>
  </si>
  <si>
    <t>113Nm@4200RPM</t>
  </si>
  <si>
    <t>2435 mm</t>
  </si>
  <si>
    <t>With Remote</t>
  </si>
  <si>
    <t>Heater, Fully automatic climate control</t>
  </si>
  <si>
    <t>Second Row</t>
  </si>
  <si>
    <t>1460 mm</t>
  </si>
  <si>
    <t>Front, Front &amp; Rear</t>
  </si>
  <si>
    <t>20.5 km/litre</t>
  </si>
  <si>
    <t>947 kg</t>
  </si>
  <si>
    <t>182 mm</t>
  </si>
  <si>
    <t>Torison Beam</t>
  </si>
  <si>
    <t>1547 mm</t>
  </si>
  <si>
    <t>1545 mm</t>
  </si>
  <si>
    <t>185/65 R14</t>
  </si>
  <si>
    <t>72PS@62050rpm</t>
  </si>
  <si>
    <t>96Nm@3500rpm</t>
  </si>
  <si>
    <t>Analog, Digital</t>
  </si>
  <si>
    <t>2636 mm</t>
  </si>
  <si>
    <t>Driver Only</t>
  </si>
  <si>
    <t>USB &amp; Aux-in</t>
  </si>
  <si>
    <t>Digital, Analog</t>
  </si>
  <si>
    <t>185/65 R15</t>
  </si>
  <si>
    <t>Smart Key</t>
  </si>
  <si>
    <t>18.16 km/litre</t>
  </si>
  <si>
    <t>895 kg</t>
  </si>
  <si>
    <t>1468 mm</t>
  </si>
  <si>
    <t>1474 mm</t>
  </si>
  <si>
    <t>175/65R14</t>
  </si>
  <si>
    <t>80PS@5600rpm</t>
  </si>
  <si>
    <t>104Nm@3100rpm</t>
  </si>
  <si>
    <t>2460 mm</t>
  </si>
  <si>
    <t>3 years /100000 Kms (years/distance whichever comes first)</t>
  </si>
  <si>
    <t>1475 kg</t>
  </si>
  <si>
    <t>10.5:1</t>
  </si>
  <si>
    <t>Diesel</t>
  </si>
  <si>
    <t>185/60R15</t>
  </si>
  <si>
    <t>DVD Player with USB &amp; Aux-in</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</si>
  <si>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</si>
  <si>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</si>
  <si>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</si>
  <si>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</si>
  <si>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</si>
  <si>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</si>
  <si>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</si>
  <si>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</si>
  <si>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</si>
  <si>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</si>
  <si>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</si>
  <si>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With Remote, Manual</t>
  </si>
  <si>
    <t>Electric Adjustment with Memory</t>
  </si>
  <si>
    <t>90PS@5000rpm</t>
  </si>
  <si>
    <t>140Nm@1500-4000rpm</t>
  </si>
  <si>
    <t>Electric Adjustment</t>
  </si>
  <si>
    <t>CNG + Petrol</t>
  </si>
  <si>
    <t>25 km/kg</t>
  </si>
  <si>
    <t>1100 kg</t>
  </si>
  <si>
    <t>1479 mm</t>
  </si>
  <si>
    <t>1493 mm</t>
  </si>
  <si>
    <t>165/65R14</t>
  </si>
  <si>
    <t>114Nm@6000rpm</t>
  </si>
  <si>
    <t>3rd /4th Years / up to 1,00,000 Kms (Whichever comes earlier)</t>
  </si>
  <si>
    <t>1530 kg</t>
  </si>
  <si>
    <t>3rd /4th Years / up to80,000 Kms (Whichever comes earlier)</t>
  </si>
  <si>
    <t>20.14 km/litre</t>
  </si>
  <si>
    <t>71PS@4000rpm</t>
  </si>
  <si>
    <t>28.4 km/litre</t>
  </si>
  <si>
    <t>1045 kg</t>
  </si>
  <si>
    <t>1485 mm</t>
  </si>
  <si>
    <t>1495 mm</t>
  </si>
  <si>
    <t>165/80R14</t>
  </si>
  <si>
    <t>190Nm@2000rpm</t>
  </si>
  <si>
    <t>2430 mm</t>
  </si>
  <si>
    <t>1505 kg</t>
  </si>
  <si>
    <t>17.6:1</t>
  </si>
  <si>
    <t>22 km/litre</t>
  </si>
  <si>
    <t>115Nm@4000rpm</t>
  </si>
  <si>
    <t>11.0:1</t>
  </si>
  <si>
    <t>18.6 km/litre</t>
  </si>
  <si>
    <t>1066 kg</t>
  </si>
  <si>
    <t>McPherson strut with coil spring</t>
  </si>
  <si>
    <t>1505 mm</t>
  </si>
  <si>
    <t>1503 mm</t>
  </si>
  <si>
    <t>185/70R14</t>
  </si>
  <si>
    <t>84PS@6000rpm</t>
  </si>
  <si>
    <t>2525 mm</t>
  </si>
  <si>
    <t>2 years / Unlimited Kms</t>
  </si>
  <si>
    <t>1170 kg</t>
  </si>
  <si>
    <t>Air Conditioner : Standard</t>
  </si>
  <si>
    <t>90PS@4000rpm</t>
  </si>
  <si>
    <t>2570 mm</t>
  </si>
  <si>
    <t>185/65R14</t>
  </si>
  <si>
    <t>Rake, Reach</t>
  </si>
  <si>
    <t>18.15 km/litre</t>
  </si>
  <si>
    <t>195/55R16</t>
  </si>
  <si>
    <t>114Nm@4000rpm</t>
  </si>
  <si>
    <t>McPherson strut &amp; coil spring</t>
  </si>
  <si>
    <t>220Nm@1500-2750rpm</t>
  </si>
  <si>
    <t>2450 mm</t>
  </si>
  <si>
    <t>Manual, With Remote</t>
  </si>
  <si>
    <t>Leather</t>
  </si>
  <si>
    <t>Manual, Internal</t>
  </si>
  <si>
    <t>190NM@1750-2250RPM</t>
  </si>
  <si>
    <t>20.4 km/litre</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</si>
  <si>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</si>
  <si>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</si>
  <si>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</si>
  <si>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</si>
  <si>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</si>
  <si>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</si>
  <si>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</si>
  <si>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</si>
  <si>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</si>
  <si>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</si>
  <si>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</si>
  <si>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</si>
  <si>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</si>
  <si>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2 years /100000 Kms (years/distance whichever comes first)</t>
  </si>
  <si>
    <t>10.3:1</t>
  </si>
  <si>
    <t>17.21 km/litre</t>
  </si>
  <si>
    <t>MacPherson Strut with Staboilizer Bar</t>
  </si>
  <si>
    <t>1580 kg</t>
  </si>
  <si>
    <t>110PS@4400rpm</t>
  </si>
  <si>
    <t>250Nm@1500-2500rpm</t>
  </si>
  <si>
    <t>163 mm</t>
  </si>
  <si>
    <t>84.3PS@6000rpm</t>
  </si>
  <si>
    <t>1315 kg</t>
  </si>
  <si>
    <t>185/65R15</t>
  </si>
  <si>
    <t>24.4 km/litre</t>
  </si>
  <si>
    <t>1062 kg</t>
  </si>
  <si>
    <t>190 mm</t>
  </si>
  <si>
    <t>Independent McPherson</t>
  </si>
  <si>
    <t>100PS@3750RPM</t>
  </si>
  <si>
    <t>215Nm@1750-3000RPM</t>
  </si>
  <si>
    <t>2490 mm</t>
  </si>
  <si>
    <t>2 Years / 100,000 Kms (whichever comes first)</t>
  </si>
  <si>
    <t>Semi-independent twist beam with twin gas and oil filled shock absorbers</t>
  </si>
  <si>
    <t>1026 kg</t>
  </si>
  <si>
    <t>96PS@6500rpm</t>
  </si>
  <si>
    <t>120Nm@4250rpm</t>
  </si>
  <si>
    <t>1044 kg</t>
  </si>
  <si>
    <t>21.66 km/litre</t>
  </si>
  <si>
    <t>Semi Independent Trailing Arm</t>
  </si>
  <si>
    <t>185/60 R15</t>
  </si>
  <si>
    <t>R15</t>
  </si>
  <si>
    <t>1500 kg</t>
  </si>
  <si>
    <t>16.5:1</t>
  </si>
  <si>
    <t>Reach, Rake</t>
  </si>
  <si>
    <t>195 / 55 R16</t>
  </si>
  <si>
    <t>R16</t>
  </si>
  <si>
    <t>1630 kg</t>
  </si>
  <si>
    <t>195/55 R16</t>
  </si>
  <si>
    <t>1016-1043 kg</t>
  </si>
  <si>
    <t>Rear sensors, Rear sensors with camera</t>
  </si>
  <si>
    <t>Independent MacPherson Dual path Strut with coil spring</t>
  </si>
  <si>
    <t>16.78 km/litre</t>
  </si>
  <si>
    <t>1475 mm</t>
  </si>
  <si>
    <t>175/70R15</t>
  </si>
  <si>
    <t>90PS@5600rpm</t>
  </si>
  <si>
    <t>132Nm@3000rpm</t>
  </si>
  <si>
    <t>2550 mm</t>
  </si>
  <si>
    <t>1285 kg</t>
  </si>
  <si>
    <t>Hydraulic Power</t>
  </si>
  <si>
    <t>950 kg</t>
  </si>
  <si>
    <t>174 mm</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</si>
  <si>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</si>
  <si>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</si>
  <si>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</si>
  <si>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</si>
  <si>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</si>
  <si>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</si>
  <si>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</si>
  <si>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</si>
  <si>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</si>
  <si>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</si>
  <si>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H-Section torsion beam with programmed deflection-coil spring</t>
  </si>
  <si>
    <t>23.87 km/litre</t>
  </si>
  <si>
    <t>910 kg</t>
  </si>
  <si>
    <t>89PS@6000 rpm</t>
  </si>
  <si>
    <t>113Nm@4400 rpm</t>
  </si>
  <si>
    <t>2520 mm</t>
  </si>
  <si>
    <t>2 Zone Climate Control</t>
  </si>
  <si>
    <t>1360 kg</t>
  </si>
  <si>
    <t>12.35 km/litre</t>
  </si>
  <si>
    <t>Double Wishbone with Coil spring</t>
  </si>
  <si>
    <t>5 Link Rear Suspension with Coil Spring</t>
  </si>
  <si>
    <t>255/60 R18</t>
  </si>
  <si>
    <t>Remote, Smart Key</t>
  </si>
  <si>
    <t>178bhp@400rpm</t>
  </si>
  <si>
    <t>420Nm@1600-2600rpm</t>
  </si>
  <si>
    <t>2865 mm</t>
  </si>
  <si>
    <t>4WD</t>
  </si>
  <si>
    <t>Double Wish-bone type, Independent Front Coil Spring</t>
  </si>
  <si>
    <t>Yes, with memory</t>
  </si>
  <si>
    <t>Front &amp; rear sensors with 360 degree view</t>
  </si>
  <si>
    <t>Only front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</si>
  <si>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</si>
  <si>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</si>
  <si>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</si>
  <si>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</si>
  <si>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</si>
  <si>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</si>
  <si>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</si>
  <si>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</si>
  <si>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</si>
  <si>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</si>
  <si>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</si>
  <si>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</si>
  <si>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</si>
  <si>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</si>
  <si>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</si>
  <si>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</si>
  <si>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</si>
  <si>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</si>
  <si>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</si>
  <si>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</si>
  <si>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</si>
  <si>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</si>
  <si>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</si>
  <si>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</si>
  <si>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</si>
  <si>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</si>
  <si>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</si>
  <si>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</si>
  <si>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</si>
  <si>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</si>
  <si>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</si>
  <si>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</si>
  <si>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</si>
  <si>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</si>
  <si>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</si>
  <si>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</si>
  <si>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Drive side airbag, Driver frontal airbag, Front passenger frontal airbag, Front passenger side airbag, Curtain airbags, Rear passenger side airbags</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</si>
  <si>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</si>
  <si>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</si>
  <si>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</si>
  <si>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</si>
  <si>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</si>
  <si>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</si>
  <si>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</si>
  <si>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</si>
  <si>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</si>
  <si>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</si>
  <si>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</si>
  <si>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</si>
  <si>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</si>
  <si>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</si>
  <si>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</si>
  <si>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</si>
  <si>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</si>
  <si>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</si>
  <si>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</si>
  <si>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</si>
  <si>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</si>
  <si>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</si>
  <si>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</si>
  <si>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</si>
  <si>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</si>
  <si>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</si>
  <si>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</si>
  <si>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</si>
  <si>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</si>
  <si>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</si>
  <si>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</si>
  <si>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</si>
  <si>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</si>
  <si>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</si>
  <si>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</si>
  <si>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</si>
  <si>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</si>
  <si>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</si>
  <si>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</si>
  <si>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</si>
  <si>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</si>
  <si>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</si>
  <si>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</si>
  <si>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</si>
  <si>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</si>
  <si>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</si>
  <si>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</si>
  <si>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</si>
  <si>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</si>
  <si>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</si>
  <si>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</si>
  <si>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</si>
  <si>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</si>
  <si>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</si>
  <si>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</si>
  <si>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</si>
  <si>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</si>
  <si>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</si>
  <si>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</si>
  <si>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</si>
  <si>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</si>
  <si>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</si>
  <si>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</si>
  <si>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</si>
  <si>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</si>
  <si>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</si>
  <si>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</si>
  <si>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</si>
  <si>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</si>
  <si>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</si>
  <si>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</si>
  <si>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</si>
  <si>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1611 mm</t>
  </si>
  <si>
    <t>1650 mm</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</si>
  <si>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</si>
  <si>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</si>
  <si>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</si>
  <si>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</si>
  <si>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</si>
  <si>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</si>
  <si>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</si>
  <si>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</si>
  <si>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21.4 km/litre</t>
  </si>
  <si>
    <t>726 kg</t>
  </si>
  <si>
    <t>Torsion beam with coil spring</t>
  </si>
  <si>
    <t>145/80 R13</t>
  </si>
  <si>
    <t>67PS@5500rpm</t>
  </si>
  <si>
    <t>2380 mm</t>
  </si>
  <si>
    <t>16.3Nm@1500-2750RPM</t>
  </si>
  <si>
    <t>2-Tone Beige &amp; Black Interior Key Colour Blue Interior Illumination Front &amp; Rear Door Mapping Pockets Front Room Lamp</t>
  </si>
  <si>
    <t>Chrome Radiator Grille Wraparound Clear Lens Headlamps &amp; Tail Lamps, Bumpers Tubeless Tyres</t>
  </si>
  <si>
    <t>1003 kg</t>
  </si>
  <si>
    <t>1042 kg</t>
  </si>
  <si>
    <t>2 Years / 40,000 Kms (Whichever comes earlier)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</si>
  <si>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</si>
  <si>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</si>
  <si>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</si>
  <si>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</si>
  <si>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</si>
  <si>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</si>
  <si>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</si>
  <si>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</si>
  <si>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Swift</t>
  </si>
  <si>
    <t>855 kg</t>
  </si>
  <si>
    <t>1530 mm</t>
  </si>
  <si>
    <t>165/80 R14</t>
  </si>
  <si>
    <t>1520 mm</t>
  </si>
  <si>
    <t>985 kg</t>
  </si>
  <si>
    <t>18 km/litre</t>
  </si>
  <si>
    <t>113Nm@3300rpm</t>
  </si>
  <si>
    <t>2501 mm</t>
  </si>
  <si>
    <t>1.2 L Revotron (BS VI)</t>
  </si>
  <si>
    <t>992 kg</t>
  </si>
  <si>
    <t>Semi-Independent; closed profile Twist beam with Dual path Strut</t>
  </si>
  <si>
    <t>Vinyl</t>
  </si>
  <si>
    <t>Centre</t>
  </si>
  <si>
    <t>Revotron 1.2 L, BS6 Engine</t>
  </si>
  <si>
    <t>17.6 km/litre</t>
  </si>
  <si>
    <t>1135 kg</t>
  </si>
  <si>
    <t>175 mm</t>
  </si>
  <si>
    <t>Dual Path Independent McPherson strut with Coil Springs and Antiroll Bar</t>
  </si>
  <si>
    <t>1450 mm</t>
  </si>
  <si>
    <t>1440 mm</t>
  </si>
  <si>
    <t>1531 kg</t>
  </si>
  <si>
    <t>11.9 km/litre</t>
  </si>
  <si>
    <t>210 mm</t>
  </si>
  <si>
    <t>Leaf spring with Double action damper</t>
  </si>
  <si>
    <t>1300 mm</t>
  </si>
  <si>
    <t>1310 mm</t>
  </si>
  <si>
    <t>205/70</t>
  </si>
  <si>
    <t>80PS@6000rpm</t>
  </si>
  <si>
    <t>103Nm@4500RPM</t>
  </si>
  <si>
    <t>2375 mm</t>
  </si>
  <si>
    <t>1585 kg</t>
  </si>
  <si>
    <t>9.0:1</t>
  </si>
  <si>
    <t>17.52 km/litre</t>
  </si>
  <si>
    <t>200 mm</t>
  </si>
  <si>
    <t>195 / 65 R15</t>
  </si>
  <si>
    <t>82hp@6000rpm</t>
  </si>
  <si>
    <t>112.7Nm@4000rpm</t>
  </si>
  <si>
    <t>2500 mm</t>
  </si>
  <si>
    <t>Internal, Manual</t>
  </si>
  <si>
    <t>23.7 km/litre</t>
  </si>
  <si>
    <t>215 / 60 R16</t>
  </si>
  <si>
    <t>Curtain airbags, Driver frontal airbag, Front passenger frontal airbag</t>
  </si>
  <si>
    <t>209 mm</t>
  </si>
  <si>
    <t>195/60 R16</t>
  </si>
  <si>
    <t>110PS@5000rpm</t>
  </si>
  <si>
    <t>170Nm@1500-2750rpm</t>
  </si>
  <si>
    <t>2498 mm</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</si>
  <si>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</si>
  <si>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</si>
  <si>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</si>
  <si>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</si>
  <si>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</si>
  <si>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</si>
  <si>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</si>
  <si>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</si>
  <si>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</si>
  <si>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15.96 km/litre</t>
  </si>
  <si>
    <t>63PS@3200rpm</t>
  </si>
  <si>
    <t>2 Years/Unlimited Kms (Whichever comes earlier)</t>
  </si>
  <si>
    <t>Ellipitical leaf springs</t>
  </si>
  <si>
    <t>24.3 km/litre</t>
  </si>
  <si>
    <t>198 mm</t>
  </si>
  <si>
    <t>205/60R16</t>
  </si>
  <si>
    <t>200Nm@1750rpm</t>
  </si>
  <si>
    <t>1680 kg</t>
  </si>
  <si>
    <t>17.19 km/litre</t>
  </si>
  <si>
    <t>3 years / 100,000 Kms</t>
  </si>
  <si>
    <t>Mc Pherson Strut with coil spring</t>
  </si>
  <si>
    <t>17 km/litre</t>
  </si>
  <si>
    <t>1220 kg</t>
  </si>
  <si>
    <t>195/65R15</t>
  </si>
  <si>
    <t>123PS@6500rpm</t>
  </si>
  <si>
    <t>150Nm@4500rpm</t>
  </si>
  <si>
    <t>2519 mm</t>
  </si>
  <si>
    <t>1660 kg</t>
  </si>
  <si>
    <t>1705 kg</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</si>
  <si>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</si>
  <si>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</si>
  <si>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</si>
  <si>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</si>
  <si>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</si>
  <si>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</si>
  <si>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</si>
  <si>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</si>
  <si>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</si>
  <si>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</si>
  <si>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</si>
  <si>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</si>
  <si>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</si>
  <si>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</si>
  <si>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</si>
  <si>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MacPherson Strut with anti-roll bar</t>
  </si>
  <si>
    <t>85PS@3750rpm</t>
  </si>
  <si>
    <t>110PS@4000rpm</t>
  </si>
  <si>
    <t>17.7 km/litre</t>
  </si>
  <si>
    <t>MacPherson struts with coil spring</t>
  </si>
  <si>
    <t>Couple Torsion Beam Axle</t>
  </si>
  <si>
    <t>123PS@6400rpm</t>
  </si>
  <si>
    <t>151Nm@4850rpm</t>
  </si>
  <si>
    <t>2600 mm</t>
  </si>
  <si>
    <t>23.9 km/litre</t>
  </si>
  <si>
    <t>17.1 km/litre</t>
  </si>
  <si>
    <t>205/65 R16</t>
  </si>
  <si>
    <t>109bhp@5000RPM</t>
  </si>
  <si>
    <t>200Nm@2000rpm</t>
  </si>
  <si>
    <t>21.04 km/litre</t>
  </si>
  <si>
    <t>1299 kg</t>
  </si>
  <si>
    <t>1478 mm</t>
  </si>
  <si>
    <t>185 / 65 R15</t>
  </si>
  <si>
    <t>200Nm@1900rpm</t>
  </si>
  <si>
    <t>1338 kg</t>
  </si>
  <si>
    <t>16.09 km/litre</t>
  </si>
  <si>
    <t>1140 kg</t>
  </si>
  <si>
    <t>1457 mm</t>
  </si>
  <si>
    <t>1500 mm</t>
  </si>
  <si>
    <t>105PS@5250rpm</t>
  </si>
  <si>
    <t>153Nm@3800rpm</t>
  </si>
  <si>
    <t>2553 mm</t>
  </si>
  <si>
    <t>1137 kg</t>
  </si>
  <si>
    <t>1750 kg</t>
  </si>
  <si>
    <t>1770 kg</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</si>
  <si>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</si>
  <si>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</si>
  <si>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</si>
  <si>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</si>
  <si>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</si>
  <si>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</si>
  <si>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</si>
  <si>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</si>
  <si>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</si>
  <si>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</si>
  <si>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</si>
  <si>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</si>
  <si>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</si>
  <si>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41.5PS@4500rpm</t>
  </si>
  <si>
    <t>105Nm@2500RPM</t>
  </si>
  <si>
    <t>M1 Category</t>
  </si>
  <si>
    <t>21.5 kWh,Battery Placed Under Rear Seats</t>
  </si>
  <si>
    <t>213 km/full charge</t>
  </si>
  <si>
    <t>Independent Suspension with Torsion Bar And Stabilizer Bar</t>
  </si>
  <si>
    <t>Semi-Elliptical Leaf Spring with Shock Absorbers</t>
  </si>
  <si>
    <t>1445 mm</t>
  </si>
  <si>
    <t>1346 mm</t>
  </si>
  <si>
    <t>235/70R16</t>
  </si>
  <si>
    <t>105 Bhp@ 3800 rpm</t>
  </si>
  <si>
    <t>247Nm@1800-2000rpm</t>
  </si>
  <si>
    <t>1 Year /Unlimited KMs</t>
  </si>
  <si>
    <t>19.01 km/litre</t>
  </si>
  <si>
    <t>1180 kg</t>
  </si>
  <si>
    <t>Torsion beam &amp; coil spring</t>
  </si>
  <si>
    <t>104PS@6000rpm</t>
  </si>
  <si>
    <t>138Nm@4400rpm</t>
  </si>
  <si>
    <t>2740 mm</t>
  </si>
  <si>
    <t>1730 kg</t>
  </si>
  <si>
    <t>74.0x85.0</t>
  </si>
  <si>
    <t>18.49 km/litre</t>
  </si>
  <si>
    <t>Rigid Axle Multi-Link</t>
  </si>
  <si>
    <t>215/70R15</t>
  </si>
  <si>
    <t>120PS@4000RPM</t>
  </si>
  <si>
    <t>280Nm@1800-2800rpm</t>
  </si>
  <si>
    <t>4 years /100000 Kms (years/distance whichever comes first)</t>
  </si>
  <si>
    <t>2410 kg</t>
  </si>
  <si>
    <t>17.3 km/litre</t>
  </si>
  <si>
    <t>Twist Beam</t>
  </si>
  <si>
    <t>215 65 R16</t>
  </si>
  <si>
    <t>121Bhp@3500rpm</t>
  </si>
  <si>
    <t>300Nm@1750-2500rpm</t>
  </si>
  <si>
    <t>2760 mm</t>
  </si>
  <si>
    <t>15.4 km/litre</t>
  </si>
  <si>
    <t>Multi Link Coil Spring Suspension with Anti-roll Bar</t>
  </si>
  <si>
    <t>P215/75R15</t>
  </si>
  <si>
    <t>75PS@3200rpm</t>
  </si>
  <si>
    <t>200Nm@1400-2200rpm</t>
  </si>
  <si>
    <t>3rd Year / up to 100000km from the date of delivery (whichever comes first)</t>
  </si>
  <si>
    <t>2510 kg</t>
  </si>
  <si>
    <t>1865 kg</t>
  </si>
  <si>
    <t>2610 kg</t>
  </si>
  <si>
    <t>140PS@3750rpm</t>
  </si>
  <si>
    <t>21.72 km/litre</t>
  </si>
  <si>
    <t>1228 kg</t>
  </si>
  <si>
    <t>Compound link crank-axle</t>
  </si>
  <si>
    <t>2552 mm</t>
  </si>
  <si>
    <t>153Nm@3750-3800rpm</t>
  </si>
  <si>
    <t>15.41 km/litre</t>
  </si>
  <si>
    <t>13.85 km/litre</t>
  </si>
  <si>
    <t>McPherson type with anti-roll bar</t>
  </si>
  <si>
    <t>Multilink Type with Coil Spring</t>
  </si>
  <si>
    <t>235/65R17</t>
  </si>
  <si>
    <t>140PS@4500rpm</t>
  </si>
  <si>
    <t>320Nm@2000 - 3000rpm</t>
  </si>
  <si>
    <t>2700 mm</t>
  </si>
  <si>
    <t>4th years /1,20,000 Kms (years/distance whichever comes first)</t>
  </si>
  <si>
    <t>Curtain airbags, Driver frontal airbag, Front passenger frontal airbag, Front passenger side airbag, Rear passenger side airbags</t>
  </si>
  <si>
    <t>E Verito</t>
  </si>
  <si>
    <t>41PS@3500RPM</t>
  </si>
  <si>
    <t>91Nm@3000rpm</t>
  </si>
  <si>
    <t>1700 kg</t>
  </si>
  <si>
    <t>200 ampere-hour</t>
  </si>
  <si>
    <t>2280 kg</t>
  </si>
  <si>
    <t>Double Wishbone type with Coil Springs</t>
  </si>
  <si>
    <t>Coil Spring type 5 link rigid axle suspension</t>
  </si>
  <si>
    <t>235/70 R16</t>
  </si>
  <si>
    <t>156PS@4000rpm</t>
  </si>
  <si>
    <t>400Nm@1700-2700rpm</t>
  </si>
  <si>
    <t>2850 mm</t>
  </si>
  <si>
    <t>17.2:1</t>
  </si>
  <si>
    <t>320Nm@1700-2700rpm</t>
  </si>
  <si>
    <t>150PS@4000rpm</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</si>
  <si>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</si>
  <si>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</si>
  <si>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</si>
  <si>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</si>
  <si>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</si>
  <si>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</si>
  <si>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</si>
  <si>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</si>
  <si>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</si>
  <si>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</si>
  <si>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</si>
  <si>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1825 kg</t>
  </si>
  <si>
    <t>10.75 km/litre</t>
  </si>
  <si>
    <t>Drive side airbag, Driver frontal airbag, Front passenger frontal airbag, Front passenger side airbag, Driver knee airbag, Curtain airbags</t>
  </si>
  <si>
    <t>16.7 km/litre</t>
  </si>
  <si>
    <t>1535 mm</t>
  </si>
  <si>
    <t>140PS@6400rpm</t>
  </si>
  <si>
    <t>173Nm@4000rpm</t>
  </si>
  <si>
    <t>10.6:1</t>
  </si>
  <si>
    <t>1260 kg</t>
  </si>
  <si>
    <t>1515 mm</t>
  </si>
  <si>
    <t>205/55R16</t>
  </si>
  <si>
    <t>21 km/litre</t>
  </si>
  <si>
    <t>1670 kg</t>
  </si>
  <si>
    <t>14.12 km/litre</t>
  </si>
  <si>
    <t>1449 kg</t>
  </si>
  <si>
    <t>320Nm@1450-3900rpm</t>
  </si>
  <si>
    <t>205/55 R16</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</si>
  <si>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</si>
  <si>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</si>
  <si>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</si>
  <si>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</si>
  <si>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</si>
  <si>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</si>
  <si>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</si>
  <si>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</si>
  <si>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</si>
  <si>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R18</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</si>
  <si>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</si>
  <si>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</si>
  <si>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</si>
  <si>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</si>
  <si>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</si>
  <si>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</si>
  <si>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</si>
  <si>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</si>
  <si>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</si>
  <si>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</si>
  <si>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</si>
  <si>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</si>
  <si>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</si>
  <si>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</si>
  <si>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</si>
  <si>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</si>
  <si>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</si>
  <si>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</si>
  <si>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</si>
  <si>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</si>
  <si>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</si>
  <si>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</si>
  <si>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</si>
  <si>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</si>
  <si>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</si>
  <si>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</si>
  <si>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</si>
  <si>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</si>
  <si>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</si>
  <si>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Multi-link coil spring</t>
  </si>
  <si>
    <t>2000 kg</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</si>
  <si>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</si>
  <si>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</si>
  <si>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</si>
  <si>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</si>
  <si>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</si>
  <si>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</si>
  <si>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</si>
  <si>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</si>
  <si>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</si>
  <si>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</si>
  <si>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</si>
  <si>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</si>
  <si>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</si>
  <si>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</si>
  <si>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</si>
  <si>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</si>
  <si>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7.6 km/litre</t>
  </si>
  <si>
    <t>1495 kg</t>
  </si>
  <si>
    <t>Adaptive Dynamics system</t>
  </si>
  <si>
    <t>1609 mm</t>
  </si>
  <si>
    <t>225 / 50 R17</t>
  </si>
  <si>
    <t>255 / 45 R17</t>
  </si>
  <si>
    <t>197hp@4500-6500rpm</t>
  </si>
  <si>
    <t>320hp@1450-2000rpm</t>
  </si>
  <si>
    <t>Eco, Sport, Normal, Comfort</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</si>
  <si>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</si>
  <si>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</si>
  <si>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</si>
  <si>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</si>
  <si>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</si>
  <si>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</si>
  <si>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</si>
  <si>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</si>
  <si>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</si>
  <si>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</si>
  <si>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</si>
  <si>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</si>
  <si>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16.8 km/litre</t>
  </si>
  <si>
    <t>785 kg</t>
  </si>
  <si>
    <t>Leaf spring with Shock absorbers</t>
  </si>
  <si>
    <t>1205 mm</t>
  </si>
  <si>
    <t>1190 mm</t>
  </si>
  <si>
    <t>145R 12 LT 6PR</t>
  </si>
  <si>
    <t>34.7PS@5000rpm</t>
  </si>
  <si>
    <t>59Nm@2500rpm</t>
  </si>
  <si>
    <t>1840 mm</t>
  </si>
  <si>
    <t>R12</t>
  </si>
  <si>
    <t>NA kg</t>
  </si>
  <si>
    <t>27.39 km/litre</t>
  </si>
  <si>
    <t>970 kg</t>
  </si>
  <si>
    <t>1525 mm</t>
  </si>
  <si>
    <t>18.9 km/litre</t>
  </si>
  <si>
    <t>19.34 km/litre</t>
  </si>
  <si>
    <t>185 mm</t>
  </si>
  <si>
    <t>103Bhp@6000rpm</t>
  </si>
  <si>
    <t>1760 kg</t>
  </si>
  <si>
    <t>102PS@5500rpm</t>
  </si>
  <si>
    <t>150Nm@1700-4500RPM</t>
  </si>
  <si>
    <t>84PS@3750RPM</t>
  </si>
  <si>
    <t>240Nm@1600-2800rpm</t>
  </si>
  <si>
    <t>2225 kg</t>
  </si>
  <si>
    <t>23.65 km/litre</t>
  </si>
  <si>
    <t>1215 kg</t>
  </si>
  <si>
    <t>13.86 km/litre</t>
  </si>
  <si>
    <t>201 mm</t>
  </si>
  <si>
    <t>215/65 R16</t>
  </si>
  <si>
    <t>13.9 km/litre</t>
  </si>
  <si>
    <t>1875 kg</t>
  </si>
  <si>
    <t>186 mm</t>
  </si>
  <si>
    <t>205/65R15</t>
  </si>
  <si>
    <t>95PS@3600rpm</t>
  </si>
  <si>
    <t>218Nm@1400-2600rpm</t>
  </si>
  <si>
    <t>3rd years / up to 75000 Kms (years/distance whichever comes first)</t>
  </si>
  <si>
    <t>2475 kg</t>
  </si>
  <si>
    <t>17.8:1</t>
  </si>
  <si>
    <t>14 km/litre</t>
  </si>
  <si>
    <t>1580 mm</t>
  </si>
  <si>
    <t>1550 mm</t>
  </si>
  <si>
    <t>2650 mm</t>
  </si>
  <si>
    <t>4 years /150000 Kms (years/distance whichever comes first)</t>
  </si>
  <si>
    <t>2505 kg</t>
  </si>
  <si>
    <t>Torsion beam with hydraulic shock absorbers</t>
  </si>
  <si>
    <t>129PS</t>
  </si>
  <si>
    <t>245Nm</t>
  </si>
  <si>
    <t>8 yrs/1.6L kmBattery Warranty</t>
  </si>
  <si>
    <t>Normal, Sport</t>
  </si>
  <si>
    <t>30.2 kWh* Advanced Li-ion polymer, liquid cooled battery pack with IP67 certification</t>
  </si>
  <si>
    <t>312 km/full charge</t>
  </si>
  <si>
    <t>14.6 km/litre</t>
  </si>
  <si>
    <t>Mcpherson strut Type with coil spring</t>
  </si>
  <si>
    <t>152PS@6200rpm</t>
  </si>
  <si>
    <t>196Nm@4000rpm</t>
  </si>
  <si>
    <t>3 Years/Unlimited km Warranty*</t>
  </si>
  <si>
    <t>18.42 km/litre</t>
  </si>
  <si>
    <t>225 / 60 R17</t>
  </si>
  <si>
    <t>185PS@4000rpm</t>
  </si>
  <si>
    <t>225/55 R17</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</si>
  <si>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</si>
  <si>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</si>
  <si>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</si>
  <si>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</si>
  <si>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</si>
  <si>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</si>
  <si>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</si>
  <si>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</si>
  <si>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</si>
  <si>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</si>
  <si>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</si>
  <si>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</si>
  <si>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</si>
  <si>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</si>
  <si>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335 bhp @ 5500 rpm</t>
  </si>
  <si>
    <t>450 Nm @ 1500 rpm</t>
  </si>
  <si>
    <t>3105 mm</t>
  </si>
  <si>
    <t>Driver frontal airbag, Front passenger frontal airbag, Driver knee airbag, Driver head airbag, Front passenger head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</si>
  <si>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</si>
  <si>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</si>
  <si>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</si>
  <si>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</si>
  <si>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</si>
  <si>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</si>
  <si>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</si>
  <si>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</si>
  <si>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</si>
  <si>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</si>
  <si>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</si>
  <si>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720 kg</t>
  </si>
  <si>
    <t>Three Link Rigid Axle Suspension</t>
  </si>
  <si>
    <t>20.7 km/litre</t>
  </si>
  <si>
    <t>3 years / 100,000 Km of warranty**</t>
  </si>
  <si>
    <t>1355 mm</t>
  </si>
  <si>
    <t>1965 kg</t>
  </si>
  <si>
    <t>28.09 km/litre</t>
  </si>
  <si>
    <t>1105 kg</t>
  </si>
  <si>
    <t>McPherson</t>
  </si>
  <si>
    <t>89Bhp@4000RPM</t>
  </si>
  <si>
    <t>21.38 km/litre</t>
  </si>
  <si>
    <t>Coupled Torsion Beam Axle (CTBA) with coil spring</t>
  </si>
  <si>
    <t>2590 mm</t>
  </si>
  <si>
    <t>2741 mm</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</si>
  <si>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</si>
  <si>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</si>
  <si>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</si>
  <si>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</si>
  <si>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</si>
  <si>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</si>
  <si>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</si>
  <si>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</si>
  <si>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16.46 km/litre</t>
  </si>
  <si>
    <t>245/45R19</t>
  </si>
  <si>
    <t>275/40R19</t>
  </si>
  <si>
    <t>Driver head airbag, Drive side airbag, Rear passenger head airbags, Driver frontal airbag, Front passenger frontal airbag, Front passenger side airbag</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</si>
  <si>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</si>
  <si>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</si>
  <si>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</si>
  <si>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</si>
  <si>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</si>
  <si>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</si>
  <si>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</si>
  <si>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</si>
  <si>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</si>
  <si>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</si>
  <si>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</si>
  <si>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</si>
  <si>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</si>
  <si>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</si>
  <si>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22.5 km/litre</t>
  </si>
  <si>
    <t>Torsion Beam link with coil spring</t>
  </si>
  <si>
    <t>23.84 km/litre</t>
  </si>
  <si>
    <t>1017 kg</t>
  </si>
  <si>
    <t>85PS@6000rpm</t>
  </si>
  <si>
    <t>114NM@3500rpm</t>
  </si>
  <si>
    <t>Independent Double Wish Bone - Coil Spring Suspension</t>
  </si>
  <si>
    <t>Five-link, Coil springs</t>
  </si>
  <si>
    <t>2220 kg</t>
  </si>
  <si>
    <t>2275 kg</t>
  </si>
  <si>
    <t>Double parabolic leaf spring, Hydraulic telescopic</t>
  </si>
  <si>
    <t>195 R15 LT, 8PR Radial</t>
  </si>
  <si>
    <t>73.5kW@4000rpm</t>
  </si>
  <si>
    <t>190Nm@1250-3500rpm</t>
  </si>
  <si>
    <t>3488 mm</t>
  </si>
  <si>
    <t>3475 kg</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</si>
  <si>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</si>
  <si>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</si>
  <si>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</si>
  <si>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</si>
  <si>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</si>
  <si>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</si>
  <si>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</si>
  <si>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</si>
  <si>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23.2 km/litre</t>
  </si>
  <si>
    <t>1665 kg</t>
  </si>
  <si>
    <t>Double wishbones</t>
  </si>
  <si>
    <t>1605 mm</t>
  </si>
  <si>
    <t>235/45R18</t>
  </si>
  <si>
    <t>178PS@5700rpm</t>
  </si>
  <si>
    <t>221Nm@3600-5200rpm</t>
  </si>
  <si>
    <t>2825 mm</t>
  </si>
  <si>
    <t>2100 kg</t>
  </si>
  <si>
    <t>Audio Controls</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</si>
  <si>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</si>
  <si>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</si>
  <si>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</si>
  <si>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</si>
  <si>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</si>
  <si>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</si>
  <si>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155 mm</t>
  </si>
  <si>
    <t>compound link crank axle</t>
  </si>
  <si>
    <t>140PS@6000RPM</t>
  </si>
  <si>
    <t>250Nm@1500-3500rpm</t>
  </si>
  <si>
    <t>2688 mm</t>
  </si>
  <si>
    <t>Driver frontal airbag, Front passenger frontal airbag, Front passenger side airbag</t>
  </si>
  <si>
    <t>1080 mm</t>
  </si>
  <si>
    <t>15.2:1</t>
  </si>
  <si>
    <t>Numerical codes for fuel type</t>
  </si>
  <si>
    <t>height_m</t>
  </si>
  <si>
    <t>length_m</t>
  </si>
  <si>
    <t>width_m</t>
  </si>
  <si>
    <t>car size_m</t>
  </si>
  <si>
    <t>avg_combined_mileage</t>
  </si>
  <si>
    <t>Distance Travelled</t>
  </si>
  <si>
    <t>avg_combined_mileage/efficiency</t>
  </si>
  <si>
    <t>A) part</t>
  </si>
  <si>
    <t>A) and B) part</t>
  </si>
  <si>
    <t>C)a) part</t>
  </si>
  <si>
    <t>C)b) part</t>
  </si>
  <si>
    <t>B)b) part</t>
  </si>
  <si>
    <t>correlation matrix between fuel efficiency and other variables</t>
  </si>
  <si>
    <t>C) part</t>
  </si>
  <si>
    <t>Type_of_efficiency</t>
  </si>
  <si>
    <t>Column Labels</t>
  </si>
  <si>
    <t>Average of avg_combined_mileage</t>
  </si>
  <si>
    <t>MOST DIVERSE CAR MANUFACTURER INSIGHTS</t>
  </si>
  <si>
    <t>high</t>
  </si>
  <si>
    <t>low</t>
  </si>
  <si>
    <t>medium</t>
  </si>
  <si>
    <t>Average of avg_combined_mileage/efficiency</t>
  </si>
  <si>
    <t>PROJECT PART-1(INTERPRETATIONS)</t>
  </si>
  <si>
    <t>PROJECT PART-2(INTERPRETATIONS)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</si>
</sst>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sz val="22"/>
      <color theme="1"/>
      <name val="Calibri"/>
      <family val="2"/>
      <scheme val="minor"/>
    </font>
    <font>
      <sz val="18"/>
      <color theme="1"/>
      <name val="Calibri"/>
      <family val="2"/>
      <scheme val="minor"/>
    </font>
    <font>
      <sz val="11"/>
      <name val="Calibri"/>
      <family val="2"/>
      <scheme val="minor"/>
    </font>
    <font>
      <sz val="14"/>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7"/>
        <bgColor indexed="64"/>
      </patternFill>
    </fill>
    <fill>
      <patternFill patternType="solid">
        <fgColor theme="0"/>
        <bgColor indexed="64"/>
      </patternFill>
    </fill>
    <fill>
      <patternFill patternType="solid">
        <fgColor rgb="FFFF0000"/>
        <bgColor indexed="64"/>
      </patternFill>
    </fill>
    <fill>
      <patternFill patternType="solid">
        <fgColor theme="9"/>
        <bgColor indexed="64"/>
      </patternFill>
    </fill>
    <fill>
      <patternFill patternType="solid">
        <fgColor theme="0" tint="-0.249977111117893"/>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6">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2" borderId="0" xfId="0" applyFill="1"/>
    <xf numFmtId="0" fontId="0" fillId="3" borderId="0" xfId="0" applyFill="1" applyAlignment="1">
      <alignment horizontal="center"/>
    </xf>
    <xf numFmtId="1" fontId="0" fillId="0" borderId="0" xfId="0" applyNumberFormat="1"/>
    <xf numFmtId="20" fontId="0" fillId="0" borderId="0" xfId="0" applyNumberFormat="1"/>
    <xf numFmtId="0" fontId="0" fillId="0" borderId="1" xfId="0" applyBorder="1"/>
    <xf numFmtId="0" fontId="2" fillId="0" borderId="2" xfId="0" applyFont="1" applyBorder="1" applyAlignment="1">
      <alignment horizontal="center"/>
    </xf>
    <xf numFmtId="0" fontId="0" fillId="5" borderId="0" xfId="0" applyFill="1" applyAlignment="1">
      <alignment horizontal="center"/>
    </xf>
    <xf numFmtId="0" fontId="0" fillId="3" borderId="0" xfId="0" applyFill="1"/>
    <xf numFmtId="0" fontId="0" fillId="4" borderId="0" xfId="0" applyFill="1" applyAlignment="1">
      <alignment horizontal="left"/>
    </xf>
    <xf numFmtId="0" fontId="0" fillId="4" borderId="0" xfId="0" applyFill="1"/>
    <xf numFmtId="0" fontId="0" fillId="4" borderId="1" xfId="0" applyFill="1" applyBorder="1"/>
    <xf numFmtId="0" fontId="5" fillId="6" borderId="0" xfId="0" applyFont="1" applyFill="1"/>
    <xf numFmtId="0" fontId="0" fillId="8" borderId="0" xfId="0" applyFill="1"/>
    <xf numFmtId="0" fontId="1" fillId="4" borderId="0" xfId="0" applyFont="1" applyFill="1" applyAlignment="1">
      <alignment vertical="center"/>
    </xf>
    <xf numFmtId="0" fontId="0" fillId="4" borderId="0" xfId="0" applyFill="1" applyAlignment="1">
      <alignment vertical="center"/>
    </xf>
    <xf numFmtId="0" fontId="0" fillId="3" borderId="0" xfId="0" applyFill="1" applyAlignment="1">
      <alignment horizontal="center"/>
    </xf>
    <xf numFmtId="0" fontId="0" fillId="8" borderId="0" xfId="0" applyFill="1" applyAlignment="1">
      <alignment horizontal="center"/>
    </xf>
    <xf numFmtId="0" fontId="6" fillId="8" borderId="0" xfId="0" applyFont="1" applyFill="1" applyAlignment="1">
      <alignment horizontal="center"/>
    </xf>
    <xf numFmtId="0" fontId="3" fillId="4" borderId="0" xfId="0" applyFont="1" applyFill="1" applyAlignment="1">
      <alignment horizontal="center" vertical="center"/>
    </xf>
    <xf numFmtId="0" fontId="0" fillId="4" borderId="0" xfId="0" applyFill="1" applyAlignment="1">
      <alignment horizontal="center" vertical="center"/>
    </xf>
    <xf numFmtId="0" fontId="4" fillId="7" borderId="0" xfId="0" applyFont="1" applyFill="1" applyAlignment="1">
      <alignment horizontal="center" vertical="center"/>
    </xf>
    <xf numFmtId="0" fontId="0" fillId="7" borderId="0" xfId="0" applyFill="1" applyAlignment="1">
      <alignment horizontal="center" vertical="center"/>
    </xf>
  </cellXfs>
  <cellStyles count="1">
    <cellStyle name="Normal" xfId="0" builtinId="0"/>
  </cellStyles>
  <dxfs count="1">
    <dxf>
      <fill>
        <patternFill patternType="solid">
          <bgColor theme="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[C1_S7_HimanshuBhandari_PB.xlsx]task1!PivotTable1</c:name>
    <c:fmtId val="2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a:t>
            </a:r>
            <a:r>
              <a:rPr lang="en-US" baseline="0"/>
              <a:t> 2 manufacturers count of variants-bodytype wise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task1!$G$2</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task1!$F$3:$F$14</c:f>
              <c:multiLvlStrCache>
                <c:ptCount val="9"/>
                <c:lvl>
                  <c:pt idx="0">
                    <c:v>Hatchback</c:v>
                  </c:pt>
                  <c:pt idx="1">
                    <c:v>Sedan</c:v>
                  </c:pt>
                  <c:pt idx="2">
                    <c:v>SUV</c:v>
                  </c:pt>
                  <c:pt idx="3">
                    <c:v>Crossover</c:v>
                  </c:pt>
                  <c:pt idx="4">
                    <c:v>Hatchback</c:v>
                  </c:pt>
                  <c:pt idx="5">
                    <c:v>MPV</c:v>
                  </c:pt>
                  <c:pt idx="6">
                    <c:v>MUV</c:v>
                  </c:pt>
                  <c:pt idx="7">
                    <c:v>Sedan</c:v>
                  </c:pt>
                  <c:pt idx="8">
                    <c:v>SUV</c:v>
                  </c:pt>
                </c:lvl>
                <c:lvl>
                  <c:pt idx="0">
                    <c:v>Hyundai</c:v>
                  </c:pt>
                  <c:pt idx="3">
                    <c:v>Suzuki</c:v>
                  </c:pt>
                </c:lvl>
              </c:multiLvlStrCache>
            </c:multiLvlStrRef>
          </c:cat>
          <c:val>
            <c:numRef>
              <c:f>task1!$G$3:$G$14</c:f>
              <c:numCache>
                <c:formatCode>General</c:formatCode>
                <c:ptCount val="9"/>
                <c:pt idx="0">
                  <c:v>46</c:v>
                </c:pt>
                <c:pt idx="1">
                  <c:v>44</c:v>
                </c:pt>
                <c:pt idx="2">
                  <c:v>35</c:v>
                </c:pt>
                <c:pt idx="3">
                  <c:v>4</c:v>
                </c:pt>
                <c:pt idx="4">
                  <c:v>61</c:v>
                </c:pt>
                <c:pt idx="5">
                  <c:v>14</c:v>
                </c:pt>
                <c:pt idx="6">
                  <c:v>1</c:v>
                </c:pt>
                <c:pt idx="7">
                  <c:v>25</c:v>
                </c:pt>
                <c:pt idx="8">
                  <c:v>8</c:v>
                </c:pt>
              </c:numCache>
            </c:numRef>
          </c:val>
          <c:extLst>
            <c:ext xmlns:c16="http://schemas.microsoft.com/office/drawing/2014/chart" uri="{C3380CC4-5D6E-409C-BE32-E72D297353CC}">
              <c16:uniqueId val="{00000000-4443-4D58-82E5-A7C46354E91A}"/>
            </c:ext>
          </c:extLst>
        </c:ser>
        <c:dLbls>
          <c:showLegendKey val="0"/>
          <c:showVal val="1"/>
          <c:showCatName val="0"/>
          <c:showSerName val="0"/>
          <c:showPercent val="0"/>
          <c:showBubbleSize val="0"/>
        </c:dLbls>
        <c:gapWidth val="65"/>
        <c:shape val="box"/>
        <c:axId val="1777005151"/>
        <c:axId val="1777005631"/>
        <c:axId val="0"/>
      </c:bar3DChart>
      <c:catAx>
        <c:axId val="17770051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77005631"/>
        <c:crosses val="autoZero"/>
        <c:auto val="1"/>
        <c:lblAlgn val="ctr"/>
        <c:lblOffset val="100"/>
        <c:noMultiLvlLbl val="0"/>
      </c:catAx>
      <c:valAx>
        <c:axId val="1777005631"/>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777005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task2!$M$2</c:f>
              <c:strCache>
                <c:ptCount val="1"/>
                <c:pt idx="0">
                  <c:v>City_Mileage_km_litre</c:v>
                </c:pt>
              </c:strCache>
            </c:strRef>
          </c:tx>
          <c:spPr>
            <a:ln w="25400" cap="rnd">
              <a:no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9525" cap="rnd">
                <a:solidFill>
                  <a:schemeClr val="accent1"/>
                </a:solidFill>
              </a:ln>
              <a:effectLst/>
            </c:spPr>
            <c:trendlineType val="linear"/>
            <c:dispRSqr val="0"/>
            <c:dispEq val="0"/>
          </c:trendline>
          <c:xVal>
            <c:strRef>
              <c:f>task2!$L$3:$L$24</c:f>
              <c:strCache>
                <c:ptCount val="22"/>
                <c:pt idx="0">
                  <c:v>Suzuki</c:v>
                </c:pt>
                <c:pt idx="1">
                  <c:v>Suzuki</c:v>
                </c:pt>
                <c:pt idx="2">
                  <c:v>Suzuki</c:v>
                </c:pt>
                <c:pt idx="3">
                  <c:v>Suzuki</c:v>
                </c:pt>
                <c:pt idx="4">
                  <c:v>Suzuki</c:v>
                </c:pt>
                <c:pt idx="5">
                  <c:v>Suzuki</c:v>
                </c:pt>
                <c:pt idx="6">
                  <c:v>Suzuki</c:v>
                </c:pt>
                <c:pt idx="7">
                  <c:v>Suzuki</c:v>
                </c:pt>
                <c:pt idx="8">
                  <c:v>Suzuki</c:v>
                </c:pt>
                <c:pt idx="9">
                  <c:v>Suzuki</c:v>
                </c:pt>
                <c:pt idx="10">
                  <c:v>Suzuki</c:v>
                </c:pt>
                <c:pt idx="11">
                  <c:v>Suzuki</c:v>
                </c:pt>
                <c:pt idx="12">
                  <c:v>Suzuki</c:v>
                </c:pt>
                <c:pt idx="13">
                  <c:v>Suzuki</c:v>
                </c:pt>
                <c:pt idx="14">
                  <c:v>Suzuki</c:v>
                </c:pt>
                <c:pt idx="15">
                  <c:v>Suzuki</c:v>
                </c:pt>
                <c:pt idx="16">
                  <c:v>Suzuki</c:v>
                </c:pt>
                <c:pt idx="17">
                  <c:v>Suzuki</c:v>
                </c:pt>
                <c:pt idx="18">
                  <c:v>Suzuki</c:v>
                </c:pt>
                <c:pt idx="19">
                  <c:v>Suzuki</c:v>
                </c:pt>
                <c:pt idx="20">
                  <c:v>Suzuki</c:v>
                </c:pt>
                <c:pt idx="21">
                  <c:v>Suzuki</c:v>
                </c:pt>
              </c:strCache>
            </c:strRef>
          </c:xVal>
          <c:yVal>
            <c:numRef>
              <c:f>task2!$M$3:$M$24</c:f>
              <c:numCache>
                <c:formatCode>General</c:formatCode>
                <c:ptCount val="22"/>
                <c:pt idx="0">
                  <c:v>12</c:v>
                </c:pt>
                <c:pt idx="1">
                  <c:v>11</c:v>
                </c:pt>
                <c:pt idx="2">
                  <c:v>14</c:v>
                </c:pt>
                <c:pt idx="3">
                  <c:v>19</c:v>
                </c:pt>
                <c:pt idx="4">
                  <c:v>23</c:v>
                </c:pt>
                <c:pt idx="5">
                  <c:v>20.89</c:v>
                </c:pt>
                <c:pt idx="6">
                  <c:v>15.1</c:v>
                </c:pt>
                <c:pt idx="7">
                  <c:v>14.6</c:v>
                </c:pt>
                <c:pt idx="8">
                  <c:v>16.3</c:v>
                </c:pt>
                <c:pt idx="9">
                  <c:v>28.4</c:v>
                </c:pt>
                <c:pt idx="10">
                  <c:v>12.6</c:v>
                </c:pt>
                <c:pt idx="11">
                  <c:v>10.199999999999999</c:v>
                </c:pt>
                <c:pt idx="12">
                  <c:v>20</c:v>
                </c:pt>
                <c:pt idx="13">
                  <c:v>13</c:v>
                </c:pt>
                <c:pt idx="14">
                  <c:v>27.39</c:v>
                </c:pt>
                <c:pt idx="15">
                  <c:v>21.4</c:v>
                </c:pt>
                <c:pt idx="16">
                  <c:v>23.65</c:v>
                </c:pt>
                <c:pt idx="17">
                  <c:v>18</c:v>
                </c:pt>
                <c:pt idx="18">
                  <c:v>28.09</c:v>
                </c:pt>
                <c:pt idx="19">
                  <c:v>21.56</c:v>
                </c:pt>
                <c:pt idx="20">
                  <c:v>26.82</c:v>
                </c:pt>
                <c:pt idx="21">
                  <c:v>26.32</c:v>
                </c:pt>
              </c:numCache>
            </c:numRef>
          </c:yVal>
          <c:smooth val="0"/>
          <c:extLst>
            <c:ext xmlns:c16="http://schemas.microsoft.com/office/drawing/2014/chart" uri="{C3380CC4-5D6E-409C-BE32-E72D297353CC}">
              <c16:uniqueId val="{00000000-4347-4673-9D84-C6A9ACF58839}"/>
            </c:ext>
          </c:extLst>
        </c:ser>
        <c:dLbls>
          <c:dLblPos val="t"/>
          <c:showLegendKey val="0"/>
          <c:showVal val="1"/>
          <c:showCatName val="0"/>
          <c:showSerName val="0"/>
          <c:showPercent val="0"/>
          <c:showBubbleSize val="0"/>
        </c:dLbls>
        <c:axId val="1448572992"/>
        <c:axId val="1448574912"/>
      </c:scatterChart>
      <c:valAx>
        <c:axId val="1448572992"/>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1448574912"/>
        <c:crosses val="autoZero"/>
        <c:crossBetween val="midCat"/>
      </c:valAx>
      <c:valAx>
        <c:axId val="1448574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85729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task2!$B$2</c:f>
              <c:strCache>
                <c:ptCount val="1"/>
                <c:pt idx="0">
                  <c:v>City_Mileage_km_litre</c:v>
                </c:pt>
              </c:strCache>
            </c:strRef>
          </c:tx>
          <c:spPr>
            <a:ln w="25400" cap="rnd">
              <a:no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9525" cap="rnd">
                <a:solidFill>
                  <a:schemeClr val="accent1"/>
                </a:solidFill>
              </a:ln>
              <a:effectLst/>
            </c:spPr>
            <c:trendlineType val="linear"/>
            <c:dispRSqr val="0"/>
            <c:dispEq val="0"/>
          </c:trendline>
          <c:xVal>
            <c:strRef>
              <c:f>task2!$A$3:$A$9</c:f>
              <c:strCache>
                <c:ptCount val="7"/>
                <c:pt idx="0">
                  <c:v>Tata</c:v>
                </c:pt>
                <c:pt idx="1">
                  <c:v>Tata</c:v>
                </c:pt>
                <c:pt idx="2">
                  <c:v>Tata</c:v>
                </c:pt>
                <c:pt idx="3">
                  <c:v>Tata</c:v>
                </c:pt>
                <c:pt idx="4">
                  <c:v>Tata</c:v>
                </c:pt>
                <c:pt idx="5">
                  <c:v>Tata</c:v>
                </c:pt>
                <c:pt idx="6">
                  <c:v>Tata</c:v>
                </c:pt>
              </c:strCache>
            </c:strRef>
          </c:xVal>
          <c:yVal>
            <c:numRef>
              <c:f>task2!$B$3:$B$9</c:f>
              <c:numCache>
                <c:formatCode>General</c:formatCode>
                <c:ptCount val="7"/>
                <c:pt idx="0">
                  <c:v>23.6</c:v>
                </c:pt>
                <c:pt idx="1">
                  <c:v>23.84</c:v>
                </c:pt>
                <c:pt idx="2">
                  <c:v>22.95</c:v>
                </c:pt>
                <c:pt idx="3">
                  <c:v>24.12</c:v>
                </c:pt>
                <c:pt idx="4">
                  <c:v>13.2</c:v>
                </c:pt>
                <c:pt idx="5">
                  <c:v>14</c:v>
                </c:pt>
                <c:pt idx="6">
                  <c:v>10.8</c:v>
                </c:pt>
              </c:numCache>
            </c:numRef>
          </c:yVal>
          <c:smooth val="0"/>
          <c:extLst>
            <c:ext xmlns:c16="http://schemas.microsoft.com/office/drawing/2014/chart" uri="{C3380CC4-5D6E-409C-BE32-E72D297353CC}">
              <c16:uniqueId val="{00000000-315A-4F93-9E2A-27F652DE3115}"/>
            </c:ext>
          </c:extLst>
        </c:ser>
        <c:dLbls>
          <c:dLblPos val="t"/>
          <c:showLegendKey val="0"/>
          <c:showVal val="1"/>
          <c:showCatName val="0"/>
          <c:showSerName val="0"/>
          <c:showPercent val="0"/>
          <c:showBubbleSize val="0"/>
        </c:dLbls>
        <c:axId val="1458116784"/>
        <c:axId val="1458121104"/>
      </c:scatterChart>
      <c:valAx>
        <c:axId val="145811678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1458121104"/>
        <c:crosses val="autoZero"/>
        <c:crossBetween val="midCat"/>
      </c:valAx>
      <c:valAx>
        <c:axId val="1458121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81167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task2!$Y$2</c:f>
              <c:strCache>
                <c:ptCount val="1"/>
                <c:pt idx="0">
                  <c:v>City_Mileage_km_litre</c:v>
                </c:pt>
              </c:strCache>
            </c:strRef>
          </c:tx>
          <c:spPr>
            <a:ln w="25400" cap="rnd">
              <a:no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9525" cap="rnd">
                <a:solidFill>
                  <a:schemeClr val="accent1"/>
                </a:solidFill>
              </a:ln>
              <a:effectLst/>
            </c:spPr>
            <c:trendlineType val="linear"/>
            <c:dispRSqr val="0"/>
            <c:dispEq val="0"/>
          </c:trendline>
          <c:xVal>
            <c:strRef>
              <c:f>task2!$X$3:$X$18</c:f>
              <c:strCache>
                <c:ptCount val="16"/>
                <c:pt idx="0">
                  <c:v>Hyundai</c:v>
                </c:pt>
                <c:pt idx="1">
                  <c:v>Hyundai</c:v>
                </c:pt>
                <c:pt idx="2">
                  <c:v>Hyundai</c:v>
                </c:pt>
                <c:pt idx="3">
                  <c:v>Hyundai</c:v>
                </c:pt>
                <c:pt idx="4">
                  <c:v>Hyundai</c:v>
                </c:pt>
                <c:pt idx="5">
                  <c:v>Hyundai</c:v>
                </c:pt>
                <c:pt idx="6">
                  <c:v>Hyundai</c:v>
                </c:pt>
                <c:pt idx="7">
                  <c:v>Hyundai</c:v>
                </c:pt>
                <c:pt idx="8">
                  <c:v>Hyundai</c:v>
                </c:pt>
                <c:pt idx="9">
                  <c:v>Hyundai</c:v>
                </c:pt>
                <c:pt idx="10">
                  <c:v>Hyundai</c:v>
                </c:pt>
                <c:pt idx="11">
                  <c:v>Hyundai</c:v>
                </c:pt>
                <c:pt idx="12">
                  <c:v>Hyundai</c:v>
                </c:pt>
                <c:pt idx="13">
                  <c:v>Hyundai</c:v>
                </c:pt>
                <c:pt idx="14">
                  <c:v>Hyundai</c:v>
                </c:pt>
                <c:pt idx="15">
                  <c:v>Hyundai</c:v>
                </c:pt>
              </c:strCache>
            </c:strRef>
          </c:xVal>
          <c:yVal>
            <c:numRef>
              <c:f>task2!$Y$3:$Y$18</c:f>
              <c:numCache>
                <c:formatCode>General</c:formatCode>
                <c:ptCount val="16"/>
                <c:pt idx="0">
                  <c:v>13.3</c:v>
                </c:pt>
                <c:pt idx="1">
                  <c:v>18.399999999999999</c:v>
                </c:pt>
                <c:pt idx="2">
                  <c:v>24</c:v>
                </c:pt>
                <c:pt idx="3">
                  <c:v>18.899999999999999</c:v>
                </c:pt>
                <c:pt idx="4">
                  <c:v>15</c:v>
                </c:pt>
                <c:pt idx="5">
                  <c:v>21.19</c:v>
                </c:pt>
                <c:pt idx="6">
                  <c:v>19.899999999999999</c:v>
                </c:pt>
                <c:pt idx="7">
                  <c:v>14</c:v>
                </c:pt>
                <c:pt idx="8">
                  <c:v>13.1</c:v>
                </c:pt>
                <c:pt idx="9">
                  <c:v>16.38</c:v>
                </c:pt>
                <c:pt idx="10">
                  <c:v>20.7</c:v>
                </c:pt>
                <c:pt idx="11">
                  <c:v>15.7</c:v>
                </c:pt>
                <c:pt idx="12">
                  <c:v>19</c:v>
                </c:pt>
                <c:pt idx="13">
                  <c:v>21.38</c:v>
                </c:pt>
                <c:pt idx="14">
                  <c:v>15.29</c:v>
                </c:pt>
                <c:pt idx="15">
                  <c:v>17.010000000000002</c:v>
                </c:pt>
              </c:numCache>
            </c:numRef>
          </c:yVal>
          <c:smooth val="0"/>
          <c:extLst>
            <c:ext xmlns:c16="http://schemas.microsoft.com/office/drawing/2014/chart" uri="{C3380CC4-5D6E-409C-BE32-E72D297353CC}">
              <c16:uniqueId val="{00000000-1768-4373-84D9-65BA76348843}"/>
            </c:ext>
          </c:extLst>
        </c:ser>
        <c:dLbls>
          <c:dLblPos val="t"/>
          <c:showLegendKey val="0"/>
          <c:showVal val="1"/>
          <c:showCatName val="0"/>
          <c:showSerName val="0"/>
          <c:showPercent val="0"/>
          <c:showBubbleSize val="0"/>
        </c:dLbls>
        <c:axId val="1448575872"/>
        <c:axId val="1448576352"/>
      </c:scatterChart>
      <c:valAx>
        <c:axId val="1448575872"/>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1448576352"/>
        <c:crosses val="autoZero"/>
        <c:crossBetween val="midCat"/>
      </c:valAx>
      <c:valAx>
        <c:axId val="1448576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85758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task3!$B$1</c:f>
              <c:strCache>
                <c:ptCount val="1"/>
                <c:pt idx="0">
                  <c:v>City_Mileage_km_litre</c:v>
                </c:pt>
              </c:strCache>
            </c:strRef>
          </c:tx>
          <c:spPr>
            <a:ln w="25400" cap="rnd">
              <a:no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xVal>
            <c:numRef>
              <c:f>task3!$A$2:$A$21</c:f>
              <c:numCache>
                <c:formatCode>General</c:formatCode>
                <c:ptCount val="20"/>
                <c:pt idx="0">
                  <c:v>24</c:v>
                </c:pt>
                <c:pt idx="1">
                  <c:v>28</c:v>
                </c:pt>
                <c:pt idx="2">
                  <c:v>40</c:v>
                </c:pt>
                <c:pt idx="3">
                  <c:v>35</c:v>
                </c:pt>
                <c:pt idx="4">
                  <c:v>32</c:v>
                </c:pt>
                <c:pt idx="5">
                  <c:v>45</c:v>
                </c:pt>
                <c:pt idx="6">
                  <c:v>44</c:v>
                </c:pt>
                <c:pt idx="7">
                  <c:v>42</c:v>
                </c:pt>
                <c:pt idx="8">
                  <c:v>37</c:v>
                </c:pt>
                <c:pt idx="9">
                  <c:v>50</c:v>
                </c:pt>
                <c:pt idx="10">
                  <c:v>66</c:v>
                </c:pt>
                <c:pt idx="11">
                  <c:v>67</c:v>
                </c:pt>
                <c:pt idx="12">
                  <c:v>60.9</c:v>
                </c:pt>
                <c:pt idx="13">
                  <c:v>52</c:v>
                </c:pt>
                <c:pt idx="14">
                  <c:v>87</c:v>
                </c:pt>
                <c:pt idx="15">
                  <c:v>78</c:v>
                </c:pt>
                <c:pt idx="16">
                  <c:v>43</c:v>
                </c:pt>
                <c:pt idx="17">
                  <c:v>60</c:v>
                </c:pt>
                <c:pt idx="18">
                  <c:v>48</c:v>
                </c:pt>
                <c:pt idx="19">
                  <c:v>55</c:v>
                </c:pt>
              </c:numCache>
            </c:numRef>
          </c:xVal>
          <c:yVal>
            <c:numRef>
              <c:f>task3!$B$2:$B$21</c:f>
              <c:numCache>
                <c:formatCode>General</c:formatCode>
                <c:ptCount val="20"/>
                <c:pt idx="0">
                  <c:v>23.6</c:v>
                </c:pt>
                <c:pt idx="1">
                  <c:v>25.17</c:v>
                </c:pt>
                <c:pt idx="2">
                  <c:v>12</c:v>
                </c:pt>
                <c:pt idx="3">
                  <c:v>14</c:v>
                </c:pt>
                <c:pt idx="4">
                  <c:v>20.89</c:v>
                </c:pt>
                <c:pt idx="5">
                  <c:v>15.1</c:v>
                </c:pt>
                <c:pt idx="6">
                  <c:v>22.95</c:v>
                </c:pt>
                <c:pt idx="7">
                  <c:v>14.6</c:v>
                </c:pt>
                <c:pt idx="8">
                  <c:v>16.3</c:v>
                </c:pt>
                <c:pt idx="9">
                  <c:v>18</c:v>
                </c:pt>
                <c:pt idx="10">
                  <c:v>11.3</c:v>
                </c:pt>
                <c:pt idx="11">
                  <c:v>16</c:v>
                </c:pt>
                <c:pt idx="12">
                  <c:v>10</c:v>
                </c:pt>
                <c:pt idx="13">
                  <c:v>12.5</c:v>
                </c:pt>
                <c:pt idx="14">
                  <c:v>7</c:v>
                </c:pt>
                <c:pt idx="15">
                  <c:v>13.5</c:v>
                </c:pt>
                <c:pt idx="16">
                  <c:v>24</c:v>
                </c:pt>
                <c:pt idx="17">
                  <c:v>12.4</c:v>
                </c:pt>
                <c:pt idx="18">
                  <c:v>20</c:v>
                </c:pt>
                <c:pt idx="19">
                  <c:v>12.1</c:v>
                </c:pt>
              </c:numCache>
            </c:numRef>
          </c:yVal>
          <c:smooth val="0"/>
          <c:extLst>
            <c:ext xmlns:c16="http://schemas.microsoft.com/office/drawing/2014/chart" uri="{C3380CC4-5D6E-409C-BE32-E72D297353CC}">
              <c16:uniqueId val="{00000000-04A3-4746-951A-E820A6B0BB15}"/>
            </c:ext>
          </c:extLst>
        </c:ser>
        <c:dLbls>
          <c:dLblPos val="t"/>
          <c:showLegendKey val="0"/>
          <c:showVal val="1"/>
          <c:showCatName val="0"/>
          <c:showSerName val="0"/>
          <c:showPercent val="0"/>
          <c:showBubbleSize val="0"/>
        </c:dLbls>
        <c:axId val="1448569632"/>
        <c:axId val="1448572992"/>
      </c:scatterChart>
      <c:valAx>
        <c:axId val="1448569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8572992"/>
        <c:crosses val="autoZero"/>
        <c:crossBetween val="midCat"/>
      </c:valAx>
      <c:valAx>
        <c:axId val="1448572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8569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tx>
            <c:strRef>
              <c:f>task3!$M$1</c:f>
              <c:strCache>
                <c:ptCount val="1"/>
                <c:pt idx="0">
                  <c:v>Displacement</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trendline>
            <c:spPr>
              <a:ln w="9525" cap="rnd">
                <a:solidFill>
                  <a:schemeClr val="accent1"/>
                </a:solidFill>
              </a:ln>
              <a:effectLst/>
            </c:spPr>
            <c:trendlineType val="linear"/>
            <c:dispRSqr val="0"/>
            <c:dispEq val="0"/>
          </c:trendline>
          <c:xVal>
            <c:numRef>
              <c:f>task3!$L$2:$L$36</c:f>
              <c:numCache>
                <c:formatCode>General</c:formatCode>
                <c:ptCount val="35"/>
                <c:pt idx="0">
                  <c:v>24</c:v>
                </c:pt>
                <c:pt idx="1">
                  <c:v>15</c:v>
                </c:pt>
                <c:pt idx="2">
                  <c:v>28</c:v>
                </c:pt>
                <c:pt idx="3">
                  <c:v>40</c:v>
                </c:pt>
                <c:pt idx="4">
                  <c:v>35</c:v>
                </c:pt>
                <c:pt idx="5">
                  <c:v>60</c:v>
                </c:pt>
                <c:pt idx="6">
                  <c:v>32</c:v>
                </c:pt>
                <c:pt idx="7">
                  <c:v>45</c:v>
                </c:pt>
                <c:pt idx="8">
                  <c:v>44</c:v>
                </c:pt>
                <c:pt idx="9">
                  <c:v>43</c:v>
                </c:pt>
                <c:pt idx="10">
                  <c:v>42</c:v>
                </c:pt>
                <c:pt idx="11">
                  <c:v>37</c:v>
                </c:pt>
                <c:pt idx="12">
                  <c:v>50</c:v>
                </c:pt>
                <c:pt idx="13">
                  <c:v>70</c:v>
                </c:pt>
                <c:pt idx="14">
                  <c:v>71</c:v>
                </c:pt>
                <c:pt idx="15">
                  <c:v>66</c:v>
                </c:pt>
                <c:pt idx="16">
                  <c:v>67</c:v>
                </c:pt>
                <c:pt idx="17">
                  <c:v>60.9</c:v>
                </c:pt>
                <c:pt idx="18">
                  <c:v>52</c:v>
                </c:pt>
                <c:pt idx="19">
                  <c:v>87</c:v>
                </c:pt>
                <c:pt idx="20">
                  <c:v>78</c:v>
                </c:pt>
                <c:pt idx="21">
                  <c:v>46</c:v>
                </c:pt>
                <c:pt idx="22">
                  <c:v>27</c:v>
                </c:pt>
                <c:pt idx="23">
                  <c:v>48</c:v>
                </c:pt>
                <c:pt idx="24">
                  <c:v>55</c:v>
                </c:pt>
                <c:pt idx="25">
                  <c:v>80</c:v>
                </c:pt>
                <c:pt idx="26">
                  <c:v>63</c:v>
                </c:pt>
                <c:pt idx="27">
                  <c:v>51</c:v>
                </c:pt>
                <c:pt idx="28">
                  <c:v>61</c:v>
                </c:pt>
                <c:pt idx="29">
                  <c:v>59</c:v>
                </c:pt>
                <c:pt idx="30">
                  <c:v>68</c:v>
                </c:pt>
                <c:pt idx="31">
                  <c:v>93</c:v>
                </c:pt>
                <c:pt idx="32">
                  <c:v>36</c:v>
                </c:pt>
                <c:pt idx="33">
                  <c:v>62</c:v>
                </c:pt>
                <c:pt idx="34">
                  <c:v>88</c:v>
                </c:pt>
              </c:numCache>
            </c:numRef>
          </c:xVal>
          <c:yVal>
            <c:numRef>
              <c:f>task3!$M$2:$M$36</c:f>
              <c:numCache>
                <c:formatCode>General</c:formatCode>
                <c:ptCount val="35"/>
                <c:pt idx="0">
                  <c:v>624</c:v>
                </c:pt>
                <c:pt idx="1">
                  <c:v>624</c:v>
                </c:pt>
                <c:pt idx="2">
                  <c:v>799</c:v>
                </c:pt>
                <c:pt idx="3">
                  <c:v>1196</c:v>
                </c:pt>
                <c:pt idx="4">
                  <c:v>998</c:v>
                </c:pt>
                <c:pt idx="5">
                  <c:v>998</c:v>
                </c:pt>
                <c:pt idx="6">
                  <c:v>1197</c:v>
                </c:pt>
                <c:pt idx="7">
                  <c:v>1197</c:v>
                </c:pt>
                <c:pt idx="8">
                  <c:v>1248</c:v>
                </c:pt>
                <c:pt idx="9">
                  <c:v>1197</c:v>
                </c:pt>
                <c:pt idx="10">
                  <c:v>1248</c:v>
                </c:pt>
                <c:pt idx="11">
                  <c:v>1197</c:v>
                </c:pt>
                <c:pt idx="12">
                  <c:v>1461</c:v>
                </c:pt>
                <c:pt idx="13">
                  <c:v>2157</c:v>
                </c:pt>
                <c:pt idx="14">
                  <c:v>1968</c:v>
                </c:pt>
                <c:pt idx="15">
                  <c:v>1798</c:v>
                </c:pt>
                <c:pt idx="16">
                  <c:v>1995</c:v>
                </c:pt>
                <c:pt idx="17">
                  <c:v>4951</c:v>
                </c:pt>
                <c:pt idx="18">
                  <c:v>2979</c:v>
                </c:pt>
                <c:pt idx="19">
                  <c:v>2982</c:v>
                </c:pt>
                <c:pt idx="20">
                  <c:v>2993</c:v>
                </c:pt>
                <c:pt idx="21">
                  <c:v>2998</c:v>
                </c:pt>
                <c:pt idx="22">
                  <c:v>998</c:v>
                </c:pt>
                <c:pt idx="23">
                  <c:v>1248</c:v>
                </c:pt>
                <c:pt idx="24">
                  <c:v>1598</c:v>
                </c:pt>
                <c:pt idx="25">
                  <c:v>2179</c:v>
                </c:pt>
                <c:pt idx="26">
                  <c:v>1968</c:v>
                </c:pt>
                <c:pt idx="27">
                  <c:v>1995</c:v>
                </c:pt>
                <c:pt idx="28">
                  <c:v>1995</c:v>
                </c:pt>
                <c:pt idx="29">
                  <c:v>1998</c:v>
                </c:pt>
                <c:pt idx="30">
                  <c:v>2993</c:v>
                </c:pt>
                <c:pt idx="31">
                  <c:v>4461</c:v>
                </c:pt>
                <c:pt idx="32">
                  <c:v>796</c:v>
                </c:pt>
                <c:pt idx="33">
                  <c:v>1995</c:v>
                </c:pt>
                <c:pt idx="34">
                  <c:v>2993</c:v>
                </c:pt>
              </c:numCache>
            </c:numRef>
          </c:yVal>
          <c:smooth val="0"/>
          <c:extLst>
            <c:ext xmlns:c16="http://schemas.microsoft.com/office/drawing/2014/chart" uri="{C3380CC4-5D6E-409C-BE32-E72D297353CC}">
              <c16:uniqueId val="{00000000-6973-41A3-9A21-097F4A79CD5B}"/>
            </c:ext>
          </c:extLst>
        </c:ser>
        <c:dLbls>
          <c:dLblPos val="t"/>
          <c:showLegendKey val="0"/>
          <c:showVal val="1"/>
          <c:showCatName val="0"/>
          <c:showSerName val="0"/>
          <c:showPercent val="0"/>
          <c:showBubbleSize val="0"/>
        </c:dLbls>
        <c:axId val="1458123024"/>
        <c:axId val="1530961424"/>
      </c:scatterChart>
      <c:valAx>
        <c:axId val="145812302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30961424"/>
        <c:crosses val="autoZero"/>
        <c:crossBetween val="midCat"/>
      </c:valAx>
      <c:valAx>
        <c:axId val="153096142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581230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[C1_S7_HimanshuBhandari_PB.xlsx]task5!PivotTable5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combined mileage-maker wise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task5!$G$3:$G$4</c:f>
              <c:strCache>
                <c:ptCount val="1"/>
                <c:pt idx="0">
                  <c:v>Diesel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task5!$F$5:$F$15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task5!$G$5:$G$15</c:f>
              <c:numCache>
                <c:formatCode>General</c:formatCode>
                <c:ptCount val="10"/>
                <c:pt idx="0">
                  <c:v>15.387500000000003</c:v>
                </c:pt>
                <c:pt idx="1">
                  <c:v>9.3049999999999997</c:v>
                </c:pt>
                <c:pt idx="2">
                  <c:v>20.7</c:v>
                </c:pt>
                <c:pt idx="3">
                  <c:v>15.114166666666668</c:v>
                </c:pt>
                <c:pt idx="5">
                  <c:v>18.252499999999998</c:v>
                </c:pt>
                <c:pt idx="6">
                  <c:v>19.674999999999997</c:v>
                </c:pt>
                <c:pt idx="7">
                  <c:v>14.100000000000001</c:v>
                </c:pt>
                <c:pt idx="8">
                  <c:v>9.625</c:v>
                </c:pt>
                <c:pt idx="9">
                  <c:v>18.48</c:v>
                </c:pt>
              </c:numCache>
            </c:numRef>
          </c:val>
          <c:extLst>
            <c:ext xmlns:c16="http://schemas.microsoft.com/office/drawing/2014/chart" uri="{C3380CC4-5D6E-409C-BE32-E72D297353CC}">
              <c16:uniqueId val="{00000000-DDE7-45AA-864F-787BC8A9524C}"/>
            </c:ext>
          </c:extLst>
        </c:ser>
        <c:ser>
          <c:idx val="1"/>
          <c:order val="1"/>
          <c:tx>
            <c:strRef>
              <c:f>task5!$H$3:$H$4</c:f>
              <c:strCache>
                <c:ptCount val="1"/>
                <c:pt idx="0">
                  <c:v>Hybrid</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task5!$F$5:$F$15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task5!$H$5:$H$15</c:f>
              <c:numCache>
                <c:formatCode>General</c:formatCode>
                <c:ptCount val="10"/>
                <c:pt idx="8">
                  <c:v>16.899999999999999</c:v>
                </c:pt>
              </c:numCache>
            </c:numRef>
          </c:val>
          <c:extLst>
            <c:ext xmlns:c16="http://schemas.microsoft.com/office/drawing/2014/chart" uri="{C3380CC4-5D6E-409C-BE32-E72D297353CC}">
              <c16:uniqueId val="{00000001-DDE7-45AA-864F-787BC8A9524C}"/>
            </c:ext>
          </c:extLst>
        </c:ser>
        <c:ser>
          <c:idx val="2"/>
          <c:order val="2"/>
          <c:tx>
            <c:strRef>
              <c:f>task5!$I$3:$I$4</c:f>
              <c:strCache>
                <c:ptCount val="1"/>
                <c:pt idx="0">
                  <c:v>Petrol</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task5!$F$5:$F$15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task5!$I$5:$I$15</c:f>
              <c:numCache>
                <c:formatCode>General</c:formatCode>
                <c:ptCount val="10"/>
                <c:pt idx="0">
                  <c:v>9.7175000000000011</c:v>
                </c:pt>
                <c:pt idx="1">
                  <c:v>11.5</c:v>
                </c:pt>
                <c:pt idx="2">
                  <c:v>16.233333333333334</c:v>
                </c:pt>
                <c:pt idx="3">
                  <c:v>16.824999999999999</c:v>
                </c:pt>
                <c:pt idx="4">
                  <c:v>12.035</c:v>
                </c:pt>
                <c:pt idx="5">
                  <c:v>12.854999999999999</c:v>
                </c:pt>
                <c:pt idx="6">
                  <c:v>16.164285714285715</c:v>
                </c:pt>
                <c:pt idx="7">
                  <c:v>19.48</c:v>
                </c:pt>
                <c:pt idx="8">
                  <c:v>15.618333333333334</c:v>
                </c:pt>
                <c:pt idx="9">
                  <c:v>15</c:v>
                </c:pt>
              </c:numCache>
            </c:numRef>
          </c:val>
          <c:extLst>
            <c:ext xmlns:c16="http://schemas.microsoft.com/office/drawing/2014/chart" uri="{C3380CC4-5D6E-409C-BE32-E72D297353CC}">
              <c16:uniqueId val="{00000002-DDE7-45AA-864F-787BC8A9524C}"/>
            </c:ext>
          </c:extLst>
        </c:ser>
        <c:dLbls>
          <c:showLegendKey val="0"/>
          <c:showVal val="1"/>
          <c:showCatName val="0"/>
          <c:showSerName val="0"/>
          <c:showPercent val="0"/>
          <c:showBubbleSize val="0"/>
        </c:dLbls>
        <c:gapWidth val="150"/>
        <c:shape val="box"/>
        <c:axId val="511235535"/>
        <c:axId val="511223055"/>
        <c:axId val="0"/>
      </c:bar3DChart>
      <c:catAx>
        <c:axId val="5112355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223055"/>
        <c:crosses val="autoZero"/>
        <c:auto val="1"/>
        <c:lblAlgn val="ctr"/>
        <c:lblOffset val="100"/>
        <c:noMultiLvlLbl val="0"/>
      </c:catAx>
      <c:valAx>
        <c:axId val="511223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235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Relationship</a:t>
            </a:r>
            <a:r>
              <a:rPr lang="en-IN" baseline="0"/>
              <a:t> betweem fuel efficiency and other variables</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IN"/>
        </a:p>
      </c:txPr>
    </c:title>
    <c:autoTitleDeleted val="0"/>
    <c:plotArea>
      <c:layout/>
      <c:scatterChart>
        <c:scatterStyle val="lineMarker"/>
        <c:varyColors val="0"/>
        <c:ser>
          <c:idx val="0"/>
          <c:order val="0"/>
          <c:tx>
            <c:strRef>
              <c:f>'task5 cont'!$R$2</c:f>
              <c:strCache>
                <c:ptCount val="1"/>
                <c:pt idx="0">
                  <c:v>Fuel_Tank_Capacity_litre</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xVal>
            <c:strRef>
              <c:f>'task5 cont'!$Q$3:$Q$50</c:f>
              <c:strCache>
                <c:ptCount val="48"/>
                <c:pt idx="0">
                  <c:v>Suzuki</c:v>
                </c:pt>
                <c:pt idx="1">
                  <c:v>Suzuki</c:v>
                </c:pt>
                <c:pt idx="2">
                  <c:v>Suzuki</c:v>
                </c:pt>
                <c:pt idx="3">
                  <c:v>Toyota</c:v>
                </c:pt>
                <c:pt idx="4">
                  <c:v>Suzuki</c:v>
                </c:pt>
                <c:pt idx="5">
                  <c:v>Hyundai</c:v>
                </c:pt>
                <c:pt idx="6">
                  <c:v>Volkswagen</c:v>
                </c:pt>
                <c:pt idx="7">
                  <c:v>Volkswagen</c:v>
                </c:pt>
                <c:pt idx="8">
                  <c:v>Toyota</c:v>
                </c:pt>
                <c:pt idx="9">
                  <c:v>Toyota</c:v>
                </c:pt>
                <c:pt idx="10">
                  <c:v>Mahindra</c:v>
                </c:pt>
                <c:pt idx="11">
                  <c:v>Skoda</c:v>
                </c:pt>
                <c:pt idx="12">
                  <c:v>Skoda</c:v>
                </c:pt>
                <c:pt idx="13">
                  <c:v>Bmw</c:v>
                </c:pt>
                <c:pt idx="14">
                  <c:v>Ford</c:v>
                </c:pt>
                <c:pt idx="15">
                  <c:v>Bmw</c:v>
                </c:pt>
                <c:pt idx="16">
                  <c:v>Toyota</c:v>
                </c:pt>
                <c:pt idx="17">
                  <c:v>Bmw</c:v>
                </c:pt>
                <c:pt idx="18">
                  <c:v>Hyundai</c:v>
                </c:pt>
                <c:pt idx="19">
                  <c:v>Mahindra</c:v>
                </c:pt>
                <c:pt idx="20">
                  <c:v>Suzuki</c:v>
                </c:pt>
                <c:pt idx="21">
                  <c:v>Tata</c:v>
                </c:pt>
                <c:pt idx="22">
                  <c:v>Tata</c:v>
                </c:pt>
                <c:pt idx="23">
                  <c:v>Suzuki</c:v>
                </c:pt>
                <c:pt idx="24">
                  <c:v>Suzuki</c:v>
                </c:pt>
                <c:pt idx="25">
                  <c:v>Renault</c:v>
                </c:pt>
                <c:pt idx="26">
                  <c:v>Mahindra</c:v>
                </c:pt>
                <c:pt idx="27">
                  <c:v>Skoda</c:v>
                </c:pt>
                <c:pt idx="28">
                  <c:v>Tata</c:v>
                </c:pt>
                <c:pt idx="29">
                  <c:v>Skoda</c:v>
                </c:pt>
                <c:pt idx="30">
                  <c:v>Toyota</c:v>
                </c:pt>
                <c:pt idx="31">
                  <c:v>Ford</c:v>
                </c:pt>
                <c:pt idx="32">
                  <c:v>Bmw</c:v>
                </c:pt>
                <c:pt idx="33">
                  <c:v>Toyota</c:v>
                </c:pt>
                <c:pt idx="34">
                  <c:v>Suzuki</c:v>
                </c:pt>
                <c:pt idx="35">
                  <c:v>Hyundai</c:v>
                </c:pt>
                <c:pt idx="36">
                  <c:v>Mahindra</c:v>
                </c:pt>
                <c:pt idx="37">
                  <c:v>Tata</c:v>
                </c:pt>
                <c:pt idx="38">
                  <c:v>Hyundai</c:v>
                </c:pt>
                <c:pt idx="39">
                  <c:v>Hyundai</c:v>
                </c:pt>
                <c:pt idx="40">
                  <c:v>Toyota</c:v>
                </c:pt>
                <c:pt idx="41">
                  <c:v>Bmw</c:v>
                </c:pt>
                <c:pt idx="42">
                  <c:v>Suzuki</c:v>
                </c:pt>
                <c:pt idx="43">
                  <c:v>Mahindra</c:v>
                </c:pt>
                <c:pt idx="44">
                  <c:v>Skoda</c:v>
                </c:pt>
                <c:pt idx="45">
                  <c:v>Bmw</c:v>
                </c:pt>
                <c:pt idx="46">
                  <c:v>Mahindra</c:v>
                </c:pt>
                <c:pt idx="47">
                  <c:v>Mahindra</c:v>
                </c:pt>
              </c:strCache>
            </c:strRef>
          </c:xVal>
          <c:yVal>
            <c:numRef>
              <c:f>'task5 cont'!$R$3:$R$50</c:f>
              <c:numCache>
                <c:formatCode>General</c:formatCode>
                <c:ptCount val="48"/>
                <c:pt idx="0">
                  <c:v>40</c:v>
                </c:pt>
                <c:pt idx="1">
                  <c:v>35</c:v>
                </c:pt>
                <c:pt idx="2">
                  <c:v>35</c:v>
                </c:pt>
                <c:pt idx="3">
                  <c:v>45</c:v>
                </c:pt>
                <c:pt idx="4">
                  <c:v>42</c:v>
                </c:pt>
                <c:pt idx="5">
                  <c:v>45</c:v>
                </c:pt>
                <c:pt idx="6">
                  <c:v>45</c:v>
                </c:pt>
                <c:pt idx="7">
                  <c:v>45</c:v>
                </c:pt>
                <c:pt idx="8">
                  <c:v>45</c:v>
                </c:pt>
                <c:pt idx="9">
                  <c:v>45</c:v>
                </c:pt>
                <c:pt idx="10">
                  <c:v>50</c:v>
                </c:pt>
                <c:pt idx="11">
                  <c:v>66</c:v>
                </c:pt>
                <c:pt idx="12">
                  <c:v>66</c:v>
                </c:pt>
                <c:pt idx="13">
                  <c:v>67</c:v>
                </c:pt>
                <c:pt idx="14">
                  <c:v>60.9</c:v>
                </c:pt>
                <c:pt idx="15">
                  <c:v>52</c:v>
                </c:pt>
                <c:pt idx="16">
                  <c:v>87</c:v>
                </c:pt>
                <c:pt idx="17">
                  <c:v>78</c:v>
                </c:pt>
                <c:pt idx="18">
                  <c:v>43</c:v>
                </c:pt>
                <c:pt idx="19">
                  <c:v>35</c:v>
                </c:pt>
                <c:pt idx="20">
                  <c:v>37</c:v>
                </c:pt>
                <c:pt idx="21">
                  <c:v>35</c:v>
                </c:pt>
                <c:pt idx="22">
                  <c:v>44</c:v>
                </c:pt>
                <c:pt idx="23">
                  <c:v>40</c:v>
                </c:pt>
                <c:pt idx="24">
                  <c:v>48</c:v>
                </c:pt>
                <c:pt idx="25">
                  <c:v>50</c:v>
                </c:pt>
                <c:pt idx="26">
                  <c:v>60</c:v>
                </c:pt>
                <c:pt idx="27">
                  <c:v>55</c:v>
                </c:pt>
                <c:pt idx="28">
                  <c:v>60</c:v>
                </c:pt>
                <c:pt idx="29">
                  <c:v>66</c:v>
                </c:pt>
                <c:pt idx="30">
                  <c:v>80</c:v>
                </c:pt>
                <c:pt idx="31">
                  <c:v>80</c:v>
                </c:pt>
                <c:pt idx="32">
                  <c:v>51</c:v>
                </c:pt>
                <c:pt idx="33">
                  <c:v>93</c:v>
                </c:pt>
                <c:pt idx="34">
                  <c:v>35</c:v>
                </c:pt>
                <c:pt idx="35">
                  <c:v>43</c:v>
                </c:pt>
                <c:pt idx="36">
                  <c:v>55</c:v>
                </c:pt>
                <c:pt idx="37">
                  <c:v>63</c:v>
                </c:pt>
                <c:pt idx="38">
                  <c:v>50</c:v>
                </c:pt>
                <c:pt idx="39">
                  <c:v>62</c:v>
                </c:pt>
                <c:pt idx="40">
                  <c:v>43</c:v>
                </c:pt>
                <c:pt idx="41">
                  <c:v>60</c:v>
                </c:pt>
                <c:pt idx="42">
                  <c:v>35</c:v>
                </c:pt>
                <c:pt idx="43">
                  <c:v>60</c:v>
                </c:pt>
                <c:pt idx="44">
                  <c:v>55</c:v>
                </c:pt>
                <c:pt idx="45">
                  <c:v>70</c:v>
                </c:pt>
                <c:pt idx="46">
                  <c:v>60</c:v>
                </c:pt>
                <c:pt idx="47">
                  <c:v>50</c:v>
                </c:pt>
              </c:numCache>
            </c:numRef>
          </c:yVal>
          <c:smooth val="0"/>
          <c:extLst>
            <c:ext xmlns:c16="http://schemas.microsoft.com/office/drawing/2014/chart" uri="{C3380CC4-5D6E-409C-BE32-E72D297353CC}">
              <c16:uniqueId val="{00000000-1CE4-4AEA-A7B5-A25107691ADD}"/>
            </c:ext>
          </c:extLst>
        </c:ser>
        <c:ser>
          <c:idx val="1"/>
          <c:order val="1"/>
          <c:tx>
            <c:strRef>
              <c:f>'task5 cont'!$S$2</c:f>
              <c:strCache>
                <c:ptCount val="1"/>
                <c:pt idx="0">
                  <c:v>car size_m</c:v>
                </c:pt>
              </c:strCache>
            </c:strRef>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xVal>
            <c:strRef>
              <c:f>'task5 cont'!$Q$3:$Q$50</c:f>
              <c:strCache>
                <c:ptCount val="48"/>
                <c:pt idx="0">
                  <c:v>Suzuki</c:v>
                </c:pt>
                <c:pt idx="1">
                  <c:v>Suzuki</c:v>
                </c:pt>
                <c:pt idx="2">
                  <c:v>Suzuki</c:v>
                </c:pt>
                <c:pt idx="3">
                  <c:v>Toyota</c:v>
                </c:pt>
                <c:pt idx="4">
                  <c:v>Suzuki</c:v>
                </c:pt>
                <c:pt idx="5">
                  <c:v>Hyundai</c:v>
                </c:pt>
                <c:pt idx="6">
                  <c:v>Volkswagen</c:v>
                </c:pt>
                <c:pt idx="7">
                  <c:v>Volkswagen</c:v>
                </c:pt>
                <c:pt idx="8">
                  <c:v>Toyota</c:v>
                </c:pt>
                <c:pt idx="9">
                  <c:v>Toyota</c:v>
                </c:pt>
                <c:pt idx="10">
                  <c:v>Mahindra</c:v>
                </c:pt>
                <c:pt idx="11">
                  <c:v>Skoda</c:v>
                </c:pt>
                <c:pt idx="12">
                  <c:v>Skoda</c:v>
                </c:pt>
                <c:pt idx="13">
                  <c:v>Bmw</c:v>
                </c:pt>
                <c:pt idx="14">
                  <c:v>Ford</c:v>
                </c:pt>
                <c:pt idx="15">
                  <c:v>Bmw</c:v>
                </c:pt>
                <c:pt idx="16">
                  <c:v>Toyota</c:v>
                </c:pt>
                <c:pt idx="17">
                  <c:v>Bmw</c:v>
                </c:pt>
                <c:pt idx="18">
                  <c:v>Hyundai</c:v>
                </c:pt>
                <c:pt idx="19">
                  <c:v>Mahindra</c:v>
                </c:pt>
                <c:pt idx="20">
                  <c:v>Suzuki</c:v>
                </c:pt>
                <c:pt idx="21">
                  <c:v>Tata</c:v>
                </c:pt>
                <c:pt idx="22">
                  <c:v>Tata</c:v>
                </c:pt>
                <c:pt idx="23">
                  <c:v>Suzuki</c:v>
                </c:pt>
                <c:pt idx="24">
                  <c:v>Suzuki</c:v>
                </c:pt>
                <c:pt idx="25">
                  <c:v>Renault</c:v>
                </c:pt>
                <c:pt idx="26">
                  <c:v>Mahindra</c:v>
                </c:pt>
                <c:pt idx="27">
                  <c:v>Skoda</c:v>
                </c:pt>
                <c:pt idx="28">
                  <c:v>Tata</c:v>
                </c:pt>
                <c:pt idx="29">
                  <c:v>Skoda</c:v>
                </c:pt>
                <c:pt idx="30">
                  <c:v>Toyota</c:v>
                </c:pt>
                <c:pt idx="31">
                  <c:v>Ford</c:v>
                </c:pt>
                <c:pt idx="32">
                  <c:v>Bmw</c:v>
                </c:pt>
                <c:pt idx="33">
                  <c:v>Toyota</c:v>
                </c:pt>
                <c:pt idx="34">
                  <c:v>Suzuki</c:v>
                </c:pt>
                <c:pt idx="35">
                  <c:v>Hyundai</c:v>
                </c:pt>
                <c:pt idx="36">
                  <c:v>Mahindra</c:v>
                </c:pt>
                <c:pt idx="37">
                  <c:v>Tata</c:v>
                </c:pt>
                <c:pt idx="38">
                  <c:v>Hyundai</c:v>
                </c:pt>
                <c:pt idx="39">
                  <c:v>Hyundai</c:v>
                </c:pt>
                <c:pt idx="40">
                  <c:v>Toyota</c:v>
                </c:pt>
                <c:pt idx="41">
                  <c:v>Bmw</c:v>
                </c:pt>
                <c:pt idx="42">
                  <c:v>Suzuki</c:v>
                </c:pt>
                <c:pt idx="43">
                  <c:v>Mahindra</c:v>
                </c:pt>
                <c:pt idx="44">
                  <c:v>Skoda</c:v>
                </c:pt>
                <c:pt idx="45">
                  <c:v>Bmw</c:v>
                </c:pt>
                <c:pt idx="46">
                  <c:v>Mahindra</c:v>
                </c:pt>
                <c:pt idx="47">
                  <c:v>Mahindra</c:v>
                </c:pt>
              </c:strCache>
            </c:strRef>
          </c:xVal>
          <c:yVal>
            <c:numRef>
              <c:f>'task5 cont'!$S$3:$S$50</c:f>
              <c:numCache>
                <c:formatCode>General</c:formatCode>
                <c:ptCount val="48"/>
                <c:pt idx="0">
                  <c:v>9.7571250000000003</c:v>
                </c:pt>
                <c:pt idx="1">
                  <c:v>7.7910237500000008</c:v>
                </c:pt>
                <c:pt idx="2">
                  <c:v>8.9856000000000016</c:v>
                </c:pt>
                <c:pt idx="3">
                  <c:v>9.940903800000001</c:v>
                </c:pt>
                <c:pt idx="4">
                  <c:v>10.529721375000001</c:v>
                </c:pt>
                <c:pt idx="5">
                  <c:v>10.281332249999998</c:v>
                </c:pt>
                <c:pt idx="6">
                  <c:v>9.811777118000002</c:v>
                </c:pt>
                <c:pt idx="7">
                  <c:v>9.9651519700000009</c:v>
                </c:pt>
                <c:pt idx="8">
                  <c:v>11.182237049999999</c:v>
                </c:pt>
                <c:pt idx="9">
                  <c:v>10.508417875000001</c:v>
                </c:pt>
                <c:pt idx="10">
                  <c:v>10.6942836</c:v>
                </c:pt>
                <c:pt idx="11">
                  <c:v>13.437320632</c:v>
                </c:pt>
                <c:pt idx="12">
                  <c:v>13.437320632</c:v>
                </c:pt>
                <c:pt idx="13">
                  <c:v>14.698972925999998</c:v>
                </c:pt>
                <c:pt idx="14">
                  <c:v>13.84145152</c:v>
                </c:pt>
                <c:pt idx="15">
                  <c:v>11.66167854</c:v>
                </c:pt>
                <c:pt idx="16">
                  <c:v>17.151992</c:v>
                </c:pt>
                <c:pt idx="17">
                  <c:v>16.424709120000003</c:v>
                </c:pt>
                <c:pt idx="18">
                  <c:v>9.4998480000000001</c:v>
                </c:pt>
                <c:pt idx="19">
                  <c:v>10.624272500000002</c:v>
                </c:pt>
                <c:pt idx="20">
                  <c:v>10.193472</c:v>
                </c:pt>
                <c:pt idx="21">
                  <c:v>10.289575608</c:v>
                </c:pt>
                <c:pt idx="22">
                  <c:v>10.700287900000001</c:v>
                </c:pt>
                <c:pt idx="23">
                  <c:v>11.578875</c:v>
                </c:pt>
                <c:pt idx="24">
                  <c:v>11.727722</c:v>
                </c:pt>
                <c:pt idx="25">
                  <c:v>13.325971350000003</c:v>
                </c:pt>
                <c:pt idx="26">
                  <c:v>15.652145600000001</c:v>
                </c:pt>
                <c:pt idx="27">
                  <c:v>10.991609142000001</c:v>
                </c:pt>
                <c:pt idx="28">
                  <c:v>16.318811124</c:v>
                </c:pt>
                <c:pt idx="29">
                  <c:v>13.437320632</c:v>
                </c:pt>
                <c:pt idx="30">
                  <c:v>16.321820374999998</c:v>
                </c:pt>
                <c:pt idx="31">
                  <c:v>16.833729758999997</c:v>
                </c:pt>
                <c:pt idx="32">
                  <c:v>14.740676080000002</c:v>
                </c:pt>
                <c:pt idx="33">
                  <c:v>18.719909999999999</c:v>
                </c:pt>
                <c:pt idx="34">
                  <c:v>7.7927879999999989</c:v>
                </c:pt>
                <c:pt idx="35">
                  <c:v>9.4998480000000001</c:v>
                </c:pt>
                <c:pt idx="36">
                  <c:v>15.845989999999999</c:v>
                </c:pt>
                <c:pt idx="37">
                  <c:v>16.59651805</c:v>
                </c:pt>
                <c:pt idx="38">
                  <c:v>12.182940000000002</c:v>
                </c:pt>
                <c:pt idx="39">
                  <c:v>13.742724999999998</c:v>
                </c:pt>
                <c:pt idx="40">
                  <c:v>11.905695999999999</c:v>
                </c:pt>
                <c:pt idx="41">
                  <c:v>12.080186910000002</c:v>
                </c:pt>
                <c:pt idx="42">
                  <c:v>7.5382825000000002</c:v>
                </c:pt>
                <c:pt idx="43">
                  <c:v>13.473424200000002</c:v>
                </c:pt>
                <c:pt idx="44">
                  <c:v>10.991609142000001</c:v>
                </c:pt>
                <c:pt idx="45">
                  <c:v>13.36195728</c:v>
                </c:pt>
                <c:pt idx="46">
                  <c:v>13.7861075</c:v>
                </c:pt>
                <c:pt idx="47">
                  <c:v>11.460649200000001</c:v>
                </c:pt>
              </c:numCache>
            </c:numRef>
          </c:yVal>
          <c:smooth val="0"/>
          <c:extLst>
            <c:ext xmlns:c16="http://schemas.microsoft.com/office/drawing/2014/chart" uri="{C3380CC4-5D6E-409C-BE32-E72D297353CC}">
              <c16:uniqueId val="{00000001-1CE4-4AEA-A7B5-A25107691ADD}"/>
            </c:ext>
          </c:extLst>
        </c:ser>
        <c:ser>
          <c:idx val="2"/>
          <c:order val="2"/>
          <c:tx>
            <c:strRef>
              <c:f>'task5 cont'!$T$2</c:f>
              <c:strCache>
                <c:ptCount val="1"/>
                <c:pt idx="0">
                  <c:v>avg_combined_mileage/efficiency</c:v>
                </c:pt>
              </c:strCache>
            </c:strRef>
          </c:tx>
          <c:spPr>
            <a:ln w="25400" cap="rnd">
              <a:noFill/>
              <a:round/>
            </a:ln>
            <a:effectLst/>
          </c:spPr>
          <c:marker>
            <c:symbol val="circ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xVal>
            <c:strRef>
              <c:f>'task5 cont'!$Q$3:$Q$50</c:f>
              <c:strCache>
                <c:ptCount val="48"/>
                <c:pt idx="0">
                  <c:v>Suzuki</c:v>
                </c:pt>
                <c:pt idx="1">
                  <c:v>Suzuki</c:v>
                </c:pt>
                <c:pt idx="2">
                  <c:v>Suzuki</c:v>
                </c:pt>
                <c:pt idx="3">
                  <c:v>Toyota</c:v>
                </c:pt>
                <c:pt idx="4">
                  <c:v>Suzuki</c:v>
                </c:pt>
                <c:pt idx="5">
                  <c:v>Hyundai</c:v>
                </c:pt>
                <c:pt idx="6">
                  <c:v>Volkswagen</c:v>
                </c:pt>
                <c:pt idx="7">
                  <c:v>Volkswagen</c:v>
                </c:pt>
                <c:pt idx="8">
                  <c:v>Toyota</c:v>
                </c:pt>
                <c:pt idx="9">
                  <c:v>Toyota</c:v>
                </c:pt>
                <c:pt idx="10">
                  <c:v>Mahindra</c:v>
                </c:pt>
                <c:pt idx="11">
                  <c:v>Skoda</c:v>
                </c:pt>
                <c:pt idx="12">
                  <c:v>Skoda</c:v>
                </c:pt>
                <c:pt idx="13">
                  <c:v>Bmw</c:v>
                </c:pt>
                <c:pt idx="14">
                  <c:v>Ford</c:v>
                </c:pt>
                <c:pt idx="15">
                  <c:v>Bmw</c:v>
                </c:pt>
                <c:pt idx="16">
                  <c:v>Toyota</c:v>
                </c:pt>
                <c:pt idx="17">
                  <c:v>Bmw</c:v>
                </c:pt>
                <c:pt idx="18">
                  <c:v>Hyundai</c:v>
                </c:pt>
                <c:pt idx="19">
                  <c:v>Mahindra</c:v>
                </c:pt>
                <c:pt idx="20">
                  <c:v>Suzuki</c:v>
                </c:pt>
                <c:pt idx="21">
                  <c:v>Tata</c:v>
                </c:pt>
                <c:pt idx="22">
                  <c:v>Tata</c:v>
                </c:pt>
                <c:pt idx="23">
                  <c:v>Suzuki</c:v>
                </c:pt>
                <c:pt idx="24">
                  <c:v>Suzuki</c:v>
                </c:pt>
                <c:pt idx="25">
                  <c:v>Renault</c:v>
                </c:pt>
                <c:pt idx="26">
                  <c:v>Mahindra</c:v>
                </c:pt>
                <c:pt idx="27">
                  <c:v>Skoda</c:v>
                </c:pt>
                <c:pt idx="28">
                  <c:v>Tata</c:v>
                </c:pt>
                <c:pt idx="29">
                  <c:v>Skoda</c:v>
                </c:pt>
                <c:pt idx="30">
                  <c:v>Toyota</c:v>
                </c:pt>
                <c:pt idx="31">
                  <c:v>Ford</c:v>
                </c:pt>
                <c:pt idx="32">
                  <c:v>Bmw</c:v>
                </c:pt>
                <c:pt idx="33">
                  <c:v>Toyota</c:v>
                </c:pt>
                <c:pt idx="34">
                  <c:v>Suzuki</c:v>
                </c:pt>
                <c:pt idx="35">
                  <c:v>Hyundai</c:v>
                </c:pt>
                <c:pt idx="36">
                  <c:v>Mahindra</c:v>
                </c:pt>
                <c:pt idx="37">
                  <c:v>Tata</c:v>
                </c:pt>
                <c:pt idx="38">
                  <c:v>Hyundai</c:v>
                </c:pt>
                <c:pt idx="39">
                  <c:v>Hyundai</c:v>
                </c:pt>
                <c:pt idx="40">
                  <c:v>Toyota</c:v>
                </c:pt>
                <c:pt idx="41">
                  <c:v>Bmw</c:v>
                </c:pt>
                <c:pt idx="42">
                  <c:v>Suzuki</c:v>
                </c:pt>
                <c:pt idx="43">
                  <c:v>Mahindra</c:v>
                </c:pt>
                <c:pt idx="44">
                  <c:v>Skoda</c:v>
                </c:pt>
                <c:pt idx="45">
                  <c:v>Bmw</c:v>
                </c:pt>
                <c:pt idx="46">
                  <c:v>Mahindra</c:v>
                </c:pt>
                <c:pt idx="47">
                  <c:v>Mahindra</c:v>
                </c:pt>
              </c:strCache>
            </c:strRef>
          </c:xVal>
          <c:yVal>
            <c:numRef>
              <c:f>'task5 cont'!$T$3:$T$50</c:f>
              <c:numCache>
                <c:formatCode>General</c:formatCode>
                <c:ptCount val="48"/>
                <c:pt idx="0">
                  <c:v>13.5</c:v>
                </c:pt>
                <c:pt idx="1">
                  <c:v>15.5</c:v>
                </c:pt>
                <c:pt idx="2">
                  <c:v>22.5</c:v>
                </c:pt>
                <c:pt idx="3">
                  <c:v>16.405000000000001</c:v>
                </c:pt>
                <c:pt idx="4">
                  <c:v>17.2</c:v>
                </c:pt>
                <c:pt idx="5">
                  <c:v>15.950000000000001</c:v>
                </c:pt>
                <c:pt idx="6">
                  <c:v>15</c:v>
                </c:pt>
                <c:pt idx="7">
                  <c:v>18.48</c:v>
                </c:pt>
                <c:pt idx="8">
                  <c:v>14.95</c:v>
                </c:pt>
                <c:pt idx="9">
                  <c:v>15.5</c:v>
                </c:pt>
                <c:pt idx="10">
                  <c:v>19.04</c:v>
                </c:pt>
                <c:pt idx="11">
                  <c:v>12.5</c:v>
                </c:pt>
                <c:pt idx="12">
                  <c:v>16.645</c:v>
                </c:pt>
                <c:pt idx="13">
                  <c:v>17.28</c:v>
                </c:pt>
                <c:pt idx="14">
                  <c:v>11.5</c:v>
                </c:pt>
                <c:pt idx="15">
                  <c:v>10.4</c:v>
                </c:pt>
                <c:pt idx="16">
                  <c:v>9</c:v>
                </c:pt>
                <c:pt idx="17">
                  <c:v>14.98</c:v>
                </c:pt>
                <c:pt idx="18">
                  <c:v>24</c:v>
                </c:pt>
                <c:pt idx="19">
                  <c:v>16.824999999999999</c:v>
                </c:pt>
                <c:pt idx="20">
                  <c:v>14.8</c:v>
                </c:pt>
                <c:pt idx="21">
                  <c:v>23.560000000000002</c:v>
                </c:pt>
                <c:pt idx="22">
                  <c:v>15.4</c:v>
                </c:pt>
                <c:pt idx="23">
                  <c:v>12.5</c:v>
                </c:pt>
                <c:pt idx="24">
                  <c:v>22.15</c:v>
                </c:pt>
                <c:pt idx="25">
                  <c:v>12.035</c:v>
                </c:pt>
                <c:pt idx="26">
                  <c:v>13.45</c:v>
                </c:pt>
                <c:pt idx="27">
                  <c:v>19.86</c:v>
                </c:pt>
                <c:pt idx="28">
                  <c:v>15.8</c:v>
                </c:pt>
                <c:pt idx="29">
                  <c:v>12.36</c:v>
                </c:pt>
                <c:pt idx="30">
                  <c:v>12.725000000000001</c:v>
                </c:pt>
                <c:pt idx="31">
                  <c:v>9.3049999999999997</c:v>
                </c:pt>
                <c:pt idx="32">
                  <c:v>19.34</c:v>
                </c:pt>
                <c:pt idx="33">
                  <c:v>7.15</c:v>
                </c:pt>
                <c:pt idx="34">
                  <c:v>13.85</c:v>
                </c:pt>
                <c:pt idx="35">
                  <c:v>18.899999999999999</c:v>
                </c:pt>
                <c:pt idx="36">
                  <c:v>12.149999999999999</c:v>
                </c:pt>
                <c:pt idx="37">
                  <c:v>12.4</c:v>
                </c:pt>
                <c:pt idx="38">
                  <c:v>13.85</c:v>
                </c:pt>
                <c:pt idx="39">
                  <c:v>17.399999999999999</c:v>
                </c:pt>
                <c:pt idx="40">
                  <c:v>16.899999999999999</c:v>
                </c:pt>
                <c:pt idx="41">
                  <c:v>9.0350000000000001</c:v>
                </c:pt>
                <c:pt idx="42">
                  <c:v>20.5</c:v>
                </c:pt>
                <c:pt idx="43">
                  <c:v>11.5</c:v>
                </c:pt>
                <c:pt idx="44">
                  <c:v>13.705</c:v>
                </c:pt>
                <c:pt idx="45">
                  <c:v>9.9499999999999993</c:v>
                </c:pt>
                <c:pt idx="46">
                  <c:v>15.505000000000001</c:v>
                </c:pt>
                <c:pt idx="47">
                  <c:v>19.04</c:v>
                </c:pt>
              </c:numCache>
            </c:numRef>
          </c:yVal>
          <c:smooth val="0"/>
          <c:extLst>
            <c:ext xmlns:c16="http://schemas.microsoft.com/office/drawing/2014/chart" uri="{C3380CC4-5D6E-409C-BE32-E72D297353CC}">
              <c16:uniqueId val="{00000002-1CE4-4AEA-A7B5-A25107691ADD}"/>
            </c:ext>
          </c:extLst>
        </c:ser>
        <c:dLbls>
          <c:dLblPos val="t"/>
          <c:showLegendKey val="0"/>
          <c:showVal val="1"/>
          <c:showCatName val="0"/>
          <c:showSerName val="0"/>
          <c:showPercent val="0"/>
          <c:showBubbleSize val="0"/>
        </c:dLbls>
        <c:axId val="1855359167"/>
        <c:axId val="1855359647"/>
      </c:scatterChart>
      <c:valAx>
        <c:axId val="1855359167"/>
        <c:scaling>
          <c:orientation val="minMax"/>
        </c:scaling>
        <c:delete val="0"/>
        <c:axPos val="b"/>
        <c:majorGridlines>
          <c:spPr>
            <a:ln w="9525" cap="flat" cmpd="sng" algn="ctr">
              <a:solidFill>
                <a:schemeClr val="tx2">
                  <a:lumMod val="15000"/>
                  <a:lumOff val="85000"/>
                </a:schemeClr>
              </a:solidFill>
              <a:round/>
            </a:ln>
            <a:effectLst/>
          </c:spPr>
        </c:majorGridlines>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5359647"/>
        <c:crosses val="autoZero"/>
        <c:crossBetween val="midCat"/>
      </c:valAx>
      <c:valAx>
        <c:axId val="185535964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535916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[C1_S7_HimanshuBhandari_PB.xlsx]task1!PivotTable1</c:name>
    <c:fmtId val="2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a:t>
            </a:r>
            <a:r>
              <a:rPr lang="en-US" baseline="0"/>
              <a:t> 2 manufacturers count of variants-bodytype wise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task1!$G$2</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task1!$F$3:$F$14</c:f>
              <c:multiLvlStrCache>
                <c:ptCount val="9"/>
                <c:lvl>
                  <c:pt idx="0">
                    <c:v>Hatchback</c:v>
                  </c:pt>
                  <c:pt idx="1">
                    <c:v>Sedan</c:v>
                  </c:pt>
                  <c:pt idx="2">
                    <c:v>SUV</c:v>
                  </c:pt>
                  <c:pt idx="3">
                    <c:v>Crossover</c:v>
                  </c:pt>
                  <c:pt idx="4">
                    <c:v>Hatchback</c:v>
                  </c:pt>
                  <c:pt idx="5">
                    <c:v>MPV</c:v>
                  </c:pt>
                  <c:pt idx="6">
                    <c:v>MUV</c:v>
                  </c:pt>
                  <c:pt idx="7">
                    <c:v>Sedan</c:v>
                  </c:pt>
                  <c:pt idx="8">
                    <c:v>SUV</c:v>
                  </c:pt>
                </c:lvl>
                <c:lvl>
                  <c:pt idx="0">
                    <c:v>Hyundai</c:v>
                  </c:pt>
                  <c:pt idx="3">
                    <c:v>Suzuki</c:v>
                  </c:pt>
                </c:lvl>
              </c:multiLvlStrCache>
            </c:multiLvlStrRef>
          </c:cat>
          <c:val>
            <c:numRef>
              <c:f>task1!$G$3:$G$14</c:f>
              <c:numCache>
                <c:formatCode>General</c:formatCode>
                <c:ptCount val="9"/>
                <c:pt idx="0">
                  <c:v>46</c:v>
                </c:pt>
                <c:pt idx="1">
                  <c:v>44</c:v>
                </c:pt>
                <c:pt idx="2">
                  <c:v>35</c:v>
                </c:pt>
                <c:pt idx="3">
                  <c:v>4</c:v>
                </c:pt>
                <c:pt idx="4">
                  <c:v>61</c:v>
                </c:pt>
                <c:pt idx="5">
                  <c:v>14</c:v>
                </c:pt>
                <c:pt idx="6">
                  <c:v>1</c:v>
                </c:pt>
                <c:pt idx="7">
                  <c:v>25</c:v>
                </c:pt>
                <c:pt idx="8">
                  <c:v>8</c:v>
                </c:pt>
              </c:numCache>
            </c:numRef>
          </c:val>
          <c:extLst>
            <c:ext xmlns:c16="http://schemas.microsoft.com/office/drawing/2014/chart" uri="{C3380CC4-5D6E-409C-BE32-E72D297353CC}">
              <c16:uniqueId val="{00000000-FDA7-44D3-AC89-B9A93269C8B1}"/>
            </c:ext>
          </c:extLst>
        </c:ser>
        <c:dLbls>
          <c:showLegendKey val="0"/>
          <c:showVal val="1"/>
          <c:showCatName val="0"/>
          <c:showSerName val="0"/>
          <c:showPercent val="0"/>
          <c:showBubbleSize val="0"/>
        </c:dLbls>
        <c:gapWidth val="65"/>
        <c:shape val="box"/>
        <c:axId val="1777005151"/>
        <c:axId val="1777005631"/>
        <c:axId val="0"/>
      </c:bar3DChart>
      <c:catAx>
        <c:axId val="17770051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77005631"/>
        <c:crosses val="autoZero"/>
        <c:auto val="1"/>
        <c:lblAlgn val="ctr"/>
        <c:lblOffset val="100"/>
        <c:noMultiLvlLbl val="0"/>
      </c:catAx>
      <c:valAx>
        <c:axId val="1777005631"/>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777005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[C1_S7_HimanshuBhandari_PB.xlsx]task5!PivotTable5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combined mileage-maker wise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task5!$G$3:$G$4</c:f>
              <c:strCache>
                <c:ptCount val="1"/>
                <c:pt idx="0">
                  <c:v>Diesel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task5!$F$5:$F$15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task5!$G$5:$G$15</c:f>
              <c:numCache>
                <c:formatCode>General</c:formatCode>
                <c:ptCount val="10"/>
                <c:pt idx="0">
                  <c:v>15.387500000000003</c:v>
                </c:pt>
                <c:pt idx="1">
                  <c:v>9.3049999999999997</c:v>
                </c:pt>
                <c:pt idx="2">
                  <c:v>20.7</c:v>
                </c:pt>
                <c:pt idx="3">
                  <c:v>15.114166666666668</c:v>
                </c:pt>
                <c:pt idx="5">
                  <c:v>18.252499999999998</c:v>
                </c:pt>
                <c:pt idx="6">
                  <c:v>19.674999999999997</c:v>
                </c:pt>
                <c:pt idx="7">
                  <c:v>14.100000000000001</c:v>
                </c:pt>
                <c:pt idx="8">
                  <c:v>9.625</c:v>
                </c:pt>
                <c:pt idx="9">
                  <c:v>18.48</c:v>
                </c:pt>
              </c:numCache>
            </c:numRef>
          </c:val>
          <c:extLst>
            <c:ext xmlns:c16="http://schemas.microsoft.com/office/drawing/2014/chart" uri="{C3380CC4-5D6E-409C-BE32-E72D297353CC}">
              <c16:uniqueId val="{00000000-CC8F-4970-8DA9-94FE4AECDA41}"/>
            </c:ext>
          </c:extLst>
        </c:ser>
        <c:ser>
          <c:idx val="1"/>
          <c:order val="1"/>
          <c:tx>
            <c:strRef>
              <c:f>task5!$H$3:$H$4</c:f>
              <c:strCache>
                <c:ptCount val="1"/>
                <c:pt idx="0">
                  <c:v>Hybrid</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task5!$F$5:$F$15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task5!$H$5:$H$15</c:f>
              <c:numCache>
                <c:formatCode>General</c:formatCode>
                <c:ptCount val="10"/>
                <c:pt idx="8">
                  <c:v>16.899999999999999</c:v>
                </c:pt>
              </c:numCache>
            </c:numRef>
          </c:val>
          <c:extLst>
            <c:ext xmlns:c16="http://schemas.microsoft.com/office/drawing/2014/chart" uri="{C3380CC4-5D6E-409C-BE32-E72D297353CC}">
              <c16:uniqueId val="{00000001-CC8F-4970-8DA9-94FE4AECDA41}"/>
            </c:ext>
          </c:extLst>
        </c:ser>
        <c:ser>
          <c:idx val="2"/>
          <c:order val="2"/>
          <c:tx>
            <c:strRef>
              <c:f>task5!$I$3:$I$4</c:f>
              <c:strCache>
                <c:ptCount val="1"/>
                <c:pt idx="0">
                  <c:v>Petrol</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task5!$F$5:$F$15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task5!$I$5:$I$15</c:f>
              <c:numCache>
                <c:formatCode>General</c:formatCode>
                <c:ptCount val="10"/>
                <c:pt idx="0">
                  <c:v>9.7175000000000011</c:v>
                </c:pt>
                <c:pt idx="1">
                  <c:v>11.5</c:v>
                </c:pt>
                <c:pt idx="2">
                  <c:v>16.233333333333334</c:v>
                </c:pt>
                <c:pt idx="3">
                  <c:v>16.824999999999999</c:v>
                </c:pt>
                <c:pt idx="4">
                  <c:v>12.035</c:v>
                </c:pt>
                <c:pt idx="5">
                  <c:v>12.854999999999999</c:v>
                </c:pt>
                <c:pt idx="6">
                  <c:v>16.164285714285715</c:v>
                </c:pt>
                <c:pt idx="7">
                  <c:v>19.48</c:v>
                </c:pt>
                <c:pt idx="8">
                  <c:v>15.618333333333334</c:v>
                </c:pt>
                <c:pt idx="9">
                  <c:v>15</c:v>
                </c:pt>
              </c:numCache>
            </c:numRef>
          </c:val>
          <c:extLst>
            <c:ext xmlns:c16="http://schemas.microsoft.com/office/drawing/2014/chart" uri="{C3380CC4-5D6E-409C-BE32-E72D297353CC}">
              <c16:uniqueId val="{00000002-CC8F-4970-8DA9-94FE4AECDA41}"/>
            </c:ext>
          </c:extLst>
        </c:ser>
        <c:dLbls>
          <c:showLegendKey val="0"/>
          <c:showVal val="1"/>
          <c:showCatName val="0"/>
          <c:showSerName val="0"/>
          <c:showPercent val="0"/>
          <c:showBubbleSize val="0"/>
        </c:dLbls>
        <c:gapWidth val="150"/>
        <c:shape val="box"/>
        <c:axId val="511235535"/>
        <c:axId val="511223055"/>
        <c:axId val="0"/>
      </c:bar3DChart>
      <c:catAx>
        <c:axId val="5112355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223055"/>
        <c:crosses val="autoZero"/>
        <c:auto val="1"/>
        <c:lblAlgn val="ctr"/>
        <c:lblOffset val="100"/>
        <c:noMultiLvlLbl val="0"/>
      </c:catAx>
      <c:valAx>
        <c:axId val="511223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235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[C1_S7_HimanshuBhandari_PB.xlsx]task1!PivotTable1</c:name>
    <c:fmtId val="2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a:t>
            </a:r>
            <a:r>
              <a:rPr lang="en-US" baseline="0"/>
              <a:t> 2 manufacturers count of variants-bodytype wise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task1!$G$2</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task1!$F$3:$F$14</c:f>
              <c:multiLvlStrCache>
                <c:ptCount val="9"/>
                <c:lvl>
                  <c:pt idx="0">
                    <c:v>Hatchback</c:v>
                  </c:pt>
                  <c:pt idx="1">
                    <c:v>Sedan</c:v>
                  </c:pt>
                  <c:pt idx="2">
                    <c:v>SUV</c:v>
                  </c:pt>
                  <c:pt idx="3">
                    <c:v>Crossover</c:v>
                  </c:pt>
                  <c:pt idx="4">
                    <c:v>Hatchback</c:v>
                  </c:pt>
                  <c:pt idx="5">
                    <c:v>MPV</c:v>
                  </c:pt>
                  <c:pt idx="6">
                    <c:v>MUV</c:v>
                  </c:pt>
                  <c:pt idx="7">
                    <c:v>Sedan</c:v>
                  </c:pt>
                  <c:pt idx="8">
                    <c:v>SUV</c:v>
                  </c:pt>
                </c:lvl>
                <c:lvl>
                  <c:pt idx="0">
                    <c:v>Hyundai</c:v>
                  </c:pt>
                  <c:pt idx="3">
                    <c:v>Suzuki</c:v>
                  </c:pt>
                </c:lvl>
              </c:multiLvlStrCache>
            </c:multiLvlStrRef>
          </c:cat>
          <c:val>
            <c:numRef>
              <c:f>task1!$G$3:$G$14</c:f>
              <c:numCache>
                <c:formatCode>General</c:formatCode>
                <c:ptCount val="9"/>
                <c:pt idx="0">
                  <c:v>46</c:v>
                </c:pt>
                <c:pt idx="1">
                  <c:v>44</c:v>
                </c:pt>
                <c:pt idx="2">
                  <c:v>35</c:v>
                </c:pt>
                <c:pt idx="3">
                  <c:v>4</c:v>
                </c:pt>
                <c:pt idx="4">
                  <c:v>61</c:v>
                </c:pt>
                <c:pt idx="5">
                  <c:v>14</c:v>
                </c:pt>
                <c:pt idx="6">
                  <c:v>1</c:v>
                </c:pt>
                <c:pt idx="7">
                  <c:v>25</c:v>
                </c:pt>
                <c:pt idx="8">
                  <c:v>8</c:v>
                </c:pt>
              </c:numCache>
            </c:numRef>
          </c:val>
          <c:extLst>
            <c:ext xmlns:c16="http://schemas.microsoft.com/office/drawing/2014/chart" uri="{C3380CC4-5D6E-409C-BE32-E72D297353CC}">
              <c16:uniqueId val="{00000000-F2CF-426B-B60D-95B7AEA5AC52}"/>
            </c:ext>
          </c:extLst>
        </c:ser>
        <c:dLbls>
          <c:showLegendKey val="0"/>
          <c:showVal val="1"/>
          <c:showCatName val="0"/>
          <c:showSerName val="0"/>
          <c:showPercent val="0"/>
          <c:showBubbleSize val="0"/>
        </c:dLbls>
        <c:gapWidth val="65"/>
        <c:shape val="box"/>
        <c:axId val="1777005151"/>
        <c:axId val="1777005631"/>
        <c:axId val="0"/>
      </c:bar3DChart>
      <c:catAx>
        <c:axId val="17770051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77005631"/>
        <c:crosses val="autoZero"/>
        <c:auto val="1"/>
        <c:lblAlgn val="ctr"/>
        <c:lblOffset val="100"/>
        <c:noMultiLvlLbl val="0"/>
      </c:catAx>
      <c:valAx>
        <c:axId val="1777005631"/>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777005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[C1_S7_HimanshuBhandari_PB.xlsx]task5!PivotTable5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combined mileage-maker wise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task5!$G$3:$G$4</c:f>
              <c:strCache>
                <c:ptCount val="1"/>
                <c:pt idx="0">
                  <c:v>Diesel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task5!$F$5:$F$15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task5!$G$5:$G$15</c:f>
              <c:numCache>
                <c:formatCode>General</c:formatCode>
                <c:ptCount val="10"/>
                <c:pt idx="0">
                  <c:v>15.387500000000003</c:v>
                </c:pt>
                <c:pt idx="1">
                  <c:v>9.3049999999999997</c:v>
                </c:pt>
                <c:pt idx="2">
                  <c:v>20.7</c:v>
                </c:pt>
                <c:pt idx="3">
                  <c:v>15.114166666666668</c:v>
                </c:pt>
                <c:pt idx="5">
                  <c:v>18.252499999999998</c:v>
                </c:pt>
                <c:pt idx="6">
                  <c:v>19.674999999999997</c:v>
                </c:pt>
                <c:pt idx="7">
                  <c:v>14.100000000000001</c:v>
                </c:pt>
                <c:pt idx="8">
                  <c:v>9.625</c:v>
                </c:pt>
                <c:pt idx="9">
                  <c:v>18.48</c:v>
                </c:pt>
              </c:numCache>
            </c:numRef>
          </c:val>
          <c:extLst>
            <c:ext xmlns:c16="http://schemas.microsoft.com/office/drawing/2014/chart" uri="{C3380CC4-5D6E-409C-BE32-E72D297353CC}">
              <c16:uniqueId val="{00000000-4EA4-4C92-BB2B-36FD47F01FD8}"/>
            </c:ext>
          </c:extLst>
        </c:ser>
        <c:ser>
          <c:idx val="1"/>
          <c:order val="1"/>
          <c:tx>
            <c:strRef>
              <c:f>task5!$H$3:$H$4</c:f>
              <c:strCache>
                <c:ptCount val="1"/>
                <c:pt idx="0">
                  <c:v>Hybrid</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task5!$F$5:$F$15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task5!$H$5:$H$15</c:f>
              <c:numCache>
                <c:formatCode>General</c:formatCode>
                <c:ptCount val="10"/>
                <c:pt idx="8">
                  <c:v>16.899999999999999</c:v>
                </c:pt>
              </c:numCache>
            </c:numRef>
          </c:val>
          <c:extLst>
            <c:ext xmlns:c16="http://schemas.microsoft.com/office/drawing/2014/chart" uri="{C3380CC4-5D6E-409C-BE32-E72D297353CC}">
              <c16:uniqueId val="{00000001-4EA4-4C92-BB2B-36FD47F01FD8}"/>
            </c:ext>
          </c:extLst>
        </c:ser>
        <c:ser>
          <c:idx val="2"/>
          <c:order val="2"/>
          <c:tx>
            <c:strRef>
              <c:f>task5!$I$3:$I$4</c:f>
              <c:strCache>
                <c:ptCount val="1"/>
                <c:pt idx="0">
                  <c:v>Petrol</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task5!$F$5:$F$15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task5!$I$5:$I$15</c:f>
              <c:numCache>
                <c:formatCode>General</c:formatCode>
                <c:ptCount val="10"/>
                <c:pt idx="0">
                  <c:v>9.7175000000000011</c:v>
                </c:pt>
                <c:pt idx="1">
                  <c:v>11.5</c:v>
                </c:pt>
                <c:pt idx="2">
                  <c:v>16.233333333333334</c:v>
                </c:pt>
                <c:pt idx="3">
                  <c:v>16.824999999999999</c:v>
                </c:pt>
                <c:pt idx="4">
                  <c:v>12.035</c:v>
                </c:pt>
                <c:pt idx="5">
                  <c:v>12.854999999999999</c:v>
                </c:pt>
                <c:pt idx="6">
                  <c:v>16.164285714285715</c:v>
                </c:pt>
                <c:pt idx="7">
                  <c:v>19.48</c:v>
                </c:pt>
                <c:pt idx="8">
                  <c:v>15.618333333333334</c:v>
                </c:pt>
                <c:pt idx="9">
                  <c:v>15</c:v>
                </c:pt>
              </c:numCache>
            </c:numRef>
          </c:val>
          <c:extLst>
            <c:ext xmlns:c16="http://schemas.microsoft.com/office/drawing/2014/chart" uri="{C3380CC4-5D6E-409C-BE32-E72D297353CC}">
              <c16:uniqueId val="{00000002-4EA4-4C92-BB2B-36FD47F01FD8}"/>
            </c:ext>
          </c:extLst>
        </c:ser>
        <c:dLbls>
          <c:showLegendKey val="0"/>
          <c:showVal val="1"/>
          <c:showCatName val="0"/>
          <c:showSerName val="0"/>
          <c:showPercent val="0"/>
          <c:showBubbleSize val="0"/>
        </c:dLbls>
        <c:gapWidth val="150"/>
        <c:shape val="box"/>
        <c:axId val="511235535"/>
        <c:axId val="511223055"/>
        <c:axId val="0"/>
      </c:bar3DChart>
      <c:catAx>
        <c:axId val="5112355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223055"/>
        <c:crosses val="autoZero"/>
        <c:auto val="1"/>
        <c:lblAlgn val="ctr"/>
        <c:lblOffset val="100"/>
        <c:noMultiLvlLbl val="0"/>
      </c:catAx>
      <c:valAx>
        <c:axId val="511223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235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7</xdr:col>
      <xdr:colOff>335280</xdr:colOff>
      <xdr:row>0</xdr:row>
      <xdr:rowOff>179070</xdr:rowOff>
    </xdr:from>
    <xdr:to>
      <xdr:col>14</xdr:col>
      <xdr:colOff>632460</xdr:colOff>
      <xdr:row>21</xdr:row>
      <xdr:rowOff>22860</xdr:rowOff>
    </xdr:to>
    <xdr:graphicFrame macro="">
      <xdr:nvGraphicFramePr>
        <xdr:cNvPr id="4" name="Chart 3">
          <a:extLst>
            <a:ext uri="{FF2B5EF4-FFF2-40B4-BE49-F238E27FC236}">
              <a16:creationId xmlns:a16="http://schemas.microsoft.com/office/drawing/2014/main" id="{4850B8F8-A365-3268-1001-0311A64122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350520</xdr:colOff>
      <xdr:row>2</xdr:row>
      <xdr:rowOff>3810</xdr:rowOff>
    </xdr:from>
    <xdr:to>
      <xdr:col>21</xdr:col>
      <xdr:colOff>45720</xdr:colOff>
      <xdr:row>17</xdr:row>
      <xdr:rowOff>3810</xdr:rowOff>
    </xdr:to>
    <xdr:graphicFrame macro="">
      <xdr:nvGraphicFramePr>
        <xdr:cNvPr id="4" name="Chart 3">
          <a:extLst>
            <a:ext uri="{FF2B5EF4-FFF2-40B4-BE49-F238E27FC236}">
              <a16:creationId xmlns:a16="http://schemas.microsoft.com/office/drawing/2014/main" id="{0D83FC41-427A-D3D2-8534-0F6E873F81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213360</xdr:colOff>
      <xdr:row>2</xdr:row>
      <xdr:rowOff>3810</xdr:rowOff>
    </xdr:from>
    <xdr:to>
      <xdr:col>9</xdr:col>
      <xdr:colOff>518160</xdr:colOff>
      <xdr:row>17</xdr:row>
      <xdr:rowOff>3810</xdr:rowOff>
    </xdr:to>
    <xdr:graphicFrame macro="">
      <xdr:nvGraphicFramePr>
        <xdr:cNvPr id="5" name="Chart 4">
          <a:extLst>
            <a:ext uri="{FF2B5EF4-FFF2-40B4-BE49-F238E27FC236}">
              <a16:creationId xmlns:a16="http://schemas.microsoft.com/office/drawing/2014/main" id="{42D53864-EA43-4D6C-6A21-F658B9FF35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541020</xdr:colOff>
      <xdr:row>1</xdr:row>
      <xdr:rowOff>171450</xdr:rowOff>
    </xdr:from>
    <xdr:to>
      <xdr:col>33</xdr:col>
      <xdr:colOff>236220</xdr:colOff>
      <xdr:row>16</xdr:row>
      <xdr:rowOff>171450</xdr:rowOff>
    </xdr:to>
    <xdr:graphicFrame macro="">
      <xdr:nvGraphicFramePr>
        <xdr:cNvPr id="8" name="Chart 7">
          <a:extLst>
            <a:ext uri="{FF2B5EF4-FFF2-40B4-BE49-F238E27FC236}">
              <a16:creationId xmlns:a16="http://schemas.microsoft.com/office/drawing/2014/main" id="{45AF7118-64FA-A38C-890E-3A9E1687D2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175260</xdr:colOff>
      <xdr:row>0</xdr:row>
      <xdr:rowOff>179070</xdr:rowOff>
    </xdr:from>
    <xdr:to>
      <xdr:col>9</xdr:col>
      <xdr:colOff>480060</xdr:colOff>
      <xdr:row>21</xdr:row>
      <xdr:rowOff>91440</xdr:rowOff>
    </xdr:to>
    <xdr:graphicFrame macro="">
      <xdr:nvGraphicFramePr>
        <xdr:cNvPr id="2" name="Chart 1">
          <a:extLst>
            <a:ext uri="{FF2B5EF4-FFF2-40B4-BE49-F238E27FC236}">
              <a16:creationId xmlns:a16="http://schemas.microsoft.com/office/drawing/2014/main" id="{A8DF94DE-C57E-9CF5-CB6C-60382C11B0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213360</xdr:colOff>
      <xdr:row>1</xdr:row>
      <xdr:rowOff>11430</xdr:rowOff>
    </xdr:from>
    <xdr:to>
      <xdr:col>22</xdr:col>
      <xdr:colOff>22860</xdr:colOff>
      <xdr:row>21</xdr:row>
      <xdr:rowOff>0</xdr:rowOff>
    </xdr:to>
    <xdr:graphicFrame macro="">
      <xdr:nvGraphicFramePr>
        <xdr:cNvPr id="3" name="Chart 2">
          <a:extLst>
            <a:ext uri="{FF2B5EF4-FFF2-40B4-BE49-F238E27FC236}">
              <a16:creationId xmlns:a16="http://schemas.microsoft.com/office/drawing/2014/main" id="{ADC110BB-2E49-E357-B576-D28AECEB2F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15240</xdr:colOff>
      <xdr:row>15</xdr:row>
      <xdr:rowOff>179070</xdr:rowOff>
    </xdr:from>
    <xdr:to>
      <xdr:col>9</xdr:col>
      <xdr:colOff>609600</xdr:colOff>
      <xdr:row>33</xdr:row>
      <xdr:rowOff>152400</xdr:rowOff>
    </xdr:to>
    <xdr:graphicFrame macro="">
      <xdr:nvGraphicFramePr>
        <xdr:cNvPr id="2" name="Chart 1">
          <a:extLst>
            <a:ext uri="{FF2B5EF4-FFF2-40B4-BE49-F238E27FC236}">
              <a16:creationId xmlns:a16="http://schemas.microsoft.com/office/drawing/2014/main" id="{21288B70-433A-65BF-DEF7-4C4DEAF1FB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20</xdr:col>
      <xdr:colOff>403860</xdr:colOff>
      <xdr:row>1</xdr:row>
      <xdr:rowOff>171450</xdr:rowOff>
    </xdr:from>
    <xdr:to>
      <xdr:col>29</xdr:col>
      <xdr:colOff>0</xdr:colOff>
      <xdr:row>21</xdr:row>
      <xdr:rowOff>76200</xdr:rowOff>
    </xdr:to>
    <xdr:graphicFrame macro="">
      <xdr:nvGraphicFramePr>
        <xdr:cNvPr id="3" name="Chart 2">
          <a:extLst>
            <a:ext uri="{FF2B5EF4-FFF2-40B4-BE49-F238E27FC236}">
              <a16:creationId xmlns:a16="http://schemas.microsoft.com/office/drawing/2014/main" id="{1059977E-48D9-6059-737D-E40279966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34</xdr:col>
      <xdr:colOff>0</xdr:colOff>
      <xdr:row>17</xdr:row>
      <xdr:rowOff>0</xdr:rowOff>
    </xdr:from>
    <xdr:to>
      <xdr:col>39</xdr:col>
      <xdr:colOff>22860</xdr:colOff>
      <xdr:row>33</xdr:row>
      <xdr:rowOff>85961</xdr:rowOff>
    </xdr:to>
    <xdr:pic>
      <xdr:nvPicPr>
        <xdr:cNvPr id="2" name="Picture 1" descr="Output image">
          <a:extLst>
            <a:ext uri="{FF2B5EF4-FFF2-40B4-BE49-F238E27FC236}">
              <a16:creationId xmlns:a16="http://schemas.microsoft.com/office/drawing/2014/main" id="{3A905387-6836-FCD9-E60A-6C9002E5DB5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45120" y="3124200"/>
          <a:ext cx="6324600" cy="30120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34</xdr:col>
      <xdr:colOff>129540</xdr:colOff>
      <xdr:row>35</xdr:row>
      <xdr:rowOff>144780</xdr:rowOff>
    </xdr:from>
    <xdr:to>
      <xdr:col>40</xdr:col>
      <xdr:colOff>30480</xdr:colOff>
      <xdr:row>44</xdr:row>
      <xdr:rowOff>160020</xdr:rowOff>
    </xdr:to>
    <xdr:sp macro="" textlink="">
      <xdr:nvSpPr>
        <xdr:cNvPr id="4" name="TextBox 3">
          <a:extLst>
            <a:ext uri="{FF2B5EF4-FFF2-40B4-BE49-F238E27FC236}">
              <a16:creationId xmlns:a16="http://schemas.microsoft.com/office/drawing/2014/main" id="{C57FC513-7332-9195-187C-FFB9BB6397C0}"/>
            </a:ext>
          </a:extLst>
        </xdr:cNvPr>
        <xdr:cNvSpPr txBox="1"/>
      </xdr:nvSpPr>
      <xdr:spPr>
        <a:xfrm>
          <a:off x="33474660" y="6560820"/>
          <a:ext cx="6812280" cy="166116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b="1"/>
            <a:t>INTERPRETATION</a:t>
          </a:r>
        </a:p>
        <a:p>
          <a:r>
            <a:rPr lang="en-IN"/>
            <a:t>The plot clearly shows how brands like Tata, Suzuki, and Hyundai excel in high-efficiency vehicles, while some brands like Toyota and Renault focus more on medium or low-efficiency models.</a:t>
          </a:r>
        </a:p>
        <a:p>
          <a:endParaRPr lang="en-IN" sz="1100" kern="1200"/>
        </a:p>
        <a:p>
          <a:r>
            <a:rPr lang="en-IN" b="1"/>
            <a:t>Common Traits</a:t>
          </a:r>
          <a:r>
            <a:rPr lang="en-IN"/>
            <a:t>:</a:t>
          </a:r>
        </a:p>
        <a:p>
          <a:r>
            <a:rPr lang="en-IN"/>
            <a:t>Brands like Tata, Suzuki, and Hyundai are generally known for their smaller, lightweight vehicles, which often prioritize fuel efficiency.</a:t>
          </a:r>
        </a:p>
        <a:p>
          <a:r>
            <a:rPr lang="en-IN"/>
            <a:t>Premium brands like BMW also make efficient models, likely reflecting advances in hybrid or optimized engines.</a:t>
          </a:r>
        </a:p>
        <a:p>
          <a:endParaRPr lang="en-IN" sz="1100" kern="12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144780</xdr:colOff>
      <xdr:row>2</xdr:row>
      <xdr:rowOff>15240</xdr:rowOff>
    </xdr:from>
    <xdr:to>
      <xdr:col>11</xdr:col>
      <xdr:colOff>144780</xdr:colOff>
      <xdr:row>18</xdr:row>
      <xdr:rowOff>0</xdr:rowOff>
    </xdr:to>
    <xdr:graphicFrame macro="">
      <xdr:nvGraphicFramePr>
        <xdr:cNvPr id="2" name="Chart 1">
          <a:extLst>
            <a:ext uri="{FF2B5EF4-FFF2-40B4-BE49-F238E27FC236}">
              <a16:creationId xmlns:a16="http://schemas.microsoft.com/office/drawing/2014/main" id="{D244420F-4F29-41FA-81E5-A441E4492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274320</xdr:colOff>
      <xdr:row>2</xdr:row>
      <xdr:rowOff>22860</xdr:rowOff>
    </xdr:from>
    <xdr:to>
      <xdr:col>22</xdr:col>
      <xdr:colOff>571500</xdr:colOff>
      <xdr:row>17</xdr:row>
      <xdr:rowOff>175260</xdr:rowOff>
    </xdr:to>
    <xdr:graphicFrame macro="">
      <xdr:nvGraphicFramePr>
        <xdr:cNvPr id="3" name="Chart 2">
          <a:extLst>
            <a:ext uri="{FF2B5EF4-FFF2-40B4-BE49-F238E27FC236}">
              <a16:creationId xmlns:a16="http://schemas.microsoft.com/office/drawing/2014/main" id="{AA23C425-30E1-4BF4-BC64-A2F0207FB4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144780</xdr:colOff>
      <xdr:row>18</xdr:row>
      <xdr:rowOff>121921</xdr:rowOff>
    </xdr:from>
    <xdr:to>
      <xdr:col>4</xdr:col>
      <xdr:colOff>381000</xdr:colOff>
      <xdr:row>27</xdr:row>
      <xdr:rowOff>83820</xdr:rowOff>
    </xdr:to>
    <mc:AlternateContent xmlns:mc="http://schemas.openxmlformats.org/markup-compatibility/2006" xmlns:a14="http://schemas.microsoft.com/office/drawing/2010/main">
      <mc:Choice Requires="a14">
        <xdr:graphicFrame macro="">
          <xdr:nvGraphicFramePr>
            <xdr:cNvPr id="5" name="Body_Type">
              <a:extLst>
                <a:ext uri="{FF2B5EF4-FFF2-40B4-BE49-F238E27FC236}">
                  <a16:creationId xmlns:a16="http://schemas.microsoft.com/office/drawing/2014/main" id="{8EADAB62-2138-D122-1C99-9CE1A90914BB}"/>
                </a:ext>
              </a:extLst>
            </xdr:cNvPr>
            <xdr:cNvGraphicFramePr/>
          </xdr:nvGraphicFramePr>
          <xdr:xfrm>
            <a:off x="0" y="0"/>
            <a:ext cx="0" cy="0"/>
          </xdr:xfrm>
          <a:graphic>
            <a:graphicData uri="http://schemas.microsoft.com/office/drawing/2010/slicer">
              <sle:slicer xmlns:sle="http://schemas.microsoft.com/office/drawing/2010/slicer" name="Body_Type"/>
            </a:graphicData>
          </a:graphic>
        </xdr:graphicFrame>
      </mc:Choice>
      <mc:Fallback xmlns="">
        <xdr:sp macro="" textlink="">
          <xdr:nvSpPr>
            <xdr:cNvPr id="0" name=""/>
            <xdr:cNvSpPr>
              <a:spLocks noTextEdit="1"/>
            </xdr:cNvSpPr>
          </xdr:nvSpPr>
          <xdr:spPr>
            <a:xfrm>
              <a:off x="144780" y="3413761"/>
              <a:ext cx="2674620" cy="16078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266700</xdr:colOff>
      <xdr:row>18</xdr:row>
      <xdr:rowOff>129541</xdr:rowOff>
    </xdr:from>
    <xdr:to>
      <xdr:col>13</xdr:col>
      <xdr:colOff>594360</xdr:colOff>
      <xdr:row>27</xdr:row>
      <xdr:rowOff>83820</xdr:rowOff>
    </xdr:to>
    <mc:AlternateContent xmlns:mc="http://schemas.openxmlformats.org/markup-compatibility/2006" xmlns:a14="http://schemas.microsoft.com/office/drawing/2010/main">
      <mc:Choice Requires="a14">
        <xdr:graphicFrame macro="">
          <xdr:nvGraphicFramePr>
            <xdr:cNvPr id="7" name="Make 1">
              <a:extLst>
                <a:ext uri="{FF2B5EF4-FFF2-40B4-BE49-F238E27FC236}">
                  <a16:creationId xmlns:a16="http://schemas.microsoft.com/office/drawing/2014/main" id="{C32E653D-4A67-E9FA-3511-EF75DE60A923}"/>
                </a:ext>
              </a:extLst>
            </xdr:cNvPr>
            <xdr:cNvGraphicFramePr/>
          </xdr:nvGraphicFramePr>
          <xdr:xfrm>
            <a:off x="0" y="0"/>
            <a:ext cx="0" cy="0"/>
          </xdr:xfrm>
          <a:graphic>
            <a:graphicData uri="http://schemas.microsoft.com/office/drawing/2010/slicer">
              <sle:slicer xmlns:sle="http://schemas.microsoft.com/office/drawing/2010/slicer" name="Make 1"/>
            </a:graphicData>
          </a:graphic>
        </xdr:graphicFrame>
      </mc:Choice>
      <mc:Fallback xmlns="">
        <xdr:sp macro="" textlink="">
          <xdr:nvSpPr>
            <xdr:cNvPr id="0" name=""/>
            <xdr:cNvSpPr>
              <a:spLocks noTextEdit="1"/>
            </xdr:cNvSpPr>
          </xdr:nvSpPr>
          <xdr:spPr>
            <a:xfrm>
              <a:off x="5753100" y="3421381"/>
              <a:ext cx="2766060" cy="1600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137160</xdr:colOff>
      <xdr:row>18</xdr:row>
      <xdr:rowOff>137161</xdr:rowOff>
    </xdr:from>
    <xdr:to>
      <xdr:col>18</xdr:col>
      <xdr:colOff>220980</xdr:colOff>
      <xdr:row>27</xdr:row>
      <xdr:rowOff>53340</xdr:rowOff>
    </xdr:to>
    <mc:AlternateContent xmlns:mc="http://schemas.openxmlformats.org/markup-compatibility/2006" xmlns:a14="http://schemas.microsoft.com/office/drawing/2010/main">
      <mc:Choice Requires="a14">
        <xdr:graphicFrame macro="">
          <xdr:nvGraphicFramePr>
            <xdr:cNvPr id="8" name="Fuel_Type">
              <a:extLst>
                <a:ext uri="{FF2B5EF4-FFF2-40B4-BE49-F238E27FC236}">
                  <a16:creationId xmlns:a16="http://schemas.microsoft.com/office/drawing/2014/main" id="{57B2D548-EA88-71C8-647B-8140CED0BC12}"/>
                </a:ext>
              </a:extLst>
            </xdr:cNvPr>
            <xdr:cNvGraphicFramePr/>
          </xdr:nvGraphicFramePr>
          <xdr:xfrm>
            <a:off x="0" y="0"/>
            <a:ext cx="0" cy="0"/>
          </xdr:xfrm>
          <a:graphic>
            <a:graphicData uri="http://schemas.microsoft.com/office/drawing/2010/slicer">
              <sle:slicer xmlns:sle="http://schemas.microsoft.com/office/drawing/2010/slicer" name="Fuel_Type"/>
            </a:graphicData>
          </a:graphic>
        </xdr:graphicFrame>
      </mc:Choice>
      <mc:Fallback xmlns="">
        <xdr:sp macro="" textlink="">
          <xdr:nvSpPr>
            <xdr:cNvPr id="0" name=""/>
            <xdr:cNvSpPr>
              <a:spLocks noTextEdit="1"/>
            </xdr:cNvSpPr>
          </xdr:nvSpPr>
          <xdr:spPr>
            <a:xfrm>
              <a:off x="8671560" y="3429001"/>
              <a:ext cx="2522220" cy="1562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335280</xdr:colOff>
      <xdr:row>18</xdr:row>
      <xdr:rowOff>129541</xdr:rowOff>
    </xdr:from>
    <xdr:to>
      <xdr:col>22</xdr:col>
      <xdr:colOff>586740</xdr:colOff>
      <xdr:row>27</xdr:row>
      <xdr:rowOff>38100</xdr:rowOff>
    </xdr:to>
    <mc:AlternateContent xmlns:mc="http://schemas.openxmlformats.org/markup-compatibility/2006" xmlns:a14="http://schemas.microsoft.com/office/drawing/2010/main">
      <mc:Choice Requires="a14">
        <xdr:graphicFrame macro="">
          <xdr:nvGraphicFramePr>
            <xdr:cNvPr id="9" name="avg_combined_mileage">
              <a:extLst>
                <a:ext uri="{FF2B5EF4-FFF2-40B4-BE49-F238E27FC236}">
                  <a16:creationId xmlns:a16="http://schemas.microsoft.com/office/drawing/2014/main" id="{78F55A8B-60F1-C954-2320-74175332C2E0}"/>
                </a:ext>
              </a:extLst>
            </xdr:cNvPr>
            <xdr:cNvGraphicFramePr/>
          </xdr:nvGraphicFramePr>
          <xdr:xfrm>
            <a:off x="0" y="0"/>
            <a:ext cx="0" cy="0"/>
          </xdr:xfrm>
          <a:graphic>
            <a:graphicData uri="http://schemas.microsoft.com/office/drawing/2010/slicer">
              <sle:slicer xmlns:sle="http://schemas.microsoft.com/office/drawing/2010/slicer" name="avg_combined_mileage"/>
            </a:graphicData>
          </a:graphic>
        </xdr:graphicFrame>
      </mc:Choice>
      <mc:Fallback xmlns="">
        <xdr:sp macro="" textlink="">
          <xdr:nvSpPr>
            <xdr:cNvPr id="0" name=""/>
            <xdr:cNvSpPr>
              <a:spLocks noTextEdit="1"/>
            </xdr:cNvSpPr>
          </xdr:nvSpPr>
          <xdr:spPr>
            <a:xfrm>
              <a:off x="11308080" y="3421381"/>
              <a:ext cx="2689860" cy="15544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502920</xdr:colOff>
      <xdr:row>18</xdr:row>
      <xdr:rowOff>121921</xdr:rowOff>
    </xdr:from>
    <xdr:to>
      <xdr:col>9</xdr:col>
      <xdr:colOff>106680</xdr:colOff>
      <xdr:row>27</xdr:row>
      <xdr:rowOff>68581</xdr:rowOff>
    </xdr:to>
    <mc:AlternateContent xmlns:mc="http://schemas.openxmlformats.org/markup-compatibility/2006" xmlns:a14="http://schemas.microsoft.com/office/drawing/2010/main">
      <mc:Choice Requires="a14">
        <xdr:graphicFrame macro="">
          <xdr:nvGraphicFramePr>
            <xdr:cNvPr id="4" name="Model">
              <a:extLst>
                <a:ext uri="{FF2B5EF4-FFF2-40B4-BE49-F238E27FC236}">
                  <a16:creationId xmlns:a16="http://schemas.microsoft.com/office/drawing/2014/main" id="{C1A82048-4EED-4363-E74B-79D227E4252E}"/>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2941320" y="3413761"/>
              <a:ext cx="2651760" cy="1592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304800</xdr:colOff>
      <xdr:row>22</xdr:row>
      <xdr:rowOff>26670</xdr:rowOff>
    </xdr:to>
    <xdr:graphicFrame macro="">
      <xdr:nvGraphicFramePr>
        <xdr:cNvPr id="2" name="Chart 1">
          <a:extLst>
            <a:ext uri="{FF2B5EF4-FFF2-40B4-BE49-F238E27FC236}">
              <a16:creationId xmlns:a16="http://schemas.microsoft.com/office/drawing/2014/main" id="{0A455A5A-DEC7-4030-B80F-8D782C7F9A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24</xdr:row>
      <xdr:rowOff>0</xdr:rowOff>
    </xdr:from>
    <xdr:to>
      <xdr:col>14</xdr:col>
      <xdr:colOff>190500</xdr:colOff>
      <xdr:row>41</xdr:row>
      <xdr:rowOff>156210</xdr:rowOff>
    </xdr:to>
    <xdr:graphicFrame macro="">
      <xdr:nvGraphicFramePr>
        <xdr:cNvPr id="3" name="Chart 2">
          <a:extLst>
            <a:ext uri="{FF2B5EF4-FFF2-40B4-BE49-F238E27FC236}">
              <a16:creationId xmlns:a16="http://schemas.microsoft.com/office/drawing/2014/main" id="{C05A4418-8BD1-4107-B964-BBDF632E0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76200</xdr:colOff>
      <xdr:row>3</xdr:row>
      <xdr:rowOff>7620</xdr:rowOff>
    </xdr:from>
    <xdr:to>
      <xdr:col>11</xdr:col>
      <xdr:colOff>0</xdr:colOff>
      <xdr:row>5</xdr:row>
      <xdr:rowOff>91440</xdr:rowOff>
    </xdr:to>
    <xdr:sp macro="" textlink="">
      <xdr:nvSpPr>
        <xdr:cNvPr id="2" name="TextBox 1">
          <a:extLst>
            <a:ext uri="{FF2B5EF4-FFF2-40B4-BE49-F238E27FC236}">
              <a16:creationId xmlns:a16="http://schemas.microsoft.com/office/drawing/2014/main" id="{43BD3718-09EB-CCF4-F31B-689AD38DC676}"/>
            </a:ext>
          </a:extLst>
        </xdr:cNvPr>
        <xdr:cNvSpPr txBox="1"/>
      </xdr:nvSpPr>
      <xdr:spPr>
        <a:xfrm>
          <a:off x="76200" y="556260"/>
          <a:ext cx="6629400" cy="44958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t>TASK</a:t>
          </a:r>
          <a:r>
            <a:rPr lang="en-IN" sz="1100" b="1" kern="1200" baseline="0"/>
            <a:t>-1</a:t>
          </a:r>
          <a:r>
            <a:rPr lang="en-IN" sz="1100" kern="1200" baseline="0"/>
            <a:t>: IN THIS TASK TOP 10 CARS ACCORDING TO THEIR MILEAGE HAVE BEEN DEPICTED AND THE CAR WHICH HAS THE HIGHEST MILEAGE AMONG THEM IS </a:t>
          </a:r>
          <a:r>
            <a:rPr lang="en-IN" sz="1100" u="sng" kern="1200" baseline="0"/>
            <a:t>MAHINDRA 5-SERIES</a:t>
          </a:r>
          <a:r>
            <a:rPr lang="en-IN" sz="1100" kern="1200" baseline="0"/>
            <a:t>.</a:t>
          </a:r>
          <a:endParaRPr lang="en-IN" sz="1100" kern="1200"/>
        </a:p>
      </xdr:txBody>
    </xdr:sp>
    <xdr:clientData/>
  </xdr:twoCellAnchor>
  <xdr:twoCellAnchor>
    <xdr:from>
      <xdr:col>0</xdr:col>
      <xdr:colOff>83820</xdr:colOff>
      <xdr:row>5</xdr:row>
      <xdr:rowOff>167640</xdr:rowOff>
    </xdr:from>
    <xdr:to>
      <xdr:col>11</xdr:col>
      <xdr:colOff>0</xdr:colOff>
      <xdr:row>8</xdr:row>
      <xdr:rowOff>152400</xdr:rowOff>
    </xdr:to>
    <xdr:sp macro="" textlink="">
      <xdr:nvSpPr>
        <xdr:cNvPr id="3" name="TextBox 2">
          <a:extLst>
            <a:ext uri="{FF2B5EF4-FFF2-40B4-BE49-F238E27FC236}">
              <a16:creationId xmlns:a16="http://schemas.microsoft.com/office/drawing/2014/main" id="{741CEED2-9856-C4DC-7D5E-60A0F9357D70}"/>
            </a:ext>
          </a:extLst>
        </xdr:cNvPr>
        <xdr:cNvSpPr txBox="1"/>
      </xdr:nvSpPr>
      <xdr:spPr>
        <a:xfrm>
          <a:off x="83820" y="1082040"/>
          <a:ext cx="6621780" cy="5334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t>TASK-2</a:t>
          </a:r>
          <a:r>
            <a:rPr lang="en-IN" sz="1100" kern="1200"/>
            <a:t>:</a:t>
          </a:r>
          <a:r>
            <a:rPr lang="en-IN" sz="1100" kern="1200" baseline="0"/>
            <a:t> IN THIS TASK TOP 10 CARS WITH THE HIGHEST CITY MILEAGE-DISPLACEMENT WISE HAVE BEEN DEPICTED AND THE CAR WHICH HAS THE HIGHEST MILEAGE AMONG THEM IS </a:t>
          </a:r>
          <a:r>
            <a:rPr lang="en-IN" sz="1100" u="sng" kern="1200" baseline="0"/>
            <a:t>SUZUKI-BALENO</a:t>
          </a:r>
          <a:r>
            <a:rPr lang="en-IN" sz="1100" kern="1200" baseline="0"/>
            <a:t>(27.39KM/L).</a:t>
          </a:r>
          <a:endParaRPr lang="en-IN" sz="1100" kern="1200"/>
        </a:p>
      </xdr:txBody>
    </xdr:sp>
    <xdr:clientData/>
  </xdr:twoCellAnchor>
  <xdr:twoCellAnchor>
    <xdr:from>
      <xdr:col>0</xdr:col>
      <xdr:colOff>76200</xdr:colOff>
      <xdr:row>9</xdr:row>
      <xdr:rowOff>45720</xdr:rowOff>
    </xdr:from>
    <xdr:to>
      <xdr:col>11</xdr:col>
      <xdr:colOff>7620</xdr:colOff>
      <xdr:row>12</xdr:row>
      <xdr:rowOff>121920</xdr:rowOff>
    </xdr:to>
    <xdr:sp macro="" textlink="">
      <xdr:nvSpPr>
        <xdr:cNvPr id="4" name="TextBox 3">
          <a:extLst>
            <a:ext uri="{FF2B5EF4-FFF2-40B4-BE49-F238E27FC236}">
              <a16:creationId xmlns:a16="http://schemas.microsoft.com/office/drawing/2014/main" id="{B135174A-AC40-AE45-2547-4591342BB935}"/>
            </a:ext>
          </a:extLst>
        </xdr:cNvPr>
        <xdr:cNvSpPr txBox="1"/>
      </xdr:nvSpPr>
      <xdr:spPr>
        <a:xfrm>
          <a:off x="76200" y="1691640"/>
          <a:ext cx="6637020" cy="62484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t>TASK-3</a:t>
          </a:r>
          <a:r>
            <a:rPr lang="en-IN" sz="1100" kern="1200"/>
            <a:t>:</a:t>
          </a:r>
          <a:r>
            <a:rPr lang="en-IN" sz="1100" kern="1200" baseline="0"/>
            <a:t> IN THIS TASK THE TOP 3 MANUFACTURERS WITH THE HIGHEST NO. OF HATCHBACK HAVE BEEN DEPICTED AND THE MANUFACTURERS WHICH HAS THE HIGHEST NO. OF HATCHBACK BODYTYPE IS </a:t>
          </a:r>
          <a:r>
            <a:rPr lang="en-IN" sz="1100" u="sng" kern="1200" baseline="0"/>
            <a:t>SUZUKI</a:t>
          </a:r>
          <a:r>
            <a:rPr lang="en-IN" sz="1100" kern="1200" baseline="0"/>
            <a:t>.</a:t>
          </a:r>
          <a:endParaRPr lang="en-IN" sz="1100" kern="1200"/>
        </a:p>
      </xdr:txBody>
    </xdr:sp>
    <xdr:clientData/>
  </xdr:twoCellAnchor>
  <xdr:twoCellAnchor>
    <xdr:from>
      <xdr:col>0</xdr:col>
      <xdr:colOff>83820</xdr:colOff>
      <xdr:row>13</xdr:row>
      <xdr:rowOff>0</xdr:rowOff>
    </xdr:from>
    <xdr:to>
      <xdr:col>11</xdr:col>
      <xdr:colOff>15240</xdr:colOff>
      <xdr:row>16</xdr:row>
      <xdr:rowOff>22860</xdr:rowOff>
    </xdr:to>
    <xdr:sp macro="" textlink="">
      <xdr:nvSpPr>
        <xdr:cNvPr id="5" name="TextBox 4">
          <a:extLst>
            <a:ext uri="{FF2B5EF4-FFF2-40B4-BE49-F238E27FC236}">
              <a16:creationId xmlns:a16="http://schemas.microsoft.com/office/drawing/2014/main" id="{B8BFD0B9-0E20-B908-0D4C-2B291BF061C7}"/>
            </a:ext>
          </a:extLst>
        </xdr:cNvPr>
        <xdr:cNvSpPr txBox="1"/>
      </xdr:nvSpPr>
      <xdr:spPr>
        <a:xfrm>
          <a:off x="83820" y="2377440"/>
          <a:ext cx="6637020" cy="5715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t>TASK-4</a:t>
          </a:r>
          <a:r>
            <a:rPr lang="en-IN" sz="1100" kern="1200"/>
            <a:t>: IN THIS TASK THE</a:t>
          </a:r>
          <a:r>
            <a:rPr lang="en-IN" sz="1100" kern="1200" baseline="0"/>
            <a:t> OUTLIERS HAVE BEEN IDENTIFIED ON THE BASIS OF CITY_MILEAGE COLUMN AND THERE HAS BEEN ONLY ONE OUTLIER I.E. </a:t>
          </a:r>
          <a:r>
            <a:rPr lang="en-IN" sz="1100" u="sng" kern="1200" baseline="0"/>
            <a:t>MAHINDRA E20 PLUS</a:t>
          </a:r>
          <a:r>
            <a:rPr lang="en-IN" sz="1100" kern="1200" baseline="0"/>
            <a:t>.</a:t>
          </a:r>
          <a:endParaRPr lang="en-IN" sz="1100" kern="1200"/>
        </a:p>
      </xdr:txBody>
    </xdr:sp>
    <xdr:clientData/>
  </xdr:twoCellAnchor>
  <xdr:twoCellAnchor>
    <xdr:from>
      <xdr:col>0</xdr:col>
      <xdr:colOff>83820</xdr:colOff>
      <xdr:row>16</xdr:row>
      <xdr:rowOff>68580</xdr:rowOff>
    </xdr:from>
    <xdr:to>
      <xdr:col>11</xdr:col>
      <xdr:colOff>7620</xdr:colOff>
      <xdr:row>19</xdr:row>
      <xdr:rowOff>137160</xdr:rowOff>
    </xdr:to>
    <xdr:sp macro="" textlink="">
      <xdr:nvSpPr>
        <xdr:cNvPr id="6" name="TextBox 5">
          <a:extLst>
            <a:ext uri="{FF2B5EF4-FFF2-40B4-BE49-F238E27FC236}">
              <a16:creationId xmlns:a16="http://schemas.microsoft.com/office/drawing/2014/main" id="{0FBDBFFA-D184-62B4-372A-C27B43706401}"/>
            </a:ext>
          </a:extLst>
        </xdr:cNvPr>
        <xdr:cNvSpPr txBox="1"/>
      </xdr:nvSpPr>
      <xdr:spPr>
        <a:xfrm>
          <a:off x="83820" y="2994660"/>
          <a:ext cx="6629400" cy="61722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t>TASK-5</a:t>
          </a:r>
          <a:r>
            <a:rPr lang="en-IN" sz="1100" kern="1200"/>
            <a:t>: DISPLACEMENT-CITY</a:t>
          </a:r>
          <a:r>
            <a:rPr lang="en-IN" sz="1100" kern="1200" baseline="0"/>
            <a:t> MILEAGE AND FUEL TANK CAPACITY-CITY MILEAGE CORRELATIONS HAVE BEEN CALCULATED. BOTH TH CORRELATIONS ARE </a:t>
          </a:r>
          <a:r>
            <a:rPr lang="en-IN" sz="1100" u="sng" kern="1200" baseline="0"/>
            <a:t>WEAK NEGATIVE</a:t>
          </a:r>
          <a:r>
            <a:rPr lang="en-IN" sz="1100" kern="1200" baseline="0"/>
            <a:t>.</a:t>
          </a:r>
          <a:endParaRPr lang="en-IN" sz="1100" kern="1200"/>
        </a:p>
      </xdr:txBody>
    </xdr:sp>
    <xdr:clientData/>
  </xdr:twoCellAnchor>
  <xdr:twoCellAnchor>
    <xdr:from>
      <xdr:col>0</xdr:col>
      <xdr:colOff>76200</xdr:colOff>
      <xdr:row>20</xdr:row>
      <xdr:rowOff>22860</xdr:rowOff>
    </xdr:from>
    <xdr:to>
      <xdr:col>11</xdr:col>
      <xdr:colOff>0</xdr:colOff>
      <xdr:row>22</xdr:row>
      <xdr:rowOff>152400</xdr:rowOff>
    </xdr:to>
    <xdr:sp macro="" textlink="">
      <xdr:nvSpPr>
        <xdr:cNvPr id="7" name="TextBox 6">
          <a:extLst>
            <a:ext uri="{FF2B5EF4-FFF2-40B4-BE49-F238E27FC236}">
              <a16:creationId xmlns:a16="http://schemas.microsoft.com/office/drawing/2014/main" id="{64C7FCD1-1FDC-06FB-7A70-3B4EAF1277C9}"/>
            </a:ext>
          </a:extLst>
        </xdr:cNvPr>
        <xdr:cNvSpPr txBox="1"/>
      </xdr:nvSpPr>
      <xdr:spPr>
        <a:xfrm>
          <a:off x="76200" y="3680460"/>
          <a:ext cx="6629400" cy="4953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t>TASK-6</a:t>
          </a:r>
          <a:r>
            <a:rPr lang="en-IN" sz="1100" kern="1200"/>
            <a:t>: IN THIS TASK </a:t>
          </a:r>
          <a:r>
            <a:rPr lang="en-IN" sz="1100" u="sng" kern="1200"/>
            <a:t>BMW</a:t>
          </a:r>
          <a:r>
            <a:rPr lang="en-IN" sz="1100" kern="1200"/>
            <a:t> CAR</a:t>
          </a:r>
          <a:r>
            <a:rPr lang="en-IN" sz="1100" kern="1200" baseline="0"/>
            <a:t> HAS BEEN IDENTIFIED AS THE MOST PREFERABLE CAR FOR ADVENTUROUS DRIVES.</a:t>
          </a:r>
          <a:endParaRPr lang="en-IN" sz="1100" kern="1200"/>
        </a:p>
      </xdr:txBody>
    </xdr:sp>
    <xdr:clientData/>
  </xdr:twoCellAnchor>
  <xdr:twoCellAnchor>
    <xdr:from>
      <xdr:col>0</xdr:col>
      <xdr:colOff>76200</xdr:colOff>
      <xdr:row>23</xdr:row>
      <xdr:rowOff>45720</xdr:rowOff>
    </xdr:from>
    <xdr:to>
      <xdr:col>11</xdr:col>
      <xdr:colOff>0</xdr:colOff>
      <xdr:row>25</xdr:row>
      <xdr:rowOff>114300</xdr:rowOff>
    </xdr:to>
    <xdr:sp macro="" textlink="">
      <xdr:nvSpPr>
        <xdr:cNvPr id="8" name="TextBox 7">
          <a:extLst>
            <a:ext uri="{FF2B5EF4-FFF2-40B4-BE49-F238E27FC236}">
              <a16:creationId xmlns:a16="http://schemas.microsoft.com/office/drawing/2014/main" id="{2F9533C7-7A02-BB93-C53A-1154D35E0950}"/>
            </a:ext>
          </a:extLst>
        </xdr:cNvPr>
        <xdr:cNvSpPr txBox="1"/>
      </xdr:nvSpPr>
      <xdr:spPr>
        <a:xfrm>
          <a:off x="76200" y="4251960"/>
          <a:ext cx="6629400" cy="43434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t>TASK-7</a:t>
          </a:r>
          <a:r>
            <a:rPr lang="en-IN" sz="1100" kern="1200"/>
            <a:t>: FROM THIS</a:t>
          </a:r>
          <a:r>
            <a:rPr lang="en-IN" sz="1100" kern="1200" baseline="0"/>
            <a:t> TASK WE CAN CONCLUDE THAT THE MOST SUITABLE CAR FOR FAMILY USAGE IS </a:t>
          </a:r>
        </a:p>
        <a:p>
          <a:r>
            <a:rPr lang="en-IN" sz="1100" u="sng" kern="1200" baseline="0"/>
            <a:t>BMW 7-SERIES</a:t>
          </a:r>
          <a:r>
            <a:rPr lang="en-IN" sz="1100" kern="1200" baseline="0"/>
            <a:t>.</a:t>
          </a:r>
          <a:endParaRPr lang="en-IN" sz="1100" kern="1200"/>
        </a:p>
      </xdr:txBody>
    </xdr:sp>
    <xdr:clientData/>
  </xdr:twoCellAnchor>
  <xdr:twoCellAnchor>
    <xdr:from>
      <xdr:col>0</xdr:col>
      <xdr:colOff>76200</xdr:colOff>
      <xdr:row>26</xdr:row>
      <xdr:rowOff>0</xdr:rowOff>
    </xdr:from>
    <xdr:to>
      <xdr:col>11</xdr:col>
      <xdr:colOff>7620</xdr:colOff>
      <xdr:row>29</xdr:row>
      <xdr:rowOff>68580</xdr:rowOff>
    </xdr:to>
    <xdr:sp macro="" textlink="">
      <xdr:nvSpPr>
        <xdr:cNvPr id="9" name="TextBox 8">
          <a:extLst>
            <a:ext uri="{FF2B5EF4-FFF2-40B4-BE49-F238E27FC236}">
              <a16:creationId xmlns:a16="http://schemas.microsoft.com/office/drawing/2014/main" id="{290F42A1-67CC-0AAF-B99F-5522F5FFFB20}"/>
            </a:ext>
          </a:extLst>
        </xdr:cNvPr>
        <xdr:cNvSpPr txBox="1"/>
      </xdr:nvSpPr>
      <xdr:spPr>
        <a:xfrm>
          <a:off x="76200" y="4754880"/>
          <a:ext cx="6637020" cy="61722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t>TASK-8</a:t>
          </a:r>
          <a:r>
            <a:rPr lang="en-IN" sz="1100" kern="1200"/>
            <a:t>: COMPACT CITY CAR(PRIMARILY</a:t>
          </a:r>
          <a:r>
            <a:rPr lang="en-IN" sz="1100" kern="1200" baseline="0"/>
            <a:t> FOR CITY USAGE) - KWID RENAULT.                                              </a:t>
          </a:r>
        </a:p>
        <a:p>
          <a:r>
            <a:rPr lang="en-IN" sz="1100" kern="1200" baseline="0"/>
            <a:t> FAMILY CAR( FOR LONG DISTANCE)- </a:t>
          </a:r>
          <a:r>
            <a:rPr lang="en-IN" sz="1100" u="sng" kern="1200" baseline="0"/>
            <a:t>PLATINUM ETIOS </a:t>
          </a:r>
          <a:r>
            <a:rPr lang="en-IN" sz="1100" kern="1200" baseline="0"/>
            <a:t>(CONSIDERING BOOTSPACE AND FUEL TANK CAPCITY).                                                               </a:t>
          </a:r>
          <a:endParaRPr lang="en-IN" sz="1100" kern="1200"/>
        </a:p>
      </xdr:txBody>
    </xdr:sp>
    <xdr:clientData/>
  </xdr:twoCellAnchor>
  <xdr:twoCellAnchor>
    <xdr:from>
      <xdr:col>0</xdr:col>
      <xdr:colOff>76200</xdr:colOff>
      <xdr:row>29</xdr:row>
      <xdr:rowOff>106680</xdr:rowOff>
    </xdr:from>
    <xdr:to>
      <xdr:col>11</xdr:col>
      <xdr:colOff>15240</xdr:colOff>
      <xdr:row>32</xdr:row>
      <xdr:rowOff>175260</xdr:rowOff>
    </xdr:to>
    <xdr:sp macro="" textlink="">
      <xdr:nvSpPr>
        <xdr:cNvPr id="10" name="TextBox 9">
          <a:extLst>
            <a:ext uri="{FF2B5EF4-FFF2-40B4-BE49-F238E27FC236}">
              <a16:creationId xmlns:a16="http://schemas.microsoft.com/office/drawing/2014/main" id="{AD0DF811-427F-105F-4520-9837B0052114}"/>
            </a:ext>
          </a:extLst>
        </xdr:cNvPr>
        <xdr:cNvSpPr txBox="1"/>
      </xdr:nvSpPr>
      <xdr:spPr>
        <a:xfrm>
          <a:off x="76200" y="5410200"/>
          <a:ext cx="6644640" cy="61722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t>TASK-10</a:t>
          </a:r>
          <a:r>
            <a:rPr lang="en-IN" sz="1100" kern="1200"/>
            <a:t>: TOP 3 CAR MANUFACTURERS IN HATCHBACK CATEGORY - SUZUKI,HYUNDAI</a:t>
          </a:r>
          <a:r>
            <a:rPr lang="en-IN" sz="1100" kern="1200" baseline="0"/>
            <a:t> AND TATA.</a:t>
          </a:r>
        </a:p>
        <a:p>
          <a:r>
            <a:rPr lang="en-IN" sz="1100" kern="1200"/>
            <a:t>               TOP 3 CAR MANUFACTURERS IN SEDAN CATEGORY - HYUNDAI</a:t>
          </a:r>
          <a:r>
            <a:rPr lang="en-IN" sz="1100" kern="1200" baseline="0"/>
            <a:t>, SKODA AND TOYATA.</a:t>
          </a:r>
        </a:p>
        <a:p>
          <a:r>
            <a:rPr lang="en-IN" sz="1100" kern="1200" baseline="0"/>
            <a:t>               TOP 3 CAR MANUFACTURERS IN SUV CATEGORY - MAHINDRA, TATA AND HYUNDAI.</a:t>
          </a:r>
          <a:endParaRPr lang="en-IN" sz="1100" kern="1200"/>
        </a:p>
      </xdr:txBody>
    </xdr:sp>
    <xdr:clientData/>
  </xdr:twoCellAnchor>
  <xdr:twoCellAnchor>
    <xdr:from>
      <xdr:col>0</xdr:col>
      <xdr:colOff>68580</xdr:colOff>
      <xdr:row>33</xdr:row>
      <xdr:rowOff>53340</xdr:rowOff>
    </xdr:from>
    <xdr:to>
      <xdr:col>11</xdr:col>
      <xdr:colOff>7620</xdr:colOff>
      <xdr:row>35</xdr:row>
      <xdr:rowOff>114300</xdr:rowOff>
    </xdr:to>
    <xdr:sp macro="" textlink="">
      <xdr:nvSpPr>
        <xdr:cNvPr id="11" name="TextBox 10">
          <a:extLst>
            <a:ext uri="{FF2B5EF4-FFF2-40B4-BE49-F238E27FC236}">
              <a16:creationId xmlns:a16="http://schemas.microsoft.com/office/drawing/2014/main" id="{E746B53B-A2FC-CA20-D6FE-C61597C86F51}"/>
            </a:ext>
          </a:extLst>
        </xdr:cNvPr>
        <xdr:cNvSpPr txBox="1"/>
      </xdr:nvSpPr>
      <xdr:spPr>
        <a:xfrm>
          <a:off x="68580" y="6088380"/>
          <a:ext cx="6644640" cy="42672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t>TASK-11</a:t>
          </a:r>
          <a:r>
            <a:rPr lang="en-IN" sz="1100" kern="1200"/>
            <a:t>:</a:t>
          </a:r>
          <a:r>
            <a:rPr lang="en-IN" sz="1100" kern="1200" baseline="0"/>
            <a:t> MOST POPULAT CAR BODY TYPE (BY COUNT) - </a:t>
          </a:r>
          <a:r>
            <a:rPr lang="en-IN" sz="1100" b="1" kern="1200" baseline="0"/>
            <a:t>SEDAN(42).</a:t>
          </a:r>
          <a:endParaRPr lang="en-IN" sz="1100" b="1" kern="1200"/>
        </a:p>
      </xdr:txBody>
    </xdr:sp>
    <xdr:clientData/>
  </xdr:twoCellAnchor>
  <xdr:twoCellAnchor>
    <xdr:from>
      <xdr:col>12</xdr:col>
      <xdr:colOff>7620</xdr:colOff>
      <xdr:row>3</xdr:row>
      <xdr:rowOff>7620</xdr:rowOff>
    </xdr:from>
    <xdr:to>
      <xdr:col>23</xdr:col>
      <xdr:colOff>7620</xdr:colOff>
      <xdr:row>5</xdr:row>
      <xdr:rowOff>137160</xdr:rowOff>
    </xdr:to>
    <xdr:sp macro="" textlink="">
      <xdr:nvSpPr>
        <xdr:cNvPr id="12" name="TextBox 11">
          <a:extLst>
            <a:ext uri="{FF2B5EF4-FFF2-40B4-BE49-F238E27FC236}">
              <a16:creationId xmlns:a16="http://schemas.microsoft.com/office/drawing/2014/main" id="{793916CC-6CB2-EE64-551E-4F0576EBD282}"/>
            </a:ext>
          </a:extLst>
        </xdr:cNvPr>
        <xdr:cNvSpPr txBox="1"/>
      </xdr:nvSpPr>
      <xdr:spPr>
        <a:xfrm>
          <a:off x="7322820" y="556260"/>
          <a:ext cx="6705600" cy="495300"/>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t>TASK-1</a:t>
          </a:r>
          <a:r>
            <a:rPr lang="en-IN" sz="1100" kern="1200"/>
            <a:t>:</a:t>
          </a:r>
          <a:r>
            <a:rPr lang="en-IN" sz="1100" kern="1200" baseline="0"/>
            <a:t> TOP 2 CAR MANUFACTURERS THAT OFFERS THE WIDEST RANGE OF CAR VARIANTS - HYUNDAI(125)</a:t>
          </a:r>
        </a:p>
        <a:p>
          <a:r>
            <a:rPr lang="en-IN" sz="1100" kern="1200" baseline="0"/>
            <a:t>                                                                                                                                                                       SUZUKI (113).</a:t>
          </a:r>
          <a:endParaRPr lang="en-IN" sz="1100" kern="1200"/>
        </a:p>
      </xdr:txBody>
    </xdr:sp>
    <xdr:clientData/>
  </xdr:twoCellAnchor>
  <xdr:twoCellAnchor>
    <xdr:from>
      <xdr:col>12</xdr:col>
      <xdr:colOff>0</xdr:colOff>
      <xdr:row>6</xdr:row>
      <xdr:rowOff>38100</xdr:rowOff>
    </xdr:from>
    <xdr:to>
      <xdr:col>23</xdr:col>
      <xdr:colOff>0</xdr:colOff>
      <xdr:row>8</xdr:row>
      <xdr:rowOff>53340</xdr:rowOff>
    </xdr:to>
    <xdr:sp macro="" textlink="">
      <xdr:nvSpPr>
        <xdr:cNvPr id="13" name="TextBox 12">
          <a:extLst>
            <a:ext uri="{FF2B5EF4-FFF2-40B4-BE49-F238E27FC236}">
              <a16:creationId xmlns:a16="http://schemas.microsoft.com/office/drawing/2014/main" id="{AF40B1EA-EE74-7D17-92EF-4B9B9F49A684}"/>
            </a:ext>
          </a:extLst>
        </xdr:cNvPr>
        <xdr:cNvSpPr txBox="1"/>
      </xdr:nvSpPr>
      <xdr:spPr>
        <a:xfrm>
          <a:off x="7315200" y="1135380"/>
          <a:ext cx="6705600" cy="381000"/>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t>TASK-2</a:t>
          </a:r>
          <a:r>
            <a:rPr lang="en-IN" sz="1100" kern="1200"/>
            <a:t>: MANUFACTURER THAT OFFERS THE</a:t>
          </a:r>
          <a:r>
            <a:rPr lang="en-IN" sz="1100" kern="1200" baseline="0"/>
            <a:t> WIDEST VARIATION OF CITY MILEAGE - SUZUKI.</a:t>
          </a:r>
          <a:endParaRPr lang="en-IN" sz="1100" kern="1200"/>
        </a:p>
      </xdr:txBody>
    </xdr:sp>
    <xdr:clientData/>
  </xdr:twoCellAnchor>
  <xdr:twoCellAnchor>
    <xdr:from>
      <xdr:col>12</xdr:col>
      <xdr:colOff>7620</xdr:colOff>
      <xdr:row>8</xdr:row>
      <xdr:rowOff>152400</xdr:rowOff>
    </xdr:from>
    <xdr:to>
      <xdr:col>23</xdr:col>
      <xdr:colOff>30480</xdr:colOff>
      <xdr:row>11</xdr:row>
      <xdr:rowOff>106680</xdr:rowOff>
    </xdr:to>
    <xdr:sp macro="" textlink="">
      <xdr:nvSpPr>
        <xdr:cNvPr id="14" name="TextBox 13">
          <a:extLst>
            <a:ext uri="{FF2B5EF4-FFF2-40B4-BE49-F238E27FC236}">
              <a16:creationId xmlns:a16="http://schemas.microsoft.com/office/drawing/2014/main" id="{9E6B971F-08DB-B53D-6562-4F6B603A7652}"/>
            </a:ext>
          </a:extLst>
        </xdr:cNvPr>
        <xdr:cNvSpPr txBox="1"/>
      </xdr:nvSpPr>
      <xdr:spPr>
        <a:xfrm>
          <a:off x="7322820" y="1615440"/>
          <a:ext cx="6728460" cy="502920"/>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t>TASK-3</a:t>
          </a:r>
          <a:r>
            <a:rPr lang="en-IN" sz="1100" kern="1200"/>
            <a:t>: THE RELATION BETWEEN CITY MILEAGE AND FUEL TANK CAPACITY - STRONG</a:t>
          </a:r>
          <a:r>
            <a:rPr lang="en-IN" sz="1100" kern="1200" baseline="0"/>
            <a:t> NEGATIVE CORRELATION.</a:t>
          </a:r>
        </a:p>
        <a:p>
          <a:r>
            <a:rPr lang="en-IN" sz="1100" kern="1200" baseline="0"/>
            <a:t>               THE RELATION BETWEEN FUEL TANK CAPACITY AND DISPLACEMENT - STRONG POSITIVE CORRELATION.</a:t>
          </a:r>
          <a:endParaRPr lang="en-IN" sz="1100" kern="1200"/>
        </a:p>
      </xdr:txBody>
    </xdr:sp>
    <xdr:clientData/>
  </xdr:twoCellAnchor>
  <xdr:twoCellAnchor>
    <xdr:from>
      <xdr:col>12</xdr:col>
      <xdr:colOff>0</xdr:colOff>
      <xdr:row>11</xdr:row>
      <xdr:rowOff>175260</xdr:rowOff>
    </xdr:from>
    <xdr:to>
      <xdr:col>23</xdr:col>
      <xdr:colOff>38100</xdr:colOff>
      <xdr:row>21</xdr:row>
      <xdr:rowOff>30480</xdr:rowOff>
    </xdr:to>
    <xdr:sp macro="" textlink="">
      <xdr:nvSpPr>
        <xdr:cNvPr id="15" name="TextBox 14">
          <a:extLst>
            <a:ext uri="{FF2B5EF4-FFF2-40B4-BE49-F238E27FC236}">
              <a16:creationId xmlns:a16="http://schemas.microsoft.com/office/drawing/2014/main" id="{1433226E-6244-1BA3-6F53-BB06B390BC3F}"/>
            </a:ext>
          </a:extLst>
        </xdr:cNvPr>
        <xdr:cNvSpPr txBox="1"/>
      </xdr:nvSpPr>
      <xdr:spPr>
        <a:xfrm>
          <a:off x="7315200" y="2186940"/>
          <a:ext cx="6743700" cy="1684020"/>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t>TASK-5</a:t>
          </a:r>
          <a:r>
            <a:rPr lang="en-IN" sz="1100" kern="1200"/>
            <a:t>:</a:t>
          </a:r>
          <a:r>
            <a:rPr lang="en-IN" sz="1100" kern="1200" baseline="0"/>
            <a:t> A) FROM THE CHART MADE IN THE TASK WE CAN CONCLUDE THAT THE CAR WHICH HAS THE HIGHEST</a:t>
          </a:r>
        </a:p>
        <a:p>
          <a:r>
            <a:rPr lang="en-IN" sz="1100" kern="1200" baseline="0"/>
            <a:t>                    FUEL EFFICIENCY DISTRIBUTION CONSIDERING VARIOUS FACTORS IS THAT OF </a:t>
          </a:r>
          <a:r>
            <a:rPr lang="en-IN" sz="1100" u="sng" kern="1200" baseline="0"/>
            <a:t>- HYUNDAI</a:t>
          </a:r>
          <a:r>
            <a:rPr lang="en-IN" sz="1100" kern="1200" baseline="0"/>
            <a:t>.</a:t>
          </a:r>
        </a:p>
        <a:p>
          <a:r>
            <a:rPr lang="en-IN" sz="1100" kern="1200" baseline="0"/>
            <a:t>               B) HIGHLY CORRELATED - DISTANCE TRAVELLED AND FUEL EFFICIENCY</a:t>
          </a:r>
        </a:p>
        <a:p>
          <a:r>
            <a:rPr lang="en-IN" sz="1100" kern="1200" baseline="0"/>
            <a:t>                                                             FUEL TANK CAPACITY AND DISPLACEMENT</a:t>
          </a:r>
        </a:p>
        <a:p>
          <a:r>
            <a:rPr lang="en-IN" sz="1100" kern="1200" baseline="0"/>
            <a:t>                                                             CAR SIZE AND FUEL TANK CAPACITY</a:t>
          </a:r>
        </a:p>
        <a:p>
          <a:r>
            <a:rPr lang="en-IN" sz="1100" kern="1200" baseline="0"/>
            <a:t>                    WEEKLY CORRELATED - DISPLACEMENT AND FUEL EFFICIENCY</a:t>
          </a:r>
        </a:p>
        <a:p>
          <a:r>
            <a:rPr lang="en-IN" sz="1100" kern="1200" baseline="0"/>
            <a:t>               C) </a:t>
          </a:r>
          <a:r>
            <a:rPr lang="en-IN" sz="1100">
              <a:solidFill>
                <a:schemeClr val="dk1"/>
              </a:solidFill>
              <a:effectLst/>
              <a:latin typeface="+mn-lt"/>
              <a:ea typeface="+mn-ea"/>
              <a:cs typeface="+mn-cs"/>
            </a:rPr>
            <a:t>The plot clearly shows how brands like Tata, Suzuki, and Hyundai excel in high-efficiency vehicles,</a:t>
          </a:r>
        </a:p>
        <a:p>
          <a:r>
            <a:rPr lang="en-IN" sz="1100">
              <a:solidFill>
                <a:schemeClr val="dk1"/>
              </a:solidFill>
              <a:effectLst/>
              <a:latin typeface="+mn-lt"/>
              <a:ea typeface="+mn-ea"/>
              <a:cs typeface="+mn-cs"/>
            </a:rPr>
            <a:t>                    while some brands like Toyota and Renault focus more on medium or low-efficiency models.</a:t>
          </a:r>
          <a:endParaRPr lang="en-IN" sz="1100" kern="1200" baseline="0"/>
        </a:p>
        <a:p>
          <a:endParaRPr lang="en-IN" sz="1100" kern="1200" baseline="0"/>
        </a:p>
        <a:p>
          <a:endParaRPr lang="en-IN" sz="1100" kern="1200"/>
        </a:p>
      </xdr:txBody>
    </xdr:sp>
    <xdr:clientData/>
  </xdr:twoCellAnchor>
  <xdr:twoCellAnchor>
    <xdr:from>
      <xdr:col>12</xdr:col>
      <xdr:colOff>7620</xdr:colOff>
      <xdr:row>21</xdr:row>
      <xdr:rowOff>91440</xdr:rowOff>
    </xdr:from>
    <xdr:to>
      <xdr:col>23</xdr:col>
      <xdr:colOff>38100</xdr:colOff>
      <xdr:row>30</xdr:row>
      <xdr:rowOff>99060</xdr:rowOff>
    </xdr:to>
    <xdr:sp macro="" textlink="">
      <xdr:nvSpPr>
        <xdr:cNvPr id="16" name="TextBox 15">
          <a:extLst>
            <a:ext uri="{FF2B5EF4-FFF2-40B4-BE49-F238E27FC236}">
              <a16:creationId xmlns:a16="http://schemas.microsoft.com/office/drawing/2014/main" id="{6A6637CE-BB75-29F3-AEF7-C841A3165B7A}"/>
            </a:ext>
          </a:extLst>
        </xdr:cNvPr>
        <xdr:cNvSpPr txBox="1"/>
      </xdr:nvSpPr>
      <xdr:spPr>
        <a:xfrm>
          <a:off x="7322820" y="3931920"/>
          <a:ext cx="6736080" cy="1653540"/>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IN" sz="1100" b="1" kern="1200"/>
            <a:t>TASK-6</a:t>
          </a:r>
          <a:r>
            <a:rPr lang="en-IN" sz="1100" kern="1200"/>
            <a:t>: FROM THE WHOLE PROJECT</a:t>
          </a:r>
          <a:r>
            <a:rPr lang="en-IN" sz="1100" kern="1200" baseline="0"/>
            <a:t> WE CAN ANALYZE THAT THE LOW AND MEDIUM SEGMENT CARS STILL HAVE A GREATER MARKET AS COMPARED TO HIGH END CARS.</a:t>
          </a:r>
        </a:p>
        <a:p>
          <a:pPr marL="171450" indent="-171450">
            <a:buFont typeface="Arial" panose="020B0604020202020204" pitchFamily="34" charset="0"/>
            <a:buChar char="•"/>
          </a:pPr>
          <a:r>
            <a:rPr lang="en-IN" sz="1100" kern="1200" baseline="0"/>
            <a:t>ALSO, MEDIUM SEGMENT CARS PROVIDE HIGH FUEL EFFICIENCY AS COMPARED TO HIGH END CARS.</a:t>
          </a:r>
        </a:p>
        <a:p>
          <a:pPr marL="171450" indent="-171450">
            <a:buFont typeface="Arial" panose="020B0604020202020204" pitchFamily="34" charset="0"/>
            <a:buChar char="•"/>
          </a:pPr>
          <a:r>
            <a:rPr lang="en-IN" sz="1100" b="1" kern="1200" baseline="0"/>
            <a:t>CONCLUSION</a:t>
          </a:r>
          <a:r>
            <a:rPr lang="en-IN" sz="1100" kern="1200" baseline="0"/>
            <a:t>: IN THIS ADVANCING WORLD AND THE NEED TO HAVE A CLEAR FUEL EFFICIENT CAR THAT MINIMIZES CARBON EMISSION IT BECOMES EVIDENT THAT THE NEED OF THE HOUR IS AN ELECTRIC VEHICLE SINCE IT PROVIDES BETTER EFFECIENCY AND ZERO DEPENDENCY ON CARBON EMISSION FUELS. ALREADY A FEW CARS HAVE BEEN LAUNCHED IN THE EVs SEGMENT AND STILL A LOT OF EVs ARE IN THE PIPELINE TO BE LAUNCHED. BUT THERE IS A NEED TO WORK ON THE PRICE VALUE OF THE EVs SINCE THEY COME AT A CONSIDERABLE HIGHER COSTS THAN THE CONVENTIONAL CARS.</a:t>
          </a:r>
        </a:p>
        <a:p>
          <a:pPr marL="0" indent="0">
            <a:buFont typeface="Arial" panose="020B0604020202020204" pitchFamily="34" charset="0"/>
            <a:buNone/>
          </a:pPr>
          <a:endParaRPr lang="en-IN" sz="1100" kern="1200" baseline="0"/>
        </a:p>
        <a:p>
          <a:pPr marL="171450" indent="-171450">
            <a:buFont typeface="Arial" panose="020B0604020202020204" pitchFamily="34" charset="0"/>
            <a:buChar char="•"/>
          </a:pPr>
          <a:endParaRPr lang="en-IN" sz="1100" kern="12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manshu bhandari" refreshedDate="45667.698086689816" createdVersion="8" refreshedVersion="8" minRefreshableVersion="3" recordCount="660" xr:uid="{E6BDB8DF-D484-4A47-BA6A-7715CD99433C}">
  <cacheSource type="worksheet">
    <worksheetSource ref="A1:D661" sheet="task1"/>
  </cacheSource>
  <cacheFields count="4">
    <cacheField name="Make" numFmtId="0">
      <sharedItems count="10">
        <s v="Tata"/>
        <s v="Renault"/>
        <s v="Suzuki"/>
        <s v="Hyundai"/>
        <s v="Toyota"/>
        <s v="Volkswagen"/>
        <s v="Ford"/>
        <s v="Mahindra"/>
        <s v="Skoda"/>
        <s v="Bmw"/>
      </sharedItems>
    </cacheField>
    <cacheField name="Model" numFmtId="0">
      <sharedItems count="112">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Altroz"/>
        <s v="Tigor"/>
        <s v="Zest"/>
        <s v="Gypsy"/>
        <s v="Venue"/>
        <s v="Nexon"/>
        <s v="Bolero Power Plus"/>
        <s v="Vitara Brezza"/>
        <s v="I20 Active"/>
        <s v="Ecosport"/>
        <s v="Duster"/>
        <s v="Verna"/>
        <s v="Xuv300"/>
        <s v="Lodgy"/>
        <s v="Vento"/>
        <s v="E2O Plus"/>
        <s v="Tigor Ev"/>
        <s v="Thar"/>
        <s v="Xl6"/>
        <s v="Tuv300 Plus"/>
        <s v="Marazzo"/>
        <s v="Scorpio"/>
        <s v="Monte Carlo"/>
        <s v="Xuv500"/>
        <s v="Hexa"/>
        <s v="Innova Crysta"/>
        <s v="Corolla Altis"/>
        <s v="Superb"/>
        <s v="Fortuner"/>
        <s v="Endeavour"/>
        <s v="Kodiaq Scout"/>
        <s v="X1"/>
        <s v="3-Series"/>
        <s v="X4"/>
        <s v="Z4 Roadster"/>
        <s v="Omni"/>
        <s v="Figo"/>
        <s v="Baleno"/>
        <s v="Grand I10"/>
        <s v="Ertiga"/>
        <s v="Baleno Rs"/>
        <s v="Tuv300"/>
        <s v="S-Cross"/>
        <s v="Captur"/>
        <s v="Xylo"/>
        <s v="Safari Storme"/>
        <s v="Nexon Ev"/>
        <s v="Elantra"/>
        <s v="Tucson"/>
        <s v="Passat"/>
        <s v="Prius"/>
        <s v="X7"/>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ount="660">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sharedItems>
    </cacheField>
    <cacheField name="Body_Type" numFmtId="0">
      <sharedItems containsBlank="1" count="12">
        <s v="Hatchback"/>
        <s v="MPV"/>
        <s v="MUV"/>
        <s v="Sedan"/>
        <s v="Crossover"/>
        <m/>
        <s v="SUV"/>
        <s v="Sedan, Coupe"/>
        <s v="Coupe"/>
        <s v="Crossover, SUV"/>
        <s v="SUV, Crossover"/>
        <s v="Sports, Convertible"/>
      </sharedItems>
    </cacheField>
  </cacheFields>
  <extLst>
    <ext xmlns:x14="http://schemas.microsoft.com/office/spreadsheetml/2009/9/main" uri="{725AE2AE-9491-48be-B2B4-4EB974FC3084}">
      <x14:pivotCacheDefinition pivotCacheId="75166146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manshu bhandari" refreshedDate="45669.526204282411" createdVersion="8" refreshedVersion="8" minRefreshableVersion="3" recordCount="48" xr:uid="{56625169-9A38-407E-940F-089DD4BA66B4}">
  <cacheSource type="worksheet">
    <worksheetSource ref="A2:D50" sheet="task5"/>
  </cacheSource>
  <cacheFields count="4">
    <cacheField name="Make" numFmtId="0">
      <sharedItems count="10">
        <s v="Suzuki"/>
        <s v="Toyota"/>
        <s v="Hyundai"/>
        <s v="Volkswagen"/>
        <s v="Mahindra"/>
        <s v="Skoda"/>
        <s v="Bmw"/>
        <s v="Ford"/>
        <s v="Tata"/>
        <s v="Renault"/>
      </sharedItems>
    </cacheField>
    <cacheField name="Model" numFmtId="0">
      <sharedItems count="48">
        <s v="Eeco"/>
        <s v="Alto K10"/>
        <s v="Celerio X"/>
        <s v="Etios Liva"/>
        <s v="Dzire Tour"/>
        <s v="Elite I20"/>
        <s v="Polo"/>
        <s v="Ameo"/>
        <s v="Platinum Etios"/>
        <s v="Etios Cross"/>
        <s v="Verito Vibe"/>
        <s v="Superb Sportline"/>
        <s v="Kodiaq"/>
        <s v="X3"/>
        <s v="Mustang"/>
        <s v="M2 Competition"/>
        <s v="Land Cruiser Prado"/>
        <s v="7-Series"/>
        <s v="Grand I10 Prime"/>
        <s v="Kuv100 Nxt"/>
        <s v="Swift"/>
        <s v="Tigor"/>
        <s v="Zest"/>
        <s v="Gypsy"/>
        <s v="Vitara Brezza"/>
        <s v="Duster"/>
        <s v="Scorpio"/>
        <s v="Monte Carlo"/>
        <s v="Hexa"/>
        <s v="Superb"/>
        <s v="Fortuner"/>
        <s v="Endeavour"/>
        <s v="X1"/>
        <s v="Land Cruiser"/>
        <s v="Omni"/>
        <s v="Grand I10"/>
        <s v="Xylo"/>
        <s v="Safari Storme"/>
        <s v="Elantra"/>
        <s v="Tucson"/>
        <s v="Prius"/>
        <s v="M4"/>
        <s v="Alto 800 Tour"/>
        <s v="Bolero"/>
        <s v="Rapid"/>
        <s v="5-Series"/>
        <s v="Nuvosport"/>
        <s v="Verito"/>
      </sharedItems>
    </cacheField>
    <cacheField name="Fuel_Type" numFmtId="0">
      <sharedItems count="3">
        <s v="Petrol"/>
        <s v="Diesel"/>
        <s v="Hybrid"/>
      </sharedItems>
    </cacheField>
    <cacheField name="avg_combined_mileage" numFmtId="0">
      <sharedItems containsSemiMixedTypes="0" containsString="0" containsNumber="1" minValue="7.15" maxValue="24" count="43">
        <n v="13.5"/>
        <n v="15.5"/>
        <n v="22.5"/>
        <n v="16.405000000000001"/>
        <n v="17.2"/>
        <n v="15.950000000000001"/>
        <n v="15"/>
        <n v="18.48"/>
        <n v="14.95"/>
        <n v="19.04"/>
        <n v="12.5"/>
        <n v="16.645"/>
        <n v="17.28"/>
        <n v="11.5"/>
        <n v="10.4"/>
        <n v="9"/>
        <n v="14.98"/>
        <n v="24"/>
        <n v="16.824999999999999"/>
        <n v="14.8"/>
        <n v="23.560000000000002"/>
        <n v="15.4"/>
        <n v="22.15"/>
        <n v="12.035"/>
        <n v="13.45"/>
        <n v="19.86"/>
        <n v="15.8"/>
        <n v="12.36"/>
        <n v="12.725000000000001"/>
        <n v="9.3049999999999997"/>
        <n v="19.34"/>
        <n v="7.15"/>
        <n v="13.85"/>
        <n v="18.899999999999999"/>
        <n v="12.149999999999999"/>
        <n v="12.4"/>
        <n v="17.399999999999999"/>
        <n v="16.899999999999999"/>
        <n v="9.0350000000000001"/>
        <n v="20.5"/>
        <n v="13.705"/>
        <n v="9.9499999999999993"/>
        <n v="15.505000000000001"/>
      </sharedItems>
    </cacheField>
  </cacheFields>
  <extLst>
    <ext xmlns:x14="http://schemas.microsoft.com/office/spreadsheetml/2009/9/main" uri="{725AE2AE-9491-48be-B2B4-4EB974FC3084}">
      <x14:pivotCacheDefinition pivotCacheId="33741310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manshu bhandari" refreshedDate="45670.456363078702" createdVersion="8" refreshedVersion="8" minRefreshableVersion="3" recordCount="48" xr:uid="{7648D994-BFCC-4EA4-8EE7-709C6342F24E}">
  <cacheSource type="worksheet">
    <worksheetSource ref="AE2:AG50" sheet="task5 cont"/>
  </cacheSource>
  <cacheFields count="3">
    <cacheField name="Make" numFmtId="0">
      <sharedItems count="10">
        <s v="Suzuki"/>
        <s v="Toyota"/>
        <s v="Hyundai"/>
        <s v="Volkswagen"/>
        <s v="Mahindra"/>
        <s v="Skoda"/>
        <s v="Bmw"/>
        <s v="Ford"/>
        <s v="Tata"/>
        <s v="Renault"/>
      </sharedItems>
    </cacheField>
    <cacheField name="avg_combined_mileage/efficiency" numFmtId="0">
      <sharedItems containsSemiMixedTypes="0" containsString="0" containsNumber="1" minValue="7.15" maxValue="24"/>
    </cacheField>
    <cacheField name="Type_of_efficiency" numFmtId="0">
      <sharedItems count="3">
        <s v="medium"/>
        <s v="high"/>
        <s v="low"/>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0">
  <r>
    <x v="0"/>
    <x v="0"/>
    <x v="0"/>
    <x v="0"/>
  </r>
  <r>
    <x v="0"/>
    <x v="0"/>
    <x v="1"/>
    <x v="0"/>
  </r>
  <r>
    <x v="0"/>
    <x v="0"/>
    <x v="2"/>
    <x v="0"/>
  </r>
  <r>
    <x v="0"/>
    <x v="0"/>
    <x v="3"/>
    <x v="0"/>
  </r>
  <r>
    <x v="0"/>
    <x v="0"/>
    <x v="4"/>
    <x v="0"/>
  </r>
  <r>
    <x v="0"/>
    <x v="0"/>
    <x v="5"/>
    <x v="0"/>
  </r>
  <r>
    <x v="1"/>
    <x v="1"/>
    <x v="6"/>
    <x v="0"/>
  </r>
  <r>
    <x v="1"/>
    <x v="1"/>
    <x v="7"/>
    <x v="0"/>
  </r>
  <r>
    <x v="1"/>
    <x v="1"/>
    <x v="8"/>
    <x v="0"/>
  </r>
  <r>
    <x v="1"/>
    <x v="1"/>
    <x v="9"/>
    <x v="0"/>
  </r>
  <r>
    <x v="1"/>
    <x v="1"/>
    <x v="10"/>
    <x v="0"/>
  </r>
  <r>
    <x v="1"/>
    <x v="1"/>
    <x v="11"/>
    <x v="0"/>
  </r>
  <r>
    <x v="1"/>
    <x v="1"/>
    <x v="12"/>
    <x v="0"/>
  </r>
  <r>
    <x v="1"/>
    <x v="1"/>
    <x v="13"/>
    <x v="0"/>
  </r>
  <r>
    <x v="1"/>
    <x v="1"/>
    <x v="14"/>
    <x v="0"/>
  </r>
  <r>
    <x v="1"/>
    <x v="1"/>
    <x v="15"/>
    <x v="0"/>
  </r>
  <r>
    <x v="1"/>
    <x v="1"/>
    <x v="16"/>
    <x v="0"/>
  </r>
  <r>
    <x v="1"/>
    <x v="1"/>
    <x v="17"/>
    <x v="0"/>
  </r>
  <r>
    <x v="2"/>
    <x v="2"/>
    <x v="18"/>
    <x v="1"/>
  </r>
  <r>
    <x v="2"/>
    <x v="2"/>
    <x v="19"/>
    <x v="1"/>
  </r>
  <r>
    <x v="2"/>
    <x v="2"/>
    <x v="20"/>
    <x v="1"/>
  </r>
  <r>
    <x v="2"/>
    <x v="2"/>
    <x v="21"/>
    <x v="1"/>
  </r>
  <r>
    <x v="2"/>
    <x v="2"/>
    <x v="22"/>
    <x v="1"/>
  </r>
  <r>
    <x v="2"/>
    <x v="3"/>
    <x v="23"/>
    <x v="0"/>
  </r>
  <r>
    <x v="2"/>
    <x v="3"/>
    <x v="24"/>
    <x v="0"/>
  </r>
  <r>
    <x v="2"/>
    <x v="3"/>
    <x v="25"/>
    <x v="0"/>
  </r>
  <r>
    <x v="2"/>
    <x v="3"/>
    <x v="26"/>
    <x v="0"/>
  </r>
  <r>
    <x v="2"/>
    <x v="3"/>
    <x v="27"/>
    <x v="0"/>
  </r>
  <r>
    <x v="2"/>
    <x v="3"/>
    <x v="28"/>
    <x v="0"/>
  </r>
  <r>
    <x v="2"/>
    <x v="4"/>
    <x v="29"/>
    <x v="0"/>
  </r>
  <r>
    <x v="2"/>
    <x v="4"/>
    <x v="30"/>
    <x v="0"/>
  </r>
  <r>
    <x v="3"/>
    <x v="5"/>
    <x v="31"/>
    <x v="0"/>
  </r>
  <r>
    <x v="3"/>
    <x v="5"/>
    <x v="32"/>
    <x v="0"/>
  </r>
  <r>
    <x v="3"/>
    <x v="5"/>
    <x v="33"/>
    <x v="0"/>
  </r>
  <r>
    <x v="3"/>
    <x v="5"/>
    <x v="34"/>
    <x v="0"/>
  </r>
  <r>
    <x v="3"/>
    <x v="5"/>
    <x v="35"/>
    <x v="0"/>
  </r>
  <r>
    <x v="3"/>
    <x v="5"/>
    <x v="36"/>
    <x v="0"/>
  </r>
  <r>
    <x v="3"/>
    <x v="5"/>
    <x v="37"/>
    <x v="0"/>
  </r>
  <r>
    <x v="3"/>
    <x v="5"/>
    <x v="38"/>
    <x v="0"/>
  </r>
  <r>
    <x v="0"/>
    <x v="6"/>
    <x v="39"/>
    <x v="0"/>
  </r>
  <r>
    <x v="0"/>
    <x v="6"/>
    <x v="40"/>
    <x v="0"/>
  </r>
  <r>
    <x v="0"/>
    <x v="6"/>
    <x v="41"/>
    <x v="0"/>
  </r>
  <r>
    <x v="0"/>
    <x v="6"/>
    <x v="42"/>
    <x v="0"/>
  </r>
  <r>
    <x v="0"/>
    <x v="6"/>
    <x v="43"/>
    <x v="0"/>
  </r>
  <r>
    <x v="0"/>
    <x v="6"/>
    <x v="44"/>
    <x v="0"/>
  </r>
  <r>
    <x v="0"/>
    <x v="6"/>
    <x v="45"/>
    <x v="0"/>
  </r>
  <r>
    <x v="0"/>
    <x v="6"/>
    <x v="46"/>
    <x v="0"/>
  </r>
  <r>
    <x v="2"/>
    <x v="7"/>
    <x v="47"/>
    <x v="0"/>
  </r>
  <r>
    <x v="2"/>
    <x v="7"/>
    <x v="48"/>
    <x v="0"/>
  </r>
  <r>
    <x v="2"/>
    <x v="7"/>
    <x v="49"/>
    <x v="0"/>
  </r>
  <r>
    <x v="2"/>
    <x v="7"/>
    <x v="50"/>
    <x v="0"/>
  </r>
  <r>
    <x v="2"/>
    <x v="7"/>
    <x v="51"/>
    <x v="0"/>
  </r>
  <r>
    <x v="2"/>
    <x v="8"/>
    <x v="52"/>
    <x v="0"/>
  </r>
  <r>
    <x v="2"/>
    <x v="8"/>
    <x v="53"/>
    <x v="0"/>
  </r>
  <r>
    <x v="2"/>
    <x v="8"/>
    <x v="54"/>
    <x v="0"/>
  </r>
  <r>
    <x v="2"/>
    <x v="8"/>
    <x v="55"/>
    <x v="0"/>
  </r>
  <r>
    <x v="2"/>
    <x v="8"/>
    <x v="56"/>
    <x v="0"/>
  </r>
  <r>
    <x v="2"/>
    <x v="8"/>
    <x v="57"/>
    <x v="0"/>
  </r>
  <r>
    <x v="2"/>
    <x v="8"/>
    <x v="58"/>
    <x v="0"/>
  </r>
  <r>
    <x v="1"/>
    <x v="9"/>
    <x v="59"/>
    <x v="2"/>
  </r>
  <r>
    <x v="1"/>
    <x v="9"/>
    <x v="60"/>
    <x v="2"/>
  </r>
  <r>
    <x v="1"/>
    <x v="9"/>
    <x v="61"/>
    <x v="2"/>
  </r>
  <r>
    <x v="1"/>
    <x v="9"/>
    <x v="62"/>
    <x v="2"/>
  </r>
  <r>
    <x v="4"/>
    <x v="10"/>
    <x v="63"/>
    <x v="0"/>
  </r>
  <r>
    <x v="4"/>
    <x v="10"/>
    <x v="64"/>
    <x v="0"/>
  </r>
  <r>
    <x v="4"/>
    <x v="10"/>
    <x v="65"/>
    <x v="0"/>
  </r>
  <r>
    <x v="4"/>
    <x v="10"/>
    <x v="66"/>
    <x v="0"/>
  </r>
  <r>
    <x v="4"/>
    <x v="10"/>
    <x v="67"/>
    <x v="0"/>
  </r>
  <r>
    <x v="4"/>
    <x v="10"/>
    <x v="68"/>
    <x v="0"/>
  </r>
  <r>
    <x v="4"/>
    <x v="10"/>
    <x v="69"/>
    <x v="0"/>
  </r>
  <r>
    <x v="4"/>
    <x v="10"/>
    <x v="70"/>
    <x v="0"/>
  </r>
  <r>
    <x v="4"/>
    <x v="10"/>
    <x v="71"/>
    <x v="0"/>
  </r>
  <r>
    <x v="4"/>
    <x v="10"/>
    <x v="72"/>
    <x v="0"/>
  </r>
  <r>
    <x v="4"/>
    <x v="10"/>
    <x v="73"/>
    <x v="0"/>
  </r>
  <r>
    <x v="4"/>
    <x v="10"/>
    <x v="74"/>
    <x v="0"/>
  </r>
  <r>
    <x v="4"/>
    <x v="10"/>
    <x v="75"/>
    <x v="0"/>
  </r>
  <r>
    <x v="4"/>
    <x v="10"/>
    <x v="76"/>
    <x v="0"/>
  </r>
  <r>
    <x v="0"/>
    <x v="11"/>
    <x v="77"/>
    <x v="0"/>
  </r>
  <r>
    <x v="0"/>
    <x v="11"/>
    <x v="78"/>
    <x v="0"/>
  </r>
  <r>
    <x v="0"/>
    <x v="11"/>
    <x v="79"/>
    <x v="0"/>
  </r>
  <r>
    <x v="0"/>
    <x v="11"/>
    <x v="80"/>
    <x v="0"/>
  </r>
  <r>
    <x v="0"/>
    <x v="11"/>
    <x v="81"/>
    <x v="0"/>
  </r>
  <r>
    <x v="0"/>
    <x v="11"/>
    <x v="82"/>
    <x v="0"/>
  </r>
  <r>
    <x v="0"/>
    <x v="11"/>
    <x v="83"/>
    <x v="0"/>
  </r>
  <r>
    <x v="0"/>
    <x v="11"/>
    <x v="84"/>
    <x v="0"/>
  </r>
  <r>
    <x v="3"/>
    <x v="12"/>
    <x v="85"/>
    <x v="3"/>
  </r>
  <r>
    <x v="3"/>
    <x v="12"/>
    <x v="86"/>
    <x v="3"/>
  </r>
  <r>
    <x v="3"/>
    <x v="12"/>
    <x v="87"/>
    <x v="3"/>
  </r>
  <r>
    <x v="3"/>
    <x v="12"/>
    <x v="88"/>
    <x v="3"/>
  </r>
  <r>
    <x v="3"/>
    <x v="12"/>
    <x v="89"/>
    <x v="3"/>
  </r>
  <r>
    <x v="3"/>
    <x v="12"/>
    <x v="90"/>
    <x v="3"/>
  </r>
  <r>
    <x v="2"/>
    <x v="13"/>
    <x v="91"/>
    <x v="3"/>
  </r>
  <r>
    <x v="2"/>
    <x v="13"/>
    <x v="92"/>
    <x v="3"/>
  </r>
  <r>
    <x v="3"/>
    <x v="14"/>
    <x v="93"/>
    <x v="0"/>
  </r>
  <r>
    <x v="3"/>
    <x v="14"/>
    <x v="94"/>
    <x v="0"/>
  </r>
  <r>
    <x v="3"/>
    <x v="14"/>
    <x v="95"/>
    <x v="0"/>
  </r>
  <r>
    <x v="3"/>
    <x v="14"/>
    <x v="96"/>
    <x v="0"/>
  </r>
  <r>
    <x v="3"/>
    <x v="14"/>
    <x v="97"/>
    <x v="0"/>
  </r>
  <r>
    <x v="3"/>
    <x v="14"/>
    <x v="98"/>
    <x v="0"/>
  </r>
  <r>
    <x v="3"/>
    <x v="14"/>
    <x v="99"/>
    <x v="0"/>
  </r>
  <r>
    <x v="3"/>
    <x v="14"/>
    <x v="100"/>
    <x v="0"/>
  </r>
  <r>
    <x v="3"/>
    <x v="14"/>
    <x v="101"/>
    <x v="0"/>
  </r>
  <r>
    <x v="3"/>
    <x v="14"/>
    <x v="102"/>
    <x v="0"/>
  </r>
  <r>
    <x v="3"/>
    <x v="14"/>
    <x v="103"/>
    <x v="0"/>
  </r>
  <r>
    <x v="3"/>
    <x v="14"/>
    <x v="104"/>
    <x v="0"/>
  </r>
  <r>
    <x v="3"/>
    <x v="15"/>
    <x v="105"/>
    <x v="3"/>
  </r>
  <r>
    <x v="3"/>
    <x v="15"/>
    <x v="106"/>
    <x v="3"/>
  </r>
  <r>
    <x v="3"/>
    <x v="15"/>
    <x v="107"/>
    <x v="3"/>
  </r>
  <r>
    <x v="3"/>
    <x v="15"/>
    <x v="108"/>
    <x v="3"/>
  </r>
  <r>
    <x v="3"/>
    <x v="15"/>
    <x v="109"/>
    <x v="3"/>
  </r>
  <r>
    <x v="3"/>
    <x v="15"/>
    <x v="110"/>
    <x v="3"/>
  </r>
  <r>
    <x v="3"/>
    <x v="15"/>
    <x v="111"/>
    <x v="3"/>
  </r>
  <r>
    <x v="3"/>
    <x v="15"/>
    <x v="112"/>
    <x v="3"/>
  </r>
  <r>
    <x v="3"/>
    <x v="15"/>
    <x v="113"/>
    <x v="3"/>
  </r>
  <r>
    <x v="3"/>
    <x v="15"/>
    <x v="114"/>
    <x v="3"/>
  </r>
  <r>
    <x v="3"/>
    <x v="15"/>
    <x v="115"/>
    <x v="3"/>
  </r>
  <r>
    <x v="3"/>
    <x v="15"/>
    <x v="116"/>
    <x v="3"/>
  </r>
  <r>
    <x v="5"/>
    <x v="16"/>
    <x v="117"/>
    <x v="0"/>
  </r>
  <r>
    <x v="5"/>
    <x v="16"/>
    <x v="118"/>
    <x v="0"/>
  </r>
  <r>
    <x v="5"/>
    <x v="16"/>
    <x v="119"/>
    <x v="0"/>
  </r>
  <r>
    <x v="5"/>
    <x v="16"/>
    <x v="120"/>
    <x v="0"/>
  </r>
  <r>
    <x v="5"/>
    <x v="16"/>
    <x v="121"/>
    <x v="0"/>
  </r>
  <r>
    <x v="5"/>
    <x v="16"/>
    <x v="122"/>
    <x v="0"/>
  </r>
  <r>
    <x v="5"/>
    <x v="16"/>
    <x v="123"/>
    <x v="0"/>
  </r>
  <r>
    <x v="5"/>
    <x v="16"/>
    <x v="124"/>
    <x v="0"/>
  </r>
  <r>
    <x v="2"/>
    <x v="17"/>
    <x v="125"/>
    <x v="3"/>
  </r>
  <r>
    <x v="2"/>
    <x v="17"/>
    <x v="126"/>
    <x v="3"/>
  </r>
  <r>
    <x v="2"/>
    <x v="17"/>
    <x v="127"/>
    <x v="3"/>
  </r>
  <r>
    <x v="2"/>
    <x v="17"/>
    <x v="128"/>
    <x v="3"/>
  </r>
  <r>
    <x v="2"/>
    <x v="17"/>
    <x v="129"/>
    <x v="3"/>
  </r>
  <r>
    <x v="2"/>
    <x v="17"/>
    <x v="130"/>
    <x v="3"/>
  </r>
  <r>
    <x v="2"/>
    <x v="17"/>
    <x v="131"/>
    <x v="3"/>
  </r>
  <r>
    <x v="2"/>
    <x v="17"/>
    <x v="132"/>
    <x v="3"/>
  </r>
  <r>
    <x v="2"/>
    <x v="17"/>
    <x v="133"/>
    <x v="3"/>
  </r>
  <r>
    <x v="6"/>
    <x v="18"/>
    <x v="134"/>
    <x v="4"/>
  </r>
  <r>
    <x v="6"/>
    <x v="18"/>
    <x v="135"/>
    <x v="0"/>
  </r>
  <r>
    <x v="6"/>
    <x v="18"/>
    <x v="136"/>
    <x v="0"/>
  </r>
  <r>
    <x v="6"/>
    <x v="18"/>
    <x v="137"/>
    <x v="0"/>
  </r>
  <r>
    <x v="6"/>
    <x v="18"/>
    <x v="138"/>
    <x v="0"/>
  </r>
  <r>
    <x v="6"/>
    <x v="18"/>
    <x v="139"/>
    <x v="0"/>
  </r>
  <r>
    <x v="6"/>
    <x v="18"/>
    <x v="140"/>
    <x v="4"/>
  </r>
  <r>
    <x v="6"/>
    <x v="18"/>
    <x v="141"/>
    <x v="4"/>
  </r>
  <r>
    <x v="5"/>
    <x v="19"/>
    <x v="142"/>
    <x v="3"/>
  </r>
  <r>
    <x v="5"/>
    <x v="19"/>
    <x v="143"/>
    <x v="3"/>
  </r>
  <r>
    <x v="5"/>
    <x v="19"/>
    <x v="144"/>
    <x v="3"/>
  </r>
  <r>
    <x v="5"/>
    <x v="19"/>
    <x v="145"/>
    <x v="3"/>
  </r>
  <r>
    <x v="5"/>
    <x v="19"/>
    <x v="146"/>
    <x v="3"/>
  </r>
  <r>
    <x v="5"/>
    <x v="19"/>
    <x v="147"/>
    <x v="3"/>
  </r>
  <r>
    <x v="5"/>
    <x v="19"/>
    <x v="148"/>
    <x v="3"/>
  </r>
  <r>
    <x v="5"/>
    <x v="19"/>
    <x v="149"/>
    <x v="3"/>
  </r>
  <r>
    <x v="6"/>
    <x v="20"/>
    <x v="150"/>
    <x v="3"/>
  </r>
  <r>
    <x v="6"/>
    <x v="20"/>
    <x v="151"/>
    <x v="3"/>
  </r>
  <r>
    <x v="6"/>
    <x v="20"/>
    <x v="152"/>
    <x v="3"/>
  </r>
  <r>
    <x v="6"/>
    <x v="20"/>
    <x v="153"/>
    <x v="3"/>
  </r>
  <r>
    <x v="6"/>
    <x v="20"/>
    <x v="154"/>
    <x v="3"/>
  </r>
  <r>
    <x v="6"/>
    <x v="20"/>
    <x v="155"/>
    <x v="3"/>
  </r>
  <r>
    <x v="6"/>
    <x v="20"/>
    <x v="156"/>
    <x v="3"/>
  </r>
  <r>
    <x v="6"/>
    <x v="20"/>
    <x v="157"/>
    <x v="3"/>
  </r>
  <r>
    <x v="6"/>
    <x v="20"/>
    <x v="158"/>
    <x v="3"/>
  </r>
  <r>
    <x v="6"/>
    <x v="20"/>
    <x v="159"/>
    <x v="3"/>
  </r>
  <r>
    <x v="6"/>
    <x v="20"/>
    <x v="160"/>
    <x v="3"/>
  </r>
  <r>
    <x v="6"/>
    <x v="20"/>
    <x v="161"/>
    <x v="3"/>
  </r>
  <r>
    <x v="6"/>
    <x v="20"/>
    <x v="162"/>
    <x v="3"/>
  </r>
  <r>
    <x v="4"/>
    <x v="21"/>
    <x v="163"/>
    <x v="3"/>
  </r>
  <r>
    <x v="4"/>
    <x v="21"/>
    <x v="164"/>
    <x v="3"/>
  </r>
  <r>
    <x v="4"/>
    <x v="22"/>
    <x v="165"/>
    <x v="0"/>
  </r>
  <r>
    <x v="4"/>
    <x v="22"/>
    <x v="166"/>
    <x v="0"/>
  </r>
  <r>
    <x v="7"/>
    <x v="23"/>
    <x v="167"/>
    <x v="0"/>
  </r>
  <r>
    <x v="7"/>
    <x v="23"/>
    <x v="168"/>
    <x v="0"/>
  </r>
  <r>
    <x v="7"/>
    <x v="23"/>
    <x v="169"/>
    <x v="0"/>
  </r>
  <r>
    <x v="4"/>
    <x v="24"/>
    <x v="170"/>
    <x v="0"/>
  </r>
  <r>
    <x v="4"/>
    <x v="24"/>
    <x v="171"/>
    <x v="0"/>
  </r>
  <r>
    <x v="4"/>
    <x v="24"/>
    <x v="172"/>
    <x v="0"/>
  </r>
  <r>
    <x v="4"/>
    <x v="24"/>
    <x v="173"/>
    <x v="0"/>
  </r>
  <r>
    <x v="7"/>
    <x v="25"/>
    <x v="174"/>
    <x v="5"/>
  </r>
  <r>
    <x v="7"/>
    <x v="25"/>
    <x v="175"/>
    <x v="6"/>
  </r>
  <r>
    <x v="5"/>
    <x v="26"/>
    <x v="176"/>
    <x v="6"/>
  </r>
  <r>
    <x v="5"/>
    <x v="26"/>
    <x v="177"/>
    <x v="6"/>
  </r>
  <r>
    <x v="8"/>
    <x v="27"/>
    <x v="178"/>
    <x v="3"/>
  </r>
  <r>
    <x v="8"/>
    <x v="27"/>
    <x v="179"/>
    <x v="3"/>
  </r>
  <r>
    <x v="8"/>
    <x v="28"/>
    <x v="180"/>
    <x v="6"/>
  </r>
  <r>
    <x v="8"/>
    <x v="28"/>
    <x v="181"/>
    <x v="6"/>
  </r>
  <r>
    <x v="8"/>
    <x v="28"/>
    <x v="182"/>
    <x v="6"/>
  </r>
  <r>
    <x v="9"/>
    <x v="29"/>
    <x v="183"/>
    <x v="6"/>
  </r>
  <r>
    <x v="9"/>
    <x v="29"/>
    <x v="184"/>
    <x v="6"/>
  </r>
  <r>
    <x v="9"/>
    <x v="29"/>
    <x v="185"/>
    <x v="6"/>
  </r>
  <r>
    <x v="9"/>
    <x v="30"/>
    <x v="186"/>
    <x v="6"/>
  </r>
  <r>
    <x v="9"/>
    <x v="30"/>
    <x v="187"/>
    <x v="6"/>
  </r>
  <r>
    <x v="9"/>
    <x v="30"/>
    <x v="188"/>
    <x v="6"/>
  </r>
  <r>
    <x v="6"/>
    <x v="31"/>
    <x v="189"/>
    <x v="7"/>
  </r>
  <r>
    <x v="9"/>
    <x v="32"/>
    <x v="190"/>
    <x v="8"/>
  </r>
  <r>
    <x v="4"/>
    <x v="33"/>
    <x v="191"/>
    <x v="6"/>
  </r>
  <r>
    <x v="9"/>
    <x v="34"/>
    <x v="192"/>
    <x v="3"/>
  </r>
  <r>
    <x v="9"/>
    <x v="34"/>
    <x v="193"/>
    <x v="3"/>
  </r>
  <r>
    <x v="9"/>
    <x v="34"/>
    <x v="194"/>
    <x v="3"/>
  </r>
  <r>
    <x v="9"/>
    <x v="34"/>
    <x v="195"/>
    <x v="3"/>
  </r>
  <r>
    <x v="9"/>
    <x v="34"/>
    <x v="196"/>
    <x v="3"/>
  </r>
  <r>
    <x v="9"/>
    <x v="34"/>
    <x v="197"/>
    <x v="3"/>
  </r>
  <r>
    <x v="2"/>
    <x v="35"/>
    <x v="198"/>
    <x v="0"/>
  </r>
  <r>
    <x v="2"/>
    <x v="35"/>
    <x v="199"/>
    <x v="0"/>
  </r>
  <r>
    <x v="2"/>
    <x v="35"/>
    <x v="200"/>
    <x v="0"/>
  </r>
  <r>
    <x v="2"/>
    <x v="35"/>
    <x v="201"/>
    <x v="0"/>
  </r>
  <r>
    <x v="2"/>
    <x v="35"/>
    <x v="202"/>
    <x v="0"/>
  </r>
  <r>
    <x v="2"/>
    <x v="35"/>
    <x v="203"/>
    <x v="0"/>
  </r>
  <r>
    <x v="2"/>
    <x v="36"/>
    <x v="204"/>
    <x v="0"/>
  </r>
  <r>
    <x v="2"/>
    <x v="36"/>
    <x v="205"/>
    <x v="0"/>
  </r>
  <r>
    <x v="2"/>
    <x v="36"/>
    <x v="206"/>
    <x v="0"/>
  </r>
  <r>
    <x v="2"/>
    <x v="36"/>
    <x v="207"/>
    <x v="0"/>
  </r>
  <r>
    <x v="2"/>
    <x v="37"/>
    <x v="208"/>
    <x v="0"/>
  </r>
  <r>
    <x v="2"/>
    <x v="37"/>
    <x v="209"/>
    <x v="0"/>
  </r>
  <r>
    <x v="2"/>
    <x v="37"/>
    <x v="210"/>
    <x v="0"/>
  </r>
  <r>
    <x v="2"/>
    <x v="37"/>
    <x v="211"/>
    <x v="0"/>
  </r>
  <r>
    <x v="2"/>
    <x v="37"/>
    <x v="212"/>
    <x v="0"/>
  </r>
  <r>
    <x v="2"/>
    <x v="37"/>
    <x v="213"/>
    <x v="0"/>
  </r>
  <r>
    <x v="2"/>
    <x v="37"/>
    <x v="214"/>
    <x v="0"/>
  </r>
  <r>
    <x v="3"/>
    <x v="38"/>
    <x v="215"/>
    <x v="0"/>
  </r>
  <r>
    <x v="3"/>
    <x v="38"/>
    <x v="216"/>
    <x v="0"/>
  </r>
  <r>
    <x v="3"/>
    <x v="38"/>
    <x v="217"/>
    <x v="0"/>
  </r>
  <r>
    <x v="3"/>
    <x v="38"/>
    <x v="218"/>
    <x v="0"/>
  </r>
  <r>
    <x v="3"/>
    <x v="38"/>
    <x v="219"/>
    <x v="0"/>
  </r>
  <r>
    <x v="3"/>
    <x v="38"/>
    <x v="220"/>
    <x v="0"/>
  </r>
  <r>
    <x v="7"/>
    <x v="39"/>
    <x v="221"/>
    <x v="0"/>
  </r>
  <r>
    <x v="7"/>
    <x v="39"/>
    <x v="222"/>
    <x v="0"/>
  </r>
  <r>
    <x v="7"/>
    <x v="39"/>
    <x v="223"/>
    <x v="0"/>
  </r>
  <r>
    <x v="7"/>
    <x v="39"/>
    <x v="224"/>
    <x v="0"/>
  </r>
  <r>
    <x v="7"/>
    <x v="39"/>
    <x v="225"/>
    <x v="0"/>
  </r>
  <r>
    <x v="7"/>
    <x v="39"/>
    <x v="226"/>
    <x v="0"/>
  </r>
  <r>
    <x v="7"/>
    <x v="39"/>
    <x v="227"/>
    <x v="0"/>
  </r>
  <r>
    <x v="7"/>
    <x v="39"/>
    <x v="228"/>
    <x v="0"/>
  </r>
  <r>
    <x v="7"/>
    <x v="39"/>
    <x v="229"/>
    <x v="0"/>
  </r>
  <r>
    <x v="7"/>
    <x v="39"/>
    <x v="230"/>
    <x v="0"/>
  </r>
  <r>
    <x v="7"/>
    <x v="39"/>
    <x v="231"/>
    <x v="0"/>
  </r>
  <r>
    <x v="7"/>
    <x v="39"/>
    <x v="232"/>
    <x v="0"/>
  </r>
  <r>
    <x v="7"/>
    <x v="39"/>
    <x v="233"/>
    <x v="0"/>
  </r>
  <r>
    <x v="7"/>
    <x v="39"/>
    <x v="234"/>
    <x v="0"/>
  </r>
  <r>
    <x v="7"/>
    <x v="39"/>
    <x v="235"/>
    <x v="0"/>
  </r>
  <r>
    <x v="7"/>
    <x v="39"/>
    <x v="236"/>
    <x v="0"/>
  </r>
  <r>
    <x v="7"/>
    <x v="39"/>
    <x v="237"/>
    <x v="0"/>
  </r>
  <r>
    <x v="7"/>
    <x v="39"/>
    <x v="238"/>
    <x v="0"/>
  </r>
  <r>
    <x v="7"/>
    <x v="39"/>
    <x v="239"/>
    <x v="0"/>
  </r>
  <r>
    <x v="7"/>
    <x v="39"/>
    <x v="240"/>
    <x v="0"/>
  </r>
  <r>
    <x v="7"/>
    <x v="39"/>
    <x v="241"/>
    <x v="0"/>
  </r>
  <r>
    <x v="7"/>
    <x v="39"/>
    <x v="242"/>
    <x v="0"/>
  </r>
  <r>
    <x v="0"/>
    <x v="40"/>
    <x v="243"/>
    <x v="0"/>
  </r>
  <r>
    <x v="0"/>
    <x v="40"/>
    <x v="244"/>
    <x v="0"/>
  </r>
  <r>
    <x v="0"/>
    <x v="40"/>
    <x v="245"/>
    <x v="0"/>
  </r>
  <r>
    <x v="0"/>
    <x v="40"/>
    <x v="246"/>
    <x v="0"/>
  </r>
  <r>
    <x v="0"/>
    <x v="41"/>
    <x v="247"/>
    <x v="3"/>
  </r>
  <r>
    <x v="0"/>
    <x v="41"/>
    <x v="248"/>
    <x v="3"/>
  </r>
  <r>
    <x v="0"/>
    <x v="42"/>
    <x v="249"/>
    <x v="3"/>
  </r>
  <r>
    <x v="0"/>
    <x v="42"/>
    <x v="250"/>
    <x v="3"/>
  </r>
  <r>
    <x v="0"/>
    <x v="42"/>
    <x v="251"/>
    <x v="3"/>
  </r>
  <r>
    <x v="2"/>
    <x v="43"/>
    <x v="252"/>
    <x v="6"/>
  </r>
  <r>
    <x v="2"/>
    <x v="43"/>
    <x v="253"/>
    <x v="6"/>
  </r>
  <r>
    <x v="3"/>
    <x v="44"/>
    <x v="254"/>
    <x v="6"/>
  </r>
  <r>
    <x v="3"/>
    <x v="44"/>
    <x v="255"/>
    <x v="6"/>
  </r>
  <r>
    <x v="3"/>
    <x v="44"/>
    <x v="256"/>
    <x v="6"/>
  </r>
  <r>
    <x v="3"/>
    <x v="44"/>
    <x v="257"/>
    <x v="6"/>
  </r>
  <r>
    <x v="3"/>
    <x v="44"/>
    <x v="258"/>
    <x v="6"/>
  </r>
  <r>
    <x v="3"/>
    <x v="44"/>
    <x v="259"/>
    <x v="6"/>
  </r>
  <r>
    <x v="3"/>
    <x v="44"/>
    <x v="260"/>
    <x v="6"/>
  </r>
  <r>
    <x v="3"/>
    <x v="44"/>
    <x v="261"/>
    <x v="6"/>
  </r>
  <r>
    <x v="3"/>
    <x v="44"/>
    <x v="262"/>
    <x v="6"/>
  </r>
  <r>
    <x v="3"/>
    <x v="44"/>
    <x v="263"/>
    <x v="6"/>
  </r>
  <r>
    <x v="3"/>
    <x v="44"/>
    <x v="264"/>
    <x v="6"/>
  </r>
  <r>
    <x v="3"/>
    <x v="44"/>
    <x v="265"/>
    <x v="6"/>
  </r>
  <r>
    <x v="3"/>
    <x v="44"/>
    <x v="266"/>
    <x v="6"/>
  </r>
  <r>
    <x v="0"/>
    <x v="45"/>
    <x v="267"/>
    <x v="6"/>
  </r>
  <r>
    <x v="0"/>
    <x v="45"/>
    <x v="268"/>
    <x v="6"/>
  </r>
  <r>
    <x v="0"/>
    <x v="45"/>
    <x v="269"/>
    <x v="6"/>
  </r>
  <r>
    <x v="0"/>
    <x v="45"/>
    <x v="270"/>
    <x v="6"/>
  </r>
  <r>
    <x v="0"/>
    <x v="45"/>
    <x v="271"/>
    <x v="6"/>
  </r>
  <r>
    <x v="0"/>
    <x v="45"/>
    <x v="272"/>
    <x v="6"/>
  </r>
  <r>
    <x v="0"/>
    <x v="45"/>
    <x v="273"/>
    <x v="6"/>
  </r>
  <r>
    <x v="0"/>
    <x v="45"/>
    <x v="274"/>
    <x v="6"/>
  </r>
  <r>
    <x v="0"/>
    <x v="45"/>
    <x v="275"/>
    <x v="6"/>
  </r>
  <r>
    <x v="0"/>
    <x v="45"/>
    <x v="276"/>
    <x v="6"/>
  </r>
  <r>
    <x v="0"/>
    <x v="45"/>
    <x v="277"/>
    <x v="6"/>
  </r>
  <r>
    <x v="0"/>
    <x v="45"/>
    <x v="278"/>
    <x v="6"/>
  </r>
  <r>
    <x v="0"/>
    <x v="45"/>
    <x v="279"/>
    <x v="6"/>
  </r>
  <r>
    <x v="0"/>
    <x v="45"/>
    <x v="280"/>
    <x v="6"/>
  </r>
  <r>
    <x v="0"/>
    <x v="45"/>
    <x v="281"/>
    <x v="6"/>
  </r>
  <r>
    <x v="0"/>
    <x v="45"/>
    <x v="282"/>
    <x v="6"/>
  </r>
  <r>
    <x v="0"/>
    <x v="45"/>
    <x v="283"/>
    <x v="6"/>
  </r>
  <r>
    <x v="7"/>
    <x v="46"/>
    <x v="284"/>
    <x v="6"/>
  </r>
  <r>
    <x v="7"/>
    <x v="46"/>
    <x v="285"/>
    <x v="6"/>
  </r>
  <r>
    <x v="7"/>
    <x v="46"/>
    <x v="286"/>
    <x v="6"/>
  </r>
  <r>
    <x v="7"/>
    <x v="46"/>
    <x v="287"/>
    <x v="6"/>
  </r>
  <r>
    <x v="7"/>
    <x v="46"/>
    <x v="288"/>
    <x v="6"/>
  </r>
  <r>
    <x v="2"/>
    <x v="47"/>
    <x v="289"/>
    <x v="6"/>
  </r>
  <r>
    <x v="2"/>
    <x v="47"/>
    <x v="290"/>
    <x v="6"/>
  </r>
  <r>
    <x v="2"/>
    <x v="47"/>
    <x v="291"/>
    <x v="6"/>
  </r>
  <r>
    <x v="2"/>
    <x v="47"/>
    <x v="292"/>
    <x v="6"/>
  </r>
  <r>
    <x v="2"/>
    <x v="47"/>
    <x v="293"/>
    <x v="6"/>
  </r>
  <r>
    <x v="2"/>
    <x v="47"/>
    <x v="294"/>
    <x v="6"/>
  </r>
  <r>
    <x v="3"/>
    <x v="48"/>
    <x v="295"/>
    <x v="0"/>
  </r>
  <r>
    <x v="3"/>
    <x v="48"/>
    <x v="296"/>
    <x v="0"/>
  </r>
  <r>
    <x v="3"/>
    <x v="48"/>
    <x v="297"/>
    <x v="0"/>
  </r>
  <r>
    <x v="3"/>
    <x v="48"/>
    <x v="298"/>
    <x v="0"/>
  </r>
  <r>
    <x v="6"/>
    <x v="49"/>
    <x v="299"/>
    <x v="6"/>
  </r>
  <r>
    <x v="6"/>
    <x v="49"/>
    <x v="300"/>
    <x v="6"/>
  </r>
  <r>
    <x v="6"/>
    <x v="49"/>
    <x v="301"/>
    <x v="6"/>
  </r>
  <r>
    <x v="6"/>
    <x v="49"/>
    <x v="302"/>
    <x v="6"/>
  </r>
  <r>
    <x v="6"/>
    <x v="49"/>
    <x v="303"/>
    <x v="6"/>
  </r>
  <r>
    <x v="6"/>
    <x v="49"/>
    <x v="304"/>
    <x v="6"/>
  </r>
  <r>
    <x v="6"/>
    <x v="49"/>
    <x v="305"/>
    <x v="6"/>
  </r>
  <r>
    <x v="6"/>
    <x v="49"/>
    <x v="306"/>
    <x v="6"/>
  </r>
  <r>
    <x v="6"/>
    <x v="49"/>
    <x v="307"/>
    <x v="6"/>
  </r>
  <r>
    <x v="1"/>
    <x v="50"/>
    <x v="308"/>
    <x v="6"/>
  </r>
  <r>
    <x v="1"/>
    <x v="50"/>
    <x v="309"/>
    <x v="6"/>
  </r>
  <r>
    <x v="1"/>
    <x v="50"/>
    <x v="310"/>
    <x v="6"/>
  </r>
  <r>
    <x v="1"/>
    <x v="50"/>
    <x v="311"/>
    <x v="6"/>
  </r>
  <r>
    <x v="1"/>
    <x v="50"/>
    <x v="312"/>
    <x v="6"/>
  </r>
  <r>
    <x v="1"/>
    <x v="50"/>
    <x v="313"/>
    <x v="6"/>
  </r>
  <r>
    <x v="1"/>
    <x v="50"/>
    <x v="314"/>
    <x v="6"/>
  </r>
  <r>
    <x v="1"/>
    <x v="50"/>
    <x v="315"/>
    <x v="6"/>
  </r>
  <r>
    <x v="1"/>
    <x v="50"/>
    <x v="316"/>
    <x v="6"/>
  </r>
  <r>
    <x v="3"/>
    <x v="51"/>
    <x v="317"/>
    <x v="3"/>
  </r>
  <r>
    <x v="3"/>
    <x v="51"/>
    <x v="318"/>
    <x v="3"/>
  </r>
  <r>
    <x v="3"/>
    <x v="51"/>
    <x v="319"/>
    <x v="3"/>
  </r>
  <r>
    <x v="3"/>
    <x v="51"/>
    <x v="320"/>
    <x v="3"/>
  </r>
  <r>
    <x v="3"/>
    <x v="51"/>
    <x v="321"/>
    <x v="3"/>
  </r>
  <r>
    <x v="3"/>
    <x v="51"/>
    <x v="322"/>
    <x v="3"/>
  </r>
  <r>
    <x v="3"/>
    <x v="51"/>
    <x v="323"/>
    <x v="3"/>
  </r>
  <r>
    <x v="3"/>
    <x v="51"/>
    <x v="324"/>
    <x v="3"/>
  </r>
  <r>
    <x v="3"/>
    <x v="51"/>
    <x v="325"/>
    <x v="3"/>
  </r>
  <r>
    <x v="3"/>
    <x v="51"/>
    <x v="326"/>
    <x v="3"/>
  </r>
  <r>
    <x v="3"/>
    <x v="51"/>
    <x v="327"/>
    <x v="3"/>
  </r>
  <r>
    <x v="3"/>
    <x v="51"/>
    <x v="328"/>
    <x v="3"/>
  </r>
  <r>
    <x v="3"/>
    <x v="51"/>
    <x v="329"/>
    <x v="3"/>
  </r>
  <r>
    <x v="7"/>
    <x v="52"/>
    <x v="330"/>
    <x v="6"/>
  </r>
  <r>
    <x v="7"/>
    <x v="52"/>
    <x v="331"/>
    <x v="6"/>
  </r>
  <r>
    <x v="7"/>
    <x v="52"/>
    <x v="332"/>
    <x v="6"/>
  </r>
  <r>
    <x v="7"/>
    <x v="52"/>
    <x v="333"/>
    <x v="6"/>
  </r>
  <r>
    <x v="7"/>
    <x v="52"/>
    <x v="334"/>
    <x v="6"/>
  </r>
  <r>
    <x v="7"/>
    <x v="52"/>
    <x v="335"/>
    <x v="6"/>
  </r>
  <r>
    <x v="7"/>
    <x v="52"/>
    <x v="336"/>
    <x v="6"/>
  </r>
  <r>
    <x v="7"/>
    <x v="52"/>
    <x v="337"/>
    <x v="6"/>
  </r>
  <r>
    <x v="7"/>
    <x v="52"/>
    <x v="338"/>
    <x v="6"/>
  </r>
  <r>
    <x v="7"/>
    <x v="52"/>
    <x v="339"/>
    <x v="6"/>
  </r>
  <r>
    <x v="7"/>
    <x v="52"/>
    <x v="340"/>
    <x v="6"/>
  </r>
  <r>
    <x v="1"/>
    <x v="53"/>
    <x v="341"/>
    <x v="2"/>
  </r>
  <r>
    <x v="1"/>
    <x v="53"/>
    <x v="342"/>
    <x v="2"/>
  </r>
  <r>
    <x v="1"/>
    <x v="53"/>
    <x v="343"/>
    <x v="2"/>
  </r>
  <r>
    <x v="1"/>
    <x v="53"/>
    <x v="344"/>
    <x v="2"/>
  </r>
  <r>
    <x v="1"/>
    <x v="53"/>
    <x v="345"/>
    <x v="2"/>
  </r>
  <r>
    <x v="1"/>
    <x v="53"/>
    <x v="346"/>
    <x v="2"/>
  </r>
  <r>
    <x v="1"/>
    <x v="53"/>
    <x v="347"/>
    <x v="2"/>
  </r>
  <r>
    <x v="5"/>
    <x v="54"/>
    <x v="348"/>
    <x v="3"/>
  </r>
  <r>
    <x v="5"/>
    <x v="54"/>
    <x v="349"/>
    <x v="3"/>
  </r>
  <r>
    <x v="5"/>
    <x v="54"/>
    <x v="350"/>
    <x v="3"/>
  </r>
  <r>
    <x v="5"/>
    <x v="54"/>
    <x v="351"/>
    <x v="3"/>
  </r>
  <r>
    <x v="5"/>
    <x v="54"/>
    <x v="352"/>
    <x v="3"/>
  </r>
  <r>
    <x v="5"/>
    <x v="54"/>
    <x v="353"/>
    <x v="3"/>
  </r>
  <r>
    <x v="5"/>
    <x v="54"/>
    <x v="354"/>
    <x v="3"/>
  </r>
  <r>
    <x v="5"/>
    <x v="54"/>
    <x v="355"/>
    <x v="3"/>
  </r>
  <r>
    <x v="5"/>
    <x v="54"/>
    <x v="356"/>
    <x v="3"/>
  </r>
  <r>
    <x v="5"/>
    <x v="54"/>
    <x v="357"/>
    <x v="0"/>
  </r>
  <r>
    <x v="5"/>
    <x v="54"/>
    <x v="358"/>
    <x v="0"/>
  </r>
  <r>
    <x v="7"/>
    <x v="55"/>
    <x v="359"/>
    <x v="0"/>
  </r>
  <r>
    <x v="7"/>
    <x v="55"/>
    <x v="360"/>
    <x v="0"/>
  </r>
  <r>
    <x v="0"/>
    <x v="56"/>
    <x v="361"/>
    <x v="3"/>
  </r>
  <r>
    <x v="0"/>
    <x v="56"/>
    <x v="362"/>
    <x v="3"/>
  </r>
  <r>
    <x v="0"/>
    <x v="56"/>
    <x v="363"/>
    <x v="3"/>
  </r>
  <r>
    <x v="7"/>
    <x v="57"/>
    <x v="364"/>
    <x v="6"/>
  </r>
  <r>
    <x v="7"/>
    <x v="57"/>
    <x v="365"/>
    <x v="6"/>
  </r>
  <r>
    <x v="7"/>
    <x v="57"/>
    <x v="366"/>
    <x v="6"/>
  </r>
  <r>
    <x v="2"/>
    <x v="58"/>
    <x v="367"/>
    <x v="1"/>
  </r>
  <r>
    <x v="2"/>
    <x v="58"/>
    <x v="368"/>
    <x v="1"/>
  </r>
  <r>
    <x v="2"/>
    <x v="58"/>
    <x v="369"/>
    <x v="1"/>
  </r>
  <r>
    <x v="2"/>
    <x v="58"/>
    <x v="370"/>
    <x v="1"/>
  </r>
  <r>
    <x v="7"/>
    <x v="59"/>
    <x v="371"/>
    <x v="6"/>
  </r>
  <r>
    <x v="7"/>
    <x v="60"/>
    <x v="372"/>
    <x v="1"/>
  </r>
  <r>
    <x v="7"/>
    <x v="60"/>
    <x v="373"/>
    <x v="1"/>
  </r>
  <r>
    <x v="7"/>
    <x v="60"/>
    <x v="374"/>
    <x v="1"/>
  </r>
  <r>
    <x v="7"/>
    <x v="60"/>
    <x v="375"/>
    <x v="1"/>
  </r>
  <r>
    <x v="7"/>
    <x v="60"/>
    <x v="376"/>
    <x v="1"/>
  </r>
  <r>
    <x v="7"/>
    <x v="60"/>
    <x v="377"/>
    <x v="1"/>
  </r>
  <r>
    <x v="7"/>
    <x v="60"/>
    <x v="378"/>
    <x v="1"/>
  </r>
  <r>
    <x v="7"/>
    <x v="60"/>
    <x v="379"/>
    <x v="1"/>
  </r>
  <r>
    <x v="7"/>
    <x v="61"/>
    <x v="380"/>
    <x v="6"/>
  </r>
  <r>
    <x v="7"/>
    <x v="61"/>
    <x v="381"/>
    <x v="6"/>
  </r>
  <r>
    <x v="7"/>
    <x v="61"/>
    <x v="382"/>
    <x v="6"/>
  </r>
  <r>
    <x v="7"/>
    <x v="61"/>
    <x v="383"/>
    <x v="6"/>
  </r>
  <r>
    <x v="7"/>
    <x v="61"/>
    <x v="384"/>
    <x v="6"/>
  </r>
  <r>
    <x v="7"/>
    <x v="61"/>
    <x v="385"/>
    <x v="6"/>
  </r>
  <r>
    <x v="7"/>
    <x v="61"/>
    <x v="386"/>
    <x v="6"/>
  </r>
  <r>
    <x v="7"/>
    <x v="61"/>
    <x v="387"/>
    <x v="6"/>
  </r>
  <r>
    <x v="7"/>
    <x v="61"/>
    <x v="388"/>
    <x v="6"/>
  </r>
  <r>
    <x v="8"/>
    <x v="62"/>
    <x v="389"/>
    <x v="3"/>
  </r>
  <r>
    <x v="8"/>
    <x v="62"/>
    <x v="390"/>
    <x v="3"/>
  </r>
  <r>
    <x v="8"/>
    <x v="62"/>
    <x v="391"/>
    <x v="3"/>
  </r>
  <r>
    <x v="8"/>
    <x v="62"/>
    <x v="392"/>
    <x v="3"/>
  </r>
  <r>
    <x v="7"/>
    <x v="63"/>
    <x v="393"/>
    <x v="6"/>
  </r>
  <r>
    <x v="7"/>
    <x v="63"/>
    <x v="394"/>
    <x v="6"/>
  </r>
  <r>
    <x v="7"/>
    <x v="63"/>
    <x v="395"/>
    <x v="6"/>
  </r>
  <r>
    <x v="7"/>
    <x v="63"/>
    <x v="396"/>
    <x v="6"/>
  </r>
  <r>
    <x v="7"/>
    <x v="63"/>
    <x v="397"/>
    <x v="6"/>
  </r>
  <r>
    <x v="7"/>
    <x v="63"/>
    <x v="398"/>
    <x v="6"/>
  </r>
  <r>
    <x v="7"/>
    <x v="63"/>
    <x v="399"/>
    <x v="6"/>
  </r>
  <r>
    <x v="7"/>
    <x v="63"/>
    <x v="400"/>
    <x v="6"/>
  </r>
  <r>
    <x v="7"/>
    <x v="63"/>
    <x v="401"/>
    <x v="6"/>
  </r>
  <r>
    <x v="7"/>
    <x v="63"/>
    <x v="402"/>
    <x v="6"/>
  </r>
  <r>
    <x v="7"/>
    <x v="63"/>
    <x v="403"/>
    <x v="6"/>
  </r>
  <r>
    <x v="7"/>
    <x v="63"/>
    <x v="404"/>
    <x v="6"/>
  </r>
  <r>
    <x v="0"/>
    <x v="64"/>
    <x v="405"/>
    <x v="6"/>
  </r>
  <r>
    <x v="0"/>
    <x v="64"/>
    <x v="406"/>
    <x v="6"/>
  </r>
  <r>
    <x v="0"/>
    <x v="64"/>
    <x v="407"/>
    <x v="6"/>
  </r>
  <r>
    <x v="0"/>
    <x v="64"/>
    <x v="408"/>
    <x v="6"/>
  </r>
  <r>
    <x v="0"/>
    <x v="64"/>
    <x v="409"/>
    <x v="6"/>
  </r>
  <r>
    <x v="0"/>
    <x v="64"/>
    <x v="410"/>
    <x v="6"/>
  </r>
  <r>
    <x v="0"/>
    <x v="64"/>
    <x v="411"/>
    <x v="6"/>
  </r>
  <r>
    <x v="4"/>
    <x v="65"/>
    <x v="412"/>
    <x v="2"/>
  </r>
  <r>
    <x v="4"/>
    <x v="65"/>
    <x v="413"/>
    <x v="2"/>
  </r>
  <r>
    <x v="4"/>
    <x v="65"/>
    <x v="414"/>
    <x v="2"/>
  </r>
  <r>
    <x v="4"/>
    <x v="65"/>
    <x v="415"/>
    <x v="2"/>
  </r>
  <r>
    <x v="4"/>
    <x v="65"/>
    <x v="416"/>
    <x v="2"/>
  </r>
  <r>
    <x v="4"/>
    <x v="65"/>
    <x v="417"/>
    <x v="2"/>
  </r>
  <r>
    <x v="4"/>
    <x v="65"/>
    <x v="418"/>
    <x v="2"/>
  </r>
  <r>
    <x v="4"/>
    <x v="65"/>
    <x v="419"/>
    <x v="2"/>
  </r>
  <r>
    <x v="4"/>
    <x v="65"/>
    <x v="420"/>
    <x v="2"/>
  </r>
  <r>
    <x v="4"/>
    <x v="65"/>
    <x v="421"/>
    <x v="2"/>
  </r>
  <r>
    <x v="4"/>
    <x v="65"/>
    <x v="422"/>
    <x v="2"/>
  </r>
  <r>
    <x v="4"/>
    <x v="65"/>
    <x v="423"/>
    <x v="2"/>
  </r>
  <r>
    <x v="4"/>
    <x v="65"/>
    <x v="424"/>
    <x v="2"/>
  </r>
  <r>
    <x v="4"/>
    <x v="65"/>
    <x v="425"/>
    <x v="2"/>
  </r>
  <r>
    <x v="4"/>
    <x v="65"/>
    <x v="426"/>
    <x v="2"/>
  </r>
  <r>
    <x v="4"/>
    <x v="65"/>
    <x v="427"/>
    <x v="2"/>
  </r>
  <r>
    <x v="4"/>
    <x v="66"/>
    <x v="428"/>
    <x v="3"/>
  </r>
  <r>
    <x v="4"/>
    <x v="66"/>
    <x v="429"/>
    <x v="3"/>
  </r>
  <r>
    <x v="4"/>
    <x v="66"/>
    <x v="430"/>
    <x v="3"/>
  </r>
  <r>
    <x v="4"/>
    <x v="66"/>
    <x v="431"/>
    <x v="3"/>
  </r>
  <r>
    <x v="4"/>
    <x v="66"/>
    <x v="432"/>
    <x v="3"/>
  </r>
  <r>
    <x v="4"/>
    <x v="66"/>
    <x v="433"/>
    <x v="3"/>
  </r>
  <r>
    <x v="8"/>
    <x v="67"/>
    <x v="434"/>
    <x v="3"/>
  </r>
  <r>
    <x v="8"/>
    <x v="67"/>
    <x v="435"/>
    <x v="3"/>
  </r>
  <r>
    <x v="8"/>
    <x v="67"/>
    <x v="436"/>
    <x v="3"/>
  </r>
  <r>
    <x v="8"/>
    <x v="67"/>
    <x v="437"/>
    <x v="3"/>
  </r>
  <r>
    <x v="8"/>
    <x v="67"/>
    <x v="438"/>
    <x v="3"/>
  </r>
  <r>
    <x v="8"/>
    <x v="67"/>
    <x v="439"/>
    <x v="3"/>
  </r>
  <r>
    <x v="8"/>
    <x v="67"/>
    <x v="440"/>
    <x v="3"/>
  </r>
  <r>
    <x v="4"/>
    <x v="68"/>
    <x v="441"/>
    <x v="6"/>
  </r>
  <r>
    <x v="4"/>
    <x v="68"/>
    <x v="442"/>
    <x v="6"/>
  </r>
  <r>
    <x v="4"/>
    <x v="68"/>
    <x v="443"/>
    <x v="6"/>
  </r>
  <r>
    <x v="4"/>
    <x v="68"/>
    <x v="444"/>
    <x v="6"/>
  </r>
  <r>
    <x v="4"/>
    <x v="68"/>
    <x v="445"/>
    <x v="6"/>
  </r>
  <r>
    <x v="4"/>
    <x v="68"/>
    <x v="446"/>
    <x v="6"/>
  </r>
  <r>
    <x v="4"/>
    <x v="68"/>
    <x v="447"/>
    <x v="6"/>
  </r>
  <r>
    <x v="6"/>
    <x v="69"/>
    <x v="448"/>
    <x v="6"/>
  </r>
  <r>
    <x v="6"/>
    <x v="69"/>
    <x v="449"/>
    <x v="6"/>
  </r>
  <r>
    <x v="6"/>
    <x v="69"/>
    <x v="450"/>
    <x v="6"/>
  </r>
  <r>
    <x v="8"/>
    <x v="70"/>
    <x v="451"/>
    <x v="6"/>
  </r>
  <r>
    <x v="9"/>
    <x v="71"/>
    <x v="452"/>
    <x v="9"/>
  </r>
  <r>
    <x v="9"/>
    <x v="71"/>
    <x v="453"/>
    <x v="10"/>
  </r>
  <r>
    <x v="9"/>
    <x v="71"/>
    <x v="454"/>
    <x v="10"/>
  </r>
  <r>
    <x v="9"/>
    <x v="71"/>
    <x v="455"/>
    <x v="6"/>
  </r>
  <r>
    <x v="9"/>
    <x v="71"/>
    <x v="456"/>
    <x v="9"/>
  </r>
  <r>
    <x v="9"/>
    <x v="72"/>
    <x v="457"/>
    <x v="3"/>
  </r>
  <r>
    <x v="9"/>
    <x v="72"/>
    <x v="458"/>
    <x v="3"/>
  </r>
  <r>
    <x v="9"/>
    <x v="72"/>
    <x v="459"/>
    <x v="3"/>
  </r>
  <r>
    <x v="9"/>
    <x v="73"/>
    <x v="460"/>
    <x v="6"/>
  </r>
  <r>
    <x v="9"/>
    <x v="73"/>
    <x v="461"/>
    <x v="6"/>
  </r>
  <r>
    <x v="9"/>
    <x v="73"/>
    <x v="462"/>
    <x v="6"/>
  </r>
  <r>
    <x v="9"/>
    <x v="74"/>
    <x v="463"/>
    <x v="11"/>
  </r>
  <r>
    <x v="9"/>
    <x v="74"/>
    <x v="464"/>
    <x v="11"/>
  </r>
  <r>
    <x v="2"/>
    <x v="75"/>
    <x v="465"/>
    <x v="1"/>
  </r>
  <r>
    <x v="2"/>
    <x v="75"/>
    <x v="466"/>
    <x v="1"/>
  </r>
  <r>
    <x v="6"/>
    <x v="76"/>
    <x v="467"/>
    <x v="0"/>
  </r>
  <r>
    <x v="6"/>
    <x v="76"/>
    <x v="468"/>
    <x v="0"/>
  </r>
  <r>
    <x v="6"/>
    <x v="76"/>
    <x v="469"/>
    <x v="0"/>
  </r>
  <r>
    <x v="6"/>
    <x v="76"/>
    <x v="470"/>
    <x v="0"/>
  </r>
  <r>
    <x v="6"/>
    <x v="76"/>
    <x v="471"/>
    <x v="0"/>
  </r>
  <r>
    <x v="6"/>
    <x v="76"/>
    <x v="472"/>
    <x v="0"/>
  </r>
  <r>
    <x v="2"/>
    <x v="77"/>
    <x v="473"/>
    <x v="0"/>
  </r>
  <r>
    <x v="2"/>
    <x v="77"/>
    <x v="474"/>
    <x v="0"/>
  </r>
  <r>
    <x v="2"/>
    <x v="77"/>
    <x v="475"/>
    <x v="0"/>
  </r>
  <r>
    <x v="2"/>
    <x v="77"/>
    <x v="476"/>
    <x v="0"/>
  </r>
  <r>
    <x v="2"/>
    <x v="77"/>
    <x v="477"/>
    <x v="0"/>
  </r>
  <r>
    <x v="2"/>
    <x v="77"/>
    <x v="478"/>
    <x v="0"/>
  </r>
  <r>
    <x v="2"/>
    <x v="77"/>
    <x v="479"/>
    <x v="0"/>
  </r>
  <r>
    <x v="2"/>
    <x v="77"/>
    <x v="480"/>
    <x v="0"/>
  </r>
  <r>
    <x v="2"/>
    <x v="77"/>
    <x v="481"/>
    <x v="0"/>
  </r>
  <r>
    <x v="2"/>
    <x v="77"/>
    <x v="482"/>
    <x v="0"/>
  </r>
  <r>
    <x v="2"/>
    <x v="77"/>
    <x v="483"/>
    <x v="0"/>
  </r>
  <r>
    <x v="2"/>
    <x v="77"/>
    <x v="484"/>
    <x v="0"/>
  </r>
  <r>
    <x v="2"/>
    <x v="77"/>
    <x v="485"/>
    <x v="0"/>
  </r>
  <r>
    <x v="3"/>
    <x v="78"/>
    <x v="486"/>
    <x v="0"/>
  </r>
  <r>
    <x v="3"/>
    <x v="78"/>
    <x v="487"/>
    <x v="0"/>
  </r>
  <r>
    <x v="3"/>
    <x v="78"/>
    <x v="488"/>
    <x v="0"/>
  </r>
  <r>
    <x v="3"/>
    <x v="78"/>
    <x v="489"/>
    <x v="0"/>
  </r>
  <r>
    <x v="3"/>
    <x v="78"/>
    <x v="490"/>
    <x v="0"/>
  </r>
  <r>
    <x v="3"/>
    <x v="78"/>
    <x v="491"/>
    <x v="0"/>
  </r>
  <r>
    <x v="2"/>
    <x v="79"/>
    <x v="492"/>
    <x v="1"/>
  </r>
  <r>
    <x v="2"/>
    <x v="79"/>
    <x v="493"/>
    <x v="1"/>
  </r>
  <r>
    <x v="2"/>
    <x v="79"/>
    <x v="494"/>
    <x v="1"/>
  </r>
  <r>
    <x v="2"/>
    <x v="79"/>
    <x v="495"/>
    <x v="2"/>
  </r>
  <r>
    <x v="2"/>
    <x v="80"/>
    <x v="496"/>
    <x v="0"/>
  </r>
  <r>
    <x v="7"/>
    <x v="81"/>
    <x v="497"/>
    <x v="6"/>
  </r>
  <r>
    <x v="7"/>
    <x v="81"/>
    <x v="498"/>
    <x v="6"/>
  </r>
  <r>
    <x v="7"/>
    <x v="81"/>
    <x v="499"/>
    <x v="6"/>
  </r>
  <r>
    <x v="7"/>
    <x v="81"/>
    <x v="500"/>
    <x v="6"/>
  </r>
  <r>
    <x v="7"/>
    <x v="81"/>
    <x v="501"/>
    <x v="6"/>
  </r>
  <r>
    <x v="7"/>
    <x v="81"/>
    <x v="502"/>
    <x v="6"/>
  </r>
  <r>
    <x v="7"/>
    <x v="81"/>
    <x v="503"/>
    <x v="6"/>
  </r>
  <r>
    <x v="2"/>
    <x v="82"/>
    <x v="504"/>
    <x v="4"/>
  </r>
  <r>
    <x v="2"/>
    <x v="82"/>
    <x v="505"/>
    <x v="4"/>
  </r>
  <r>
    <x v="2"/>
    <x v="82"/>
    <x v="506"/>
    <x v="4"/>
  </r>
  <r>
    <x v="2"/>
    <x v="82"/>
    <x v="507"/>
    <x v="4"/>
  </r>
  <r>
    <x v="1"/>
    <x v="83"/>
    <x v="508"/>
    <x v="6"/>
  </r>
  <r>
    <x v="1"/>
    <x v="83"/>
    <x v="509"/>
    <x v="6"/>
  </r>
  <r>
    <x v="1"/>
    <x v="83"/>
    <x v="510"/>
    <x v="6"/>
  </r>
  <r>
    <x v="7"/>
    <x v="84"/>
    <x v="511"/>
    <x v="6"/>
  </r>
  <r>
    <x v="7"/>
    <x v="84"/>
    <x v="512"/>
    <x v="6"/>
  </r>
  <r>
    <x v="7"/>
    <x v="84"/>
    <x v="513"/>
    <x v="6"/>
  </r>
  <r>
    <x v="7"/>
    <x v="84"/>
    <x v="514"/>
    <x v="6"/>
  </r>
  <r>
    <x v="7"/>
    <x v="84"/>
    <x v="515"/>
    <x v="6"/>
  </r>
  <r>
    <x v="0"/>
    <x v="85"/>
    <x v="516"/>
    <x v="6"/>
  </r>
  <r>
    <x v="0"/>
    <x v="85"/>
    <x v="517"/>
    <x v="6"/>
  </r>
  <r>
    <x v="0"/>
    <x v="85"/>
    <x v="518"/>
    <x v="6"/>
  </r>
  <r>
    <x v="0"/>
    <x v="85"/>
    <x v="519"/>
    <x v="6"/>
  </r>
  <r>
    <x v="0"/>
    <x v="86"/>
    <x v="520"/>
    <x v="6"/>
  </r>
  <r>
    <x v="3"/>
    <x v="87"/>
    <x v="521"/>
    <x v="3"/>
  </r>
  <r>
    <x v="3"/>
    <x v="87"/>
    <x v="522"/>
    <x v="3"/>
  </r>
  <r>
    <x v="3"/>
    <x v="87"/>
    <x v="523"/>
    <x v="3"/>
  </r>
  <r>
    <x v="3"/>
    <x v="87"/>
    <x v="524"/>
    <x v="3"/>
  </r>
  <r>
    <x v="3"/>
    <x v="88"/>
    <x v="525"/>
    <x v="6"/>
  </r>
  <r>
    <x v="3"/>
    <x v="88"/>
    <x v="526"/>
    <x v="6"/>
  </r>
  <r>
    <x v="3"/>
    <x v="88"/>
    <x v="527"/>
    <x v="6"/>
  </r>
  <r>
    <x v="3"/>
    <x v="88"/>
    <x v="528"/>
    <x v="6"/>
  </r>
  <r>
    <x v="3"/>
    <x v="88"/>
    <x v="529"/>
    <x v="6"/>
  </r>
  <r>
    <x v="3"/>
    <x v="88"/>
    <x v="530"/>
    <x v="6"/>
  </r>
  <r>
    <x v="3"/>
    <x v="88"/>
    <x v="531"/>
    <x v="6"/>
  </r>
  <r>
    <x v="3"/>
    <x v="88"/>
    <x v="532"/>
    <x v="6"/>
  </r>
  <r>
    <x v="5"/>
    <x v="89"/>
    <x v="533"/>
    <x v="3"/>
  </r>
  <r>
    <x v="5"/>
    <x v="89"/>
    <x v="534"/>
    <x v="3"/>
  </r>
  <r>
    <x v="5"/>
    <x v="89"/>
    <x v="535"/>
    <x v="3"/>
  </r>
  <r>
    <x v="5"/>
    <x v="89"/>
    <x v="536"/>
    <x v="3"/>
  </r>
  <r>
    <x v="4"/>
    <x v="90"/>
    <x v="537"/>
    <x v="3"/>
  </r>
  <r>
    <x v="9"/>
    <x v="91"/>
    <x v="538"/>
    <x v="6"/>
  </r>
  <r>
    <x v="9"/>
    <x v="91"/>
    <x v="539"/>
    <x v="6"/>
  </r>
  <r>
    <x v="2"/>
    <x v="92"/>
    <x v="540"/>
    <x v="0"/>
  </r>
  <r>
    <x v="2"/>
    <x v="92"/>
    <x v="541"/>
    <x v="0"/>
  </r>
  <r>
    <x v="3"/>
    <x v="93"/>
    <x v="542"/>
    <x v="0"/>
  </r>
  <r>
    <x v="3"/>
    <x v="93"/>
    <x v="543"/>
    <x v="0"/>
  </r>
  <r>
    <x v="3"/>
    <x v="93"/>
    <x v="544"/>
    <x v="0"/>
  </r>
  <r>
    <x v="3"/>
    <x v="93"/>
    <x v="545"/>
    <x v="0"/>
  </r>
  <r>
    <x v="3"/>
    <x v="93"/>
    <x v="546"/>
    <x v="0"/>
  </r>
  <r>
    <x v="3"/>
    <x v="93"/>
    <x v="547"/>
    <x v="0"/>
  </r>
  <r>
    <x v="3"/>
    <x v="93"/>
    <x v="548"/>
    <x v="0"/>
  </r>
  <r>
    <x v="3"/>
    <x v="93"/>
    <x v="549"/>
    <x v="0"/>
  </r>
  <r>
    <x v="3"/>
    <x v="93"/>
    <x v="550"/>
    <x v="0"/>
  </r>
  <r>
    <x v="3"/>
    <x v="93"/>
    <x v="551"/>
    <x v="0"/>
  </r>
  <r>
    <x v="3"/>
    <x v="94"/>
    <x v="552"/>
    <x v="3"/>
  </r>
  <r>
    <x v="3"/>
    <x v="94"/>
    <x v="553"/>
    <x v="3"/>
  </r>
  <r>
    <x v="3"/>
    <x v="94"/>
    <x v="554"/>
    <x v="3"/>
  </r>
  <r>
    <x v="3"/>
    <x v="94"/>
    <x v="555"/>
    <x v="3"/>
  </r>
  <r>
    <x v="3"/>
    <x v="94"/>
    <x v="556"/>
    <x v="3"/>
  </r>
  <r>
    <x v="3"/>
    <x v="94"/>
    <x v="557"/>
    <x v="3"/>
  </r>
  <r>
    <x v="3"/>
    <x v="94"/>
    <x v="558"/>
    <x v="3"/>
  </r>
  <r>
    <x v="3"/>
    <x v="94"/>
    <x v="559"/>
    <x v="3"/>
  </r>
  <r>
    <x v="3"/>
    <x v="94"/>
    <x v="560"/>
    <x v="3"/>
  </r>
  <r>
    <x v="7"/>
    <x v="95"/>
    <x v="561"/>
    <x v="6"/>
  </r>
  <r>
    <x v="7"/>
    <x v="95"/>
    <x v="562"/>
    <x v="6"/>
  </r>
  <r>
    <x v="2"/>
    <x v="96"/>
    <x v="563"/>
    <x v="3"/>
  </r>
  <r>
    <x v="2"/>
    <x v="96"/>
    <x v="564"/>
    <x v="3"/>
  </r>
  <r>
    <x v="2"/>
    <x v="96"/>
    <x v="565"/>
    <x v="3"/>
  </r>
  <r>
    <x v="2"/>
    <x v="96"/>
    <x v="566"/>
    <x v="3"/>
  </r>
  <r>
    <x v="2"/>
    <x v="96"/>
    <x v="567"/>
    <x v="3"/>
  </r>
  <r>
    <x v="2"/>
    <x v="96"/>
    <x v="568"/>
    <x v="3"/>
  </r>
  <r>
    <x v="2"/>
    <x v="96"/>
    <x v="569"/>
    <x v="3"/>
  </r>
  <r>
    <x v="2"/>
    <x v="96"/>
    <x v="570"/>
    <x v="3"/>
  </r>
  <r>
    <x v="2"/>
    <x v="96"/>
    <x v="571"/>
    <x v="3"/>
  </r>
  <r>
    <x v="2"/>
    <x v="96"/>
    <x v="572"/>
    <x v="3"/>
  </r>
  <r>
    <x v="2"/>
    <x v="96"/>
    <x v="573"/>
    <x v="3"/>
  </r>
  <r>
    <x v="2"/>
    <x v="96"/>
    <x v="574"/>
    <x v="3"/>
  </r>
  <r>
    <x v="2"/>
    <x v="96"/>
    <x v="575"/>
    <x v="3"/>
  </r>
  <r>
    <x v="2"/>
    <x v="96"/>
    <x v="576"/>
    <x v="3"/>
  </r>
  <r>
    <x v="8"/>
    <x v="97"/>
    <x v="577"/>
    <x v="3"/>
  </r>
  <r>
    <x v="8"/>
    <x v="97"/>
    <x v="578"/>
    <x v="3"/>
  </r>
  <r>
    <x v="8"/>
    <x v="97"/>
    <x v="579"/>
    <x v="3"/>
  </r>
  <r>
    <x v="8"/>
    <x v="97"/>
    <x v="580"/>
    <x v="3"/>
  </r>
  <r>
    <x v="8"/>
    <x v="97"/>
    <x v="581"/>
    <x v="3"/>
  </r>
  <r>
    <x v="8"/>
    <x v="97"/>
    <x v="582"/>
    <x v="3"/>
  </r>
  <r>
    <x v="8"/>
    <x v="97"/>
    <x v="583"/>
    <x v="3"/>
  </r>
  <r>
    <x v="8"/>
    <x v="97"/>
    <x v="584"/>
    <x v="3"/>
  </r>
  <r>
    <x v="8"/>
    <x v="97"/>
    <x v="585"/>
    <x v="3"/>
  </r>
  <r>
    <x v="8"/>
    <x v="97"/>
    <x v="586"/>
    <x v="3"/>
  </r>
  <r>
    <x v="8"/>
    <x v="97"/>
    <x v="587"/>
    <x v="3"/>
  </r>
  <r>
    <x v="8"/>
    <x v="97"/>
    <x v="588"/>
    <x v="3"/>
  </r>
  <r>
    <x v="8"/>
    <x v="97"/>
    <x v="589"/>
    <x v="3"/>
  </r>
  <r>
    <x v="8"/>
    <x v="97"/>
    <x v="590"/>
    <x v="3"/>
  </r>
  <r>
    <x v="3"/>
    <x v="98"/>
    <x v="591"/>
    <x v="6"/>
  </r>
  <r>
    <x v="3"/>
    <x v="98"/>
    <x v="592"/>
    <x v="6"/>
  </r>
  <r>
    <x v="3"/>
    <x v="98"/>
    <x v="593"/>
    <x v="6"/>
  </r>
  <r>
    <x v="3"/>
    <x v="98"/>
    <x v="594"/>
    <x v="6"/>
  </r>
  <r>
    <x v="3"/>
    <x v="98"/>
    <x v="595"/>
    <x v="6"/>
  </r>
  <r>
    <x v="3"/>
    <x v="98"/>
    <x v="596"/>
    <x v="6"/>
  </r>
  <r>
    <x v="3"/>
    <x v="98"/>
    <x v="597"/>
    <x v="6"/>
  </r>
  <r>
    <x v="3"/>
    <x v="98"/>
    <x v="598"/>
    <x v="6"/>
  </r>
  <r>
    <x v="3"/>
    <x v="98"/>
    <x v="599"/>
    <x v="6"/>
  </r>
  <r>
    <x v="3"/>
    <x v="98"/>
    <x v="600"/>
    <x v="6"/>
  </r>
  <r>
    <x v="3"/>
    <x v="98"/>
    <x v="601"/>
    <x v="6"/>
  </r>
  <r>
    <x v="3"/>
    <x v="98"/>
    <x v="602"/>
    <x v="6"/>
  </r>
  <r>
    <x v="3"/>
    <x v="98"/>
    <x v="603"/>
    <x v="6"/>
  </r>
  <r>
    <x v="0"/>
    <x v="99"/>
    <x v="604"/>
    <x v="6"/>
  </r>
  <r>
    <x v="0"/>
    <x v="99"/>
    <x v="605"/>
    <x v="6"/>
  </r>
  <r>
    <x v="0"/>
    <x v="99"/>
    <x v="606"/>
    <x v="0"/>
  </r>
  <r>
    <x v="0"/>
    <x v="99"/>
    <x v="607"/>
    <x v="0"/>
  </r>
  <r>
    <x v="0"/>
    <x v="99"/>
    <x v="608"/>
    <x v="0"/>
  </r>
  <r>
    <x v="0"/>
    <x v="99"/>
    <x v="609"/>
    <x v="0"/>
  </r>
  <r>
    <x v="9"/>
    <x v="100"/>
    <x v="610"/>
    <x v="3"/>
  </r>
  <r>
    <x v="9"/>
    <x v="100"/>
    <x v="611"/>
    <x v="3"/>
  </r>
  <r>
    <x v="9"/>
    <x v="100"/>
    <x v="612"/>
    <x v="3"/>
  </r>
  <r>
    <x v="9"/>
    <x v="101"/>
    <x v="613"/>
    <x v="3"/>
  </r>
  <r>
    <x v="9"/>
    <x v="101"/>
    <x v="614"/>
    <x v="3"/>
  </r>
  <r>
    <x v="9"/>
    <x v="101"/>
    <x v="615"/>
    <x v="8"/>
  </r>
  <r>
    <x v="9"/>
    <x v="101"/>
    <x v="616"/>
    <x v="3"/>
  </r>
  <r>
    <x v="9"/>
    <x v="102"/>
    <x v="617"/>
    <x v="3"/>
  </r>
  <r>
    <x v="2"/>
    <x v="103"/>
    <x v="618"/>
    <x v="0"/>
  </r>
  <r>
    <x v="2"/>
    <x v="103"/>
    <x v="619"/>
    <x v="0"/>
  </r>
  <r>
    <x v="2"/>
    <x v="103"/>
    <x v="620"/>
    <x v="0"/>
  </r>
  <r>
    <x v="2"/>
    <x v="103"/>
    <x v="621"/>
    <x v="0"/>
  </r>
  <r>
    <x v="2"/>
    <x v="103"/>
    <x v="622"/>
    <x v="0"/>
  </r>
  <r>
    <x v="2"/>
    <x v="103"/>
    <x v="623"/>
    <x v="0"/>
  </r>
  <r>
    <x v="2"/>
    <x v="103"/>
    <x v="624"/>
    <x v="0"/>
  </r>
  <r>
    <x v="2"/>
    <x v="103"/>
    <x v="625"/>
    <x v="0"/>
  </r>
  <r>
    <x v="0"/>
    <x v="104"/>
    <x v="626"/>
    <x v="4"/>
  </r>
  <r>
    <x v="0"/>
    <x v="104"/>
    <x v="627"/>
    <x v="4"/>
  </r>
  <r>
    <x v="0"/>
    <x v="104"/>
    <x v="628"/>
    <x v="4"/>
  </r>
  <r>
    <x v="7"/>
    <x v="105"/>
    <x v="629"/>
    <x v="6"/>
  </r>
  <r>
    <x v="7"/>
    <x v="105"/>
    <x v="630"/>
    <x v="6"/>
  </r>
  <r>
    <x v="7"/>
    <x v="105"/>
    <x v="631"/>
    <x v="6"/>
  </r>
  <r>
    <x v="7"/>
    <x v="105"/>
    <x v="632"/>
    <x v="6"/>
  </r>
  <r>
    <x v="7"/>
    <x v="105"/>
    <x v="633"/>
    <x v="6"/>
  </r>
  <r>
    <x v="7"/>
    <x v="105"/>
    <x v="634"/>
    <x v="6"/>
  </r>
  <r>
    <x v="0"/>
    <x v="106"/>
    <x v="635"/>
    <x v="2"/>
  </r>
  <r>
    <x v="3"/>
    <x v="107"/>
    <x v="636"/>
    <x v="6"/>
  </r>
  <r>
    <x v="4"/>
    <x v="108"/>
    <x v="637"/>
    <x v="3"/>
  </r>
  <r>
    <x v="4"/>
    <x v="109"/>
    <x v="638"/>
    <x v="3"/>
  </r>
  <r>
    <x v="4"/>
    <x v="109"/>
    <x v="639"/>
    <x v="3"/>
  </r>
  <r>
    <x v="4"/>
    <x v="109"/>
    <x v="640"/>
    <x v="3"/>
  </r>
  <r>
    <x v="4"/>
    <x v="109"/>
    <x v="641"/>
    <x v="3"/>
  </r>
  <r>
    <x v="4"/>
    <x v="109"/>
    <x v="642"/>
    <x v="3"/>
  </r>
  <r>
    <x v="4"/>
    <x v="109"/>
    <x v="643"/>
    <x v="3"/>
  </r>
  <r>
    <x v="4"/>
    <x v="109"/>
    <x v="644"/>
    <x v="3"/>
  </r>
  <r>
    <x v="4"/>
    <x v="109"/>
    <x v="645"/>
    <x v="3"/>
  </r>
  <r>
    <x v="4"/>
    <x v="109"/>
    <x v="646"/>
    <x v="3"/>
  </r>
  <r>
    <x v="8"/>
    <x v="110"/>
    <x v="647"/>
    <x v="3"/>
  </r>
  <r>
    <x v="8"/>
    <x v="110"/>
    <x v="648"/>
    <x v="3"/>
  </r>
  <r>
    <x v="8"/>
    <x v="110"/>
    <x v="649"/>
    <x v="3"/>
  </r>
  <r>
    <x v="8"/>
    <x v="110"/>
    <x v="650"/>
    <x v="3"/>
  </r>
  <r>
    <x v="8"/>
    <x v="110"/>
    <x v="651"/>
    <x v="3"/>
  </r>
  <r>
    <x v="8"/>
    <x v="110"/>
    <x v="652"/>
    <x v="3"/>
  </r>
  <r>
    <x v="8"/>
    <x v="110"/>
    <x v="653"/>
    <x v="3"/>
  </r>
  <r>
    <x v="8"/>
    <x v="110"/>
    <x v="654"/>
    <x v="3"/>
  </r>
  <r>
    <x v="8"/>
    <x v="110"/>
    <x v="655"/>
    <x v="3"/>
  </r>
  <r>
    <x v="8"/>
    <x v="110"/>
    <x v="656"/>
    <x v="3"/>
  </r>
  <r>
    <x v="7"/>
    <x v="111"/>
    <x v="657"/>
    <x v="3"/>
  </r>
  <r>
    <x v="7"/>
    <x v="111"/>
    <x v="658"/>
    <x v="3"/>
  </r>
  <r>
    <x v="7"/>
    <x v="111"/>
    <x v="659"/>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x v="0"/>
    <x v="0"/>
    <x v="0"/>
  </r>
  <r>
    <x v="0"/>
    <x v="1"/>
    <x v="0"/>
    <x v="1"/>
  </r>
  <r>
    <x v="0"/>
    <x v="2"/>
    <x v="0"/>
    <x v="2"/>
  </r>
  <r>
    <x v="1"/>
    <x v="3"/>
    <x v="0"/>
    <x v="3"/>
  </r>
  <r>
    <x v="0"/>
    <x v="4"/>
    <x v="1"/>
    <x v="4"/>
  </r>
  <r>
    <x v="2"/>
    <x v="5"/>
    <x v="0"/>
    <x v="5"/>
  </r>
  <r>
    <x v="3"/>
    <x v="6"/>
    <x v="0"/>
    <x v="6"/>
  </r>
  <r>
    <x v="3"/>
    <x v="7"/>
    <x v="1"/>
    <x v="7"/>
  </r>
  <r>
    <x v="1"/>
    <x v="8"/>
    <x v="0"/>
    <x v="8"/>
  </r>
  <r>
    <x v="1"/>
    <x v="9"/>
    <x v="0"/>
    <x v="1"/>
  </r>
  <r>
    <x v="4"/>
    <x v="10"/>
    <x v="1"/>
    <x v="9"/>
  </r>
  <r>
    <x v="5"/>
    <x v="11"/>
    <x v="0"/>
    <x v="10"/>
  </r>
  <r>
    <x v="5"/>
    <x v="12"/>
    <x v="1"/>
    <x v="11"/>
  </r>
  <r>
    <x v="6"/>
    <x v="13"/>
    <x v="1"/>
    <x v="12"/>
  </r>
  <r>
    <x v="7"/>
    <x v="14"/>
    <x v="0"/>
    <x v="13"/>
  </r>
  <r>
    <x v="6"/>
    <x v="15"/>
    <x v="0"/>
    <x v="14"/>
  </r>
  <r>
    <x v="1"/>
    <x v="16"/>
    <x v="1"/>
    <x v="15"/>
  </r>
  <r>
    <x v="6"/>
    <x v="17"/>
    <x v="1"/>
    <x v="16"/>
  </r>
  <r>
    <x v="2"/>
    <x v="18"/>
    <x v="1"/>
    <x v="17"/>
  </r>
  <r>
    <x v="4"/>
    <x v="19"/>
    <x v="0"/>
    <x v="18"/>
  </r>
  <r>
    <x v="0"/>
    <x v="20"/>
    <x v="0"/>
    <x v="19"/>
  </r>
  <r>
    <x v="8"/>
    <x v="21"/>
    <x v="0"/>
    <x v="20"/>
  </r>
  <r>
    <x v="8"/>
    <x v="22"/>
    <x v="0"/>
    <x v="21"/>
  </r>
  <r>
    <x v="0"/>
    <x v="23"/>
    <x v="0"/>
    <x v="10"/>
  </r>
  <r>
    <x v="0"/>
    <x v="24"/>
    <x v="1"/>
    <x v="22"/>
  </r>
  <r>
    <x v="9"/>
    <x v="25"/>
    <x v="0"/>
    <x v="23"/>
  </r>
  <r>
    <x v="4"/>
    <x v="26"/>
    <x v="1"/>
    <x v="24"/>
  </r>
  <r>
    <x v="5"/>
    <x v="27"/>
    <x v="1"/>
    <x v="25"/>
  </r>
  <r>
    <x v="8"/>
    <x v="28"/>
    <x v="1"/>
    <x v="26"/>
  </r>
  <r>
    <x v="5"/>
    <x v="29"/>
    <x v="0"/>
    <x v="27"/>
  </r>
  <r>
    <x v="1"/>
    <x v="30"/>
    <x v="1"/>
    <x v="28"/>
  </r>
  <r>
    <x v="7"/>
    <x v="31"/>
    <x v="1"/>
    <x v="29"/>
  </r>
  <r>
    <x v="6"/>
    <x v="32"/>
    <x v="1"/>
    <x v="30"/>
  </r>
  <r>
    <x v="1"/>
    <x v="33"/>
    <x v="1"/>
    <x v="31"/>
  </r>
  <r>
    <x v="0"/>
    <x v="34"/>
    <x v="0"/>
    <x v="32"/>
  </r>
  <r>
    <x v="2"/>
    <x v="35"/>
    <x v="0"/>
    <x v="33"/>
  </r>
  <r>
    <x v="4"/>
    <x v="36"/>
    <x v="1"/>
    <x v="34"/>
  </r>
  <r>
    <x v="8"/>
    <x v="37"/>
    <x v="1"/>
    <x v="35"/>
  </r>
  <r>
    <x v="2"/>
    <x v="38"/>
    <x v="0"/>
    <x v="32"/>
  </r>
  <r>
    <x v="2"/>
    <x v="39"/>
    <x v="1"/>
    <x v="36"/>
  </r>
  <r>
    <x v="1"/>
    <x v="40"/>
    <x v="2"/>
    <x v="37"/>
  </r>
  <r>
    <x v="6"/>
    <x v="41"/>
    <x v="0"/>
    <x v="38"/>
  </r>
  <r>
    <x v="0"/>
    <x v="42"/>
    <x v="0"/>
    <x v="39"/>
  </r>
  <r>
    <x v="4"/>
    <x v="43"/>
    <x v="1"/>
    <x v="13"/>
  </r>
  <r>
    <x v="5"/>
    <x v="44"/>
    <x v="0"/>
    <x v="40"/>
  </r>
  <r>
    <x v="6"/>
    <x v="45"/>
    <x v="1"/>
    <x v="41"/>
  </r>
  <r>
    <x v="4"/>
    <x v="46"/>
    <x v="1"/>
    <x v="42"/>
  </r>
  <r>
    <x v="4"/>
    <x v="47"/>
    <x v="1"/>
    <x v="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n v="13.5"/>
    <x v="0"/>
  </r>
  <r>
    <x v="0"/>
    <n v="15.5"/>
    <x v="0"/>
  </r>
  <r>
    <x v="0"/>
    <n v="22.5"/>
    <x v="1"/>
  </r>
  <r>
    <x v="1"/>
    <n v="16.405000000000001"/>
    <x v="0"/>
  </r>
  <r>
    <x v="0"/>
    <n v="17.2"/>
    <x v="0"/>
  </r>
  <r>
    <x v="2"/>
    <n v="15.950000000000001"/>
    <x v="0"/>
  </r>
  <r>
    <x v="3"/>
    <n v="15"/>
    <x v="0"/>
  </r>
  <r>
    <x v="3"/>
    <n v="18.48"/>
    <x v="1"/>
  </r>
  <r>
    <x v="1"/>
    <n v="14.95"/>
    <x v="0"/>
  </r>
  <r>
    <x v="1"/>
    <n v="15.5"/>
    <x v="0"/>
  </r>
  <r>
    <x v="4"/>
    <n v="19.04"/>
    <x v="1"/>
  </r>
  <r>
    <x v="5"/>
    <n v="12.5"/>
    <x v="0"/>
  </r>
  <r>
    <x v="5"/>
    <n v="16.645"/>
    <x v="0"/>
  </r>
  <r>
    <x v="6"/>
    <n v="17.28"/>
    <x v="0"/>
  </r>
  <r>
    <x v="7"/>
    <n v="11.5"/>
    <x v="2"/>
  </r>
  <r>
    <x v="6"/>
    <n v="10.4"/>
    <x v="2"/>
  </r>
  <r>
    <x v="1"/>
    <n v="9"/>
    <x v="2"/>
  </r>
  <r>
    <x v="6"/>
    <n v="14.98"/>
    <x v="0"/>
  </r>
  <r>
    <x v="2"/>
    <n v="24"/>
    <x v="1"/>
  </r>
  <r>
    <x v="4"/>
    <n v="16.824999999999999"/>
    <x v="0"/>
  </r>
  <r>
    <x v="0"/>
    <n v="14.8"/>
    <x v="0"/>
  </r>
  <r>
    <x v="8"/>
    <n v="23.560000000000002"/>
    <x v="1"/>
  </r>
  <r>
    <x v="8"/>
    <n v="15.4"/>
    <x v="0"/>
  </r>
  <r>
    <x v="0"/>
    <n v="12.5"/>
    <x v="0"/>
  </r>
  <r>
    <x v="0"/>
    <n v="22.15"/>
    <x v="1"/>
  </r>
  <r>
    <x v="9"/>
    <n v="12.035"/>
    <x v="2"/>
  </r>
  <r>
    <x v="4"/>
    <n v="13.45"/>
    <x v="0"/>
  </r>
  <r>
    <x v="5"/>
    <n v="19.86"/>
    <x v="1"/>
  </r>
  <r>
    <x v="8"/>
    <n v="15.8"/>
    <x v="0"/>
  </r>
  <r>
    <x v="5"/>
    <n v="12.36"/>
    <x v="2"/>
  </r>
  <r>
    <x v="1"/>
    <n v="12.725000000000001"/>
    <x v="0"/>
  </r>
  <r>
    <x v="7"/>
    <n v="9.3049999999999997"/>
    <x v="2"/>
  </r>
  <r>
    <x v="6"/>
    <n v="19.34"/>
    <x v="1"/>
  </r>
  <r>
    <x v="1"/>
    <n v="7.15"/>
    <x v="2"/>
  </r>
  <r>
    <x v="0"/>
    <n v="13.85"/>
    <x v="0"/>
  </r>
  <r>
    <x v="2"/>
    <n v="18.899999999999999"/>
    <x v="1"/>
  </r>
  <r>
    <x v="4"/>
    <n v="12.149999999999999"/>
    <x v="2"/>
  </r>
  <r>
    <x v="8"/>
    <n v="12.4"/>
    <x v="2"/>
  </r>
  <r>
    <x v="2"/>
    <n v="13.85"/>
    <x v="0"/>
  </r>
  <r>
    <x v="2"/>
    <n v="17.399999999999999"/>
    <x v="1"/>
  </r>
  <r>
    <x v="1"/>
    <n v="16.899999999999999"/>
    <x v="0"/>
  </r>
  <r>
    <x v="6"/>
    <n v="9.0350000000000001"/>
    <x v="2"/>
  </r>
  <r>
    <x v="0"/>
    <n v="20.5"/>
    <x v="1"/>
  </r>
  <r>
    <x v="4"/>
    <n v="11.5"/>
    <x v="2"/>
  </r>
  <r>
    <x v="5"/>
    <n v="13.705"/>
    <x v="0"/>
  </r>
  <r>
    <x v="6"/>
    <n v="9.9499999999999993"/>
    <x v="2"/>
  </r>
  <r>
    <x v="4"/>
    <n v="15.505000000000001"/>
    <x v="0"/>
  </r>
  <r>
    <x v="4"/>
    <n v="19.0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961084-32A0-46D9-B4AB-FBF160AC897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F2:G14" firstHeaderRow="1" firstDataRow="1" firstDataCol="1"/>
  <pivotFields count="4">
    <pivotField axis="axisRow" showAll="0" sortType="descending">
      <items count="11">
        <item h="1" x="9"/>
        <item h="1" x="6"/>
        <item x="3"/>
        <item h="1" x="7"/>
        <item h="1" x="1"/>
        <item h="1" x="8"/>
        <item x="2"/>
        <item h="1" x="0"/>
        <item h="1" x="4"/>
        <item h="1" x="5"/>
        <item t="default"/>
      </items>
      <autoSortScope>
        <pivotArea dataOnly="0" outline="0" fieldPosition="0">
          <references count="1">
            <reference field="4294967294" count="1" selected="0">
              <x v="0"/>
            </reference>
          </references>
        </pivotArea>
      </autoSortScope>
    </pivotField>
    <pivotField showAll="0">
      <items count="113">
        <item x="72"/>
        <item x="100"/>
        <item x="101"/>
        <item x="34"/>
        <item x="35"/>
        <item x="92"/>
        <item x="3"/>
        <item x="40"/>
        <item x="25"/>
        <item x="19"/>
        <item x="20"/>
        <item x="15"/>
        <item x="77"/>
        <item x="80"/>
        <item x="95"/>
        <item x="46"/>
        <item x="11"/>
        <item x="108"/>
        <item x="83"/>
        <item x="37"/>
        <item x="4"/>
        <item x="7"/>
        <item x="96"/>
        <item x="66"/>
        <item x="98"/>
        <item x="50"/>
        <item x="17"/>
        <item x="13"/>
        <item x="55"/>
        <item x="49"/>
        <item x="2"/>
        <item x="87"/>
        <item x="14"/>
        <item x="69"/>
        <item x="79"/>
        <item x="22"/>
        <item x="10"/>
        <item x="76"/>
        <item x="68"/>
        <item x="18"/>
        <item x="24"/>
        <item x="78"/>
        <item x="93"/>
        <item x="38"/>
        <item x="43"/>
        <item x="99"/>
        <item x="64"/>
        <item x="48"/>
        <item x="8"/>
        <item x="65"/>
        <item x="28"/>
        <item x="70"/>
        <item x="107"/>
        <item x="39"/>
        <item x="1"/>
        <item x="33"/>
        <item x="53"/>
        <item x="32"/>
        <item x="102"/>
        <item x="60"/>
        <item x="62"/>
        <item x="31"/>
        <item x="0"/>
        <item x="45"/>
        <item x="86"/>
        <item x="105"/>
        <item x="110"/>
        <item x="75"/>
        <item x="89"/>
        <item x="21"/>
        <item x="16"/>
        <item x="90"/>
        <item x="97"/>
        <item x="85"/>
        <item x="5"/>
        <item x="61"/>
        <item x="82"/>
        <item x="36"/>
        <item x="67"/>
        <item x="27"/>
        <item x="57"/>
        <item x="6"/>
        <item x="104"/>
        <item x="41"/>
        <item x="56"/>
        <item x="26"/>
        <item x="9"/>
        <item x="88"/>
        <item x="81"/>
        <item x="59"/>
        <item x="54"/>
        <item x="44"/>
        <item x="111"/>
        <item x="23"/>
        <item x="51"/>
        <item x="47"/>
        <item x="103"/>
        <item x="106"/>
        <item x="71"/>
        <item x="29"/>
        <item x="73"/>
        <item x="30"/>
        <item x="91"/>
        <item x="94"/>
        <item x="12"/>
        <item x="58"/>
        <item x="52"/>
        <item x="63"/>
        <item x="84"/>
        <item x="109"/>
        <item x="74"/>
        <item x="42"/>
        <item t="default"/>
      </items>
    </pivotField>
    <pivotField dataField="1"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axis="axisRow" showAll="0">
      <items count="13">
        <item x="8"/>
        <item x="4"/>
        <item x="9"/>
        <item x="0"/>
        <item x="1"/>
        <item x="2"/>
        <item x="3"/>
        <item x="7"/>
        <item x="11"/>
        <item x="6"/>
        <item x="10"/>
        <item x="5"/>
        <item t="default"/>
      </items>
    </pivotField>
  </pivotFields>
  <rowFields count="2">
    <field x="0"/>
    <field x="3"/>
  </rowFields>
  <rowItems count="12">
    <i>
      <x v="2"/>
    </i>
    <i r="1">
      <x v="3"/>
    </i>
    <i r="1">
      <x v="6"/>
    </i>
    <i r="1">
      <x v="9"/>
    </i>
    <i>
      <x v="6"/>
    </i>
    <i r="1">
      <x v="1"/>
    </i>
    <i r="1">
      <x v="3"/>
    </i>
    <i r="1">
      <x v="4"/>
    </i>
    <i r="1">
      <x v="5"/>
    </i>
    <i r="1">
      <x v="6"/>
    </i>
    <i r="1">
      <x v="9"/>
    </i>
    <i t="grand">
      <x/>
    </i>
  </rowItems>
  <colItems count="1">
    <i/>
  </colItems>
  <dataFields count="1">
    <dataField name="Count of Variant" fld="2" subtotal="count" baseField="0" baseItem="0"/>
  </dataFields>
  <chartFormats count="6">
    <chartFormat chart="0"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3" series="1">
      <pivotArea type="data" outline="0" fieldPosition="0">
        <references count="1">
          <reference field="4294967294" count="1" selected="0">
            <x v="0"/>
          </reference>
        </references>
      </pivotArea>
    </chartFormat>
    <chartFormat chart="2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5BCB0F-12A0-478D-9199-C19E90432C16}"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3:J15" firstHeaderRow="1" firstDataRow="2" firstDataCol="1"/>
  <pivotFields count="4">
    <pivotField axis="axisRow" showAll="0">
      <items count="11">
        <item x="6"/>
        <item x="7"/>
        <item x="2"/>
        <item x="4"/>
        <item x="9"/>
        <item x="5"/>
        <item x="0"/>
        <item x="8"/>
        <item x="1"/>
        <item x="3"/>
        <item t="default"/>
      </items>
    </pivotField>
    <pivotField showAll="0">
      <items count="49">
        <item x="45"/>
        <item x="17"/>
        <item x="42"/>
        <item x="1"/>
        <item x="7"/>
        <item x="43"/>
        <item x="2"/>
        <item x="25"/>
        <item x="4"/>
        <item x="0"/>
        <item x="38"/>
        <item x="5"/>
        <item x="31"/>
        <item x="9"/>
        <item x="3"/>
        <item x="30"/>
        <item x="35"/>
        <item x="18"/>
        <item x="23"/>
        <item x="28"/>
        <item x="12"/>
        <item x="19"/>
        <item x="33"/>
        <item x="16"/>
        <item x="15"/>
        <item x="41"/>
        <item x="27"/>
        <item x="14"/>
        <item x="46"/>
        <item x="34"/>
        <item x="8"/>
        <item x="6"/>
        <item x="40"/>
        <item x="44"/>
        <item x="37"/>
        <item x="26"/>
        <item x="29"/>
        <item x="11"/>
        <item x="20"/>
        <item x="21"/>
        <item x="39"/>
        <item x="47"/>
        <item x="10"/>
        <item x="24"/>
        <item x="32"/>
        <item x="13"/>
        <item x="36"/>
        <item x="22"/>
        <item t="default"/>
      </items>
    </pivotField>
    <pivotField axis="axisCol" showAll="0">
      <items count="4">
        <item x="1"/>
        <item x="2"/>
        <item x="0"/>
        <item t="default"/>
      </items>
    </pivotField>
    <pivotField dataField="1" showAll="0">
      <items count="44">
        <item x="31"/>
        <item x="15"/>
        <item x="38"/>
        <item x="29"/>
        <item x="41"/>
        <item x="14"/>
        <item x="13"/>
        <item x="23"/>
        <item x="34"/>
        <item x="27"/>
        <item x="35"/>
        <item x="10"/>
        <item x="28"/>
        <item x="24"/>
        <item x="0"/>
        <item x="40"/>
        <item x="32"/>
        <item x="19"/>
        <item x="8"/>
        <item x="16"/>
        <item x="6"/>
        <item x="21"/>
        <item x="1"/>
        <item x="42"/>
        <item x="26"/>
        <item x="5"/>
        <item x="3"/>
        <item x="11"/>
        <item x="18"/>
        <item x="37"/>
        <item x="4"/>
        <item x="12"/>
        <item x="36"/>
        <item x="7"/>
        <item x="33"/>
        <item x="9"/>
        <item x="30"/>
        <item x="25"/>
        <item x="39"/>
        <item x="22"/>
        <item x="2"/>
        <item x="20"/>
        <item x="17"/>
        <item t="default"/>
      </items>
    </pivotField>
  </pivotFields>
  <rowFields count="1">
    <field x="0"/>
  </rowFields>
  <rowItems count="11">
    <i>
      <x/>
    </i>
    <i>
      <x v="1"/>
    </i>
    <i>
      <x v="2"/>
    </i>
    <i>
      <x v="3"/>
    </i>
    <i>
      <x v="4"/>
    </i>
    <i>
      <x v="5"/>
    </i>
    <i>
      <x v="6"/>
    </i>
    <i>
      <x v="7"/>
    </i>
    <i>
      <x v="8"/>
    </i>
    <i>
      <x v="9"/>
    </i>
    <i t="grand">
      <x/>
    </i>
  </rowItems>
  <colFields count="1">
    <field x="2"/>
  </colFields>
  <colItems count="4">
    <i>
      <x/>
    </i>
    <i>
      <x v="1"/>
    </i>
    <i>
      <x v="2"/>
    </i>
    <i t="grand">
      <x/>
    </i>
  </colItems>
  <dataFields count="1">
    <dataField name="Average of avg_combined_mileage" fld="3" subtotal="average" baseField="0" baseItem="2"/>
  </dataFields>
  <formats count="1">
    <format dxfId="0">
      <pivotArea dataOnly="0" fieldPosition="0">
        <references count="1">
          <reference field="0" count="1">
            <x v="2"/>
          </reference>
        </references>
      </pivotArea>
    </format>
  </formats>
  <chartFormats count="1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 chart="3" format="9" series="1">
      <pivotArea type="data" outline="0" fieldPosition="0">
        <references count="2">
          <reference field="4294967294" count="1" selected="0">
            <x v="0"/>
          </reference>
          <reference field="2" count="1" selected="0">
            <x v="0"/>
          </reference>
        </references>
      </pivotArea>
    </chartFormat>
    <chartFormat chart="3" format="10" series="1">
      <pivotArea type="data" outline="0" fieldPosition="0">
        <references count="2">
          <reference field="4294967294" count="1" selected="0">
            <x v="0"/>
          </reference>
          <reference field="2" count="1" selected="0">
            <x v="1"/>
          </reference>
        </references>
      </pivotArea>
    </chartFormat>
    <chartFormat chart="3" format="11" series="1">
      <pivotArea type="data" outline="0" fieldPosition="0">
        <references count="2">
          <reference field="4294967294" count="1" selected="0">
            <x v="0"/>
          </reference>
          <reference field="2" count="1" selected="0">
            <x v="2"/>
          </reference>
        </references>
      </pivotArea>
    </chartFormat>
    <chartFormat chart="4" format="12" series="1">
      <pivotArea type="data" outline="0" fieldPosition="0">
        <references count="2">
          <reference field="4294967294" count="1" selected="0">
            <x v="0"/>
          </reference>
          <reference field="2" count="1" selected="0">
            <x v="0"/>
          </reference>
        </references>
      </pivotArea>
    </chartFormat>
    <chartFormat chart="4" format="13" series="1">
      <pivotArea type="data" outline="0" fieldPosition="0">
        <references count="2">
          <reference field="4294967294" count="1" selected="0">
            <x v="0"/>
          </reference>
          <reference field="2" count="1" selected="0">
            <x v="1"/>
          </reference>
        </references>
      </pivotArea>
    </chartFormat>
    <chartFormat chart="4" format="14"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54E563-403B-4449-B24C-857BAE8447A7}"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I3:AM15" firstHeaderRow="1" firstDataRow="2" firstDataCol="1"/>
  <pivotFields count="3">
    <pivotField axis="axisRow" showAll="0">
      <items count="11">
        <item x="6"/>
        <item x="7"/>
        <item x="2"/>
        <item x="4"/>
        <item x="9"/>
        <item x="5"/>
        <item x="0"/>
        <item x="8"/>
        <item x="1"/>
        <item x="3"/>
        <item t="default"/>
      </items>
    </pivotField>
    <pivotField dataField="1" showAll="0"/>
    <pivotField axis="axisCol" showAll="0">
      <items count="4">
        <item x="1"/>
        <item x="2"/>
        <item x="0"/>
        <item t="default"/>
      </items>
    </pivotField>
  </pivotFields>
  <rowFields count="1">
    <field x="0"/>
  </rowFields>
  <rowItems count="11">
    <i>
      <x/>
    </i>
    <i>
      <x v="1"/>
    </i>
    <i>
      <x v="2"/>
    </i>
    <i>
      <x v="3"/>
    </i>
    <i>
      <x v="4"/>
    </i>
    <i>
      <x v="5"/>
    </i>
    <i>
      <x v="6"/>
    </i>
    <i>
      <x v="7"/>
    </i>
    <i>
      <x v="8"/>
    </i>
    <i>
      <x v="9"/>
    </i>
    <i t="grand">
      <x/>
    </i>
  </rowItems>
  <colFields count="1">
    <field x="2"/>
  </colFields>
  <colItems count="4">
    <i>
      <x/>
    </i>
    <i>
      <x v="1"/>
    </i>
    <i>
      <x v="2"/>
    </i>
    <i t="grand">
      <x/>
    </i>
  </colItems>
  <dataFields count="1">
    <dataField name="Average of avg_combined_mileage/efficiency" fld="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53F977-3236-4C58-910F-27A49AC136C8}"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5:E37" firstHeaderRow="1" firstDataRow="2" firstDataCol="1"/>
  <pivotFields count="4">
    <pivotField axis="axisRow" showAll="0">
      <items count="11">
        <item x="6"/>
        <item x="7"/>
        <item x="2"/>
        <item x="4"/>
        <item x="9"/>
        <item x="5"/>
        <item x="0"/>
        <item x="8"/>
        <item x="1"/>
        <item x="3"/>
        <item t="default"/>
      </items>
    </pivotField>
    <pivotField showAll="0">
      <items count="49">
        <item x="45"/>
        <item x="17"/>
        <item x="42"/>
        <item x="1"/>
        <item x="7"/>
        <item x="43"/>
        <item x="2"/>
        <item x="25"/>
        <item x="4"/>
        <item x="0"/>
        <item x="38"/>
        <item x="5"/>
        <item x="31"/>
        <item x="9"/>
        <item x="3"/>
        <item x="30"/>
        <item x="35"/>
        <item x="18"/>
        <item x="23"/>
        <item x="28"/>
        <item x="12"/>
        <item x="19"/>
        <item x="33"/>
        <item x="16"/>
        <item x="15"/>
        <item x="41"/>
        <item x="27"/>
        <item x="14"/>
        <item x="46"/>
        <item x="34"/>
        <item x="8"/>
        <item x="6"/>
        <item x="40"/>
        <item x="44"/>
        <item x="37"/>
        <item x="26"/>
        <item x="29"/>
        <item x="11"/>
        <item x="20"/>
        <item x="21"/>
        <item x="39"/>
        <item x="47"/>
        <item x="10"/>
        <item x="24"/>
        <item x="32"/>
        <item x="13"/>
        <item x="36"/>
        <item x="22"/>
        <item t="default"/>
      </items>
    </pivotField>
    <pivotField axis="axisCol" showAll="0">
      <items count="4">
        <item x="1"/>
        <item x="2"/>
        <item x="0"/>
        <item t="default"/>
      </items>
    </pivotField>
    <pivotField dataField="1" showAll="0">
      <items count="44">
        <item x="31"/>
        <item x="15"/>
        <item x="38"/>
        <item x="29"/>
        <item x="41"/>
        <item x="14"/>
        <item x="13"/>
        <item x="23"/>
        <item x="34"/>
        <item x="27"/>
        <item x="35"/>
        <item x="10"/>
        <item x="28"/>
        <item x="24"/>
        <item x="0"/>
        <item x="40"/>
        <item x="32"/>
        <item x="19"/>
        <item x="8"/>
        <item x="16"/>
        <item x="6"/>
        <item x="21"/>
        <item x="1"/>
        <item x="42"/>
        <item x="26"/>
        <item x="5"/>
        <item x="3"/>
        <item x="11"/>
        <item x="18"/>
        <item x="37"/>
        <item x="4"/>
        <item x="12"/>
        <item x="36"/>
        <item x="7"/>
        <item x="33"/>
        <item x="9"/>
        <item x="30"/>
        <item x="25"/>
        <item x="39"/>
        <item x="22"/>
        <item x="2"/>
        <item x="20"/>
        <item x="17"/>
        <item t="default"/>
      </items>
    </pivotField>
  </pivotFields>
  <rowFields count="1">
    <field x="0"/>
  </rowFields>
  <rowItems count="11">
    <i>
      <x/>
    </i>
    <i>
      <x v="1"/>
    </i>
    <i>
      <x v="2"/>
    </i>
    <i>
      <x v="3"/>
    </i>
    <i>
      <x v="4"/>
    </i>
    <i>
      <x v="5"/>
    </i>
    <i>
      <x v="6"/>
    </i>
    <i>
      <x v="7"/>
    </i>
    <i>
      <x v="8"/>
    </i>
    <i>
      <x v="9"/>
    </i>
    <i t="grand">
      <x/>
    </i>
  </rowItems>
  <colFields count="1">
    <field x="2"/>
  </colFields>
  <colItems count="4">
    <i>
      <x/>
    </i>
    <i>
      <x v="1"/>
    </i>
    <i>
      <x v="2"/>
    </i>
    <i t="grand">
      <x/>
    </i>
  </colItems>
  <dataFields count="1">
    <dataField name="Average of avg_combined_mileage" fld="3" subtotal="average" baseField="0" baseItem="2"/>
  </dataFields>
  <chartFormats count="3">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00F12AB-B9D1-4300-9BC6-976115BE7FA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B15" firstHeaderRow="1" firstDataRow="1" firstDataCol="1"/>
  <pivotFields count="4">
    <pivotField axis="axisRow" showAll="0" sortType="descending">
      <items count="11">
        <item h="1" x="9"/>
        <item h="1" x="6"/>
        <item x="3"/>
        <item h="1" x="7"/>
        <item h="1" x="1"/>
        <item h="1" x="8"/>
        <item x="2"/>
        <item h="1" x="0"/>
        <item h="1" x="4"/>
        <item h="1" x="5"/>
        <item t="default"/>
      </items>
      <autoSortScope>
        <pivotArea dataOnly="0" outline="0" fieldPosition="0">
          <references count="1">
            <reference field="4294967294" count="1" selected="0">
              <x v="0"/>
            </reference>
          </references>
        </pivotArea>
      </autoSortScope>
    </pivotField>
    <pivotField showAll="0">
      <items count="113">
        <item x="72"/>
        <item x="100"/>
        <item x="101"/>
        <item x="34"/>
        <item x="35"/>
        <item x="92"/>
        <item x="3"/>
        <item x="40"/>
        <item x="25"/>
        <item x="19"/>
        <item x="20"/>
        <item x="15"/>
        <item x="77"/>
        <item x="80"/>
        <item x="95"/>
        <item x="46"/>
        <item x="11"/>
        <item x="108"/>
        <item x="83"/>
        <item x="37"/>
        <item x="4"/>
        <item x="7"/>
        <item x="96"/>
        <item x="66"/>
        <item x="98"/>
        <item x="50"/>
        <item x="17"/>
        <item x="13"/>
        <item x="55"/>
        <item x="49"/>
        <item x="2"/>
        <item x="87"/>
        <item x="14"/>
        <item x="69"/>
        <item x="79"/>
        <item x="22"/>
        <item x="10"/>
        <item x="76"/>
        <item x="68"/>
        <item x="18"/>
        <item x="24"/>
        <item x="78"/>
        <item x="93"/>
        <item x="38"/>
        <item x="43"/>
        <item x="99"/>
        <item x="64"/>
        <item x="48"/>
        <item x="8"/>
        <item x="65"/>
        <item x="28"/>
        <item x="70"/>
        <item x="107"/>
        <item x="39"/>
        <item x="1"/>
        <item x="33"/>
        <item x="53"/>
        <item x="32"/>
        <item x="102"/>
        <item x="60"/>
        <item x="62"/>
        <item x="31"/>
        <item x="0"/>
        <item x="45"/>
        <item x="86"/>
        <item x="105"/>
        <item x="110"/>
        <item x="75"/>
        <item x="89"/>
        <item x="21"/>
        <item x="16"/>
        <item x="90"/>
        <item x="97"/>
        <item x="85"/>
        <item x="5"/>
        <item x="61"/>
        <item x="82"/>
        <item x="36"/>
        <item x="67"/>
        <item x="27"/>
        <item x="57"/>
        <item x="6"/>
        <item x="104"/>
        <item x="41"/>
        <item x="56"/>
        <item x="26"/>
        <item x="9"/>
        <item x="88"/>
        <item x="81"/>
        <item x="59"/>
        <item x="54"/>
        <item x="44"/>
        <item x="111"/>
        <item x="23"/>
        <item x="51"/>
        <item x="47"/>
        <item x="103"/>
        <item x="106"/>
        <item x="71"/>
        <item x="29"/>
        <item x="73"/>
        <item x="30"/>
        <item x="91"/>
        <item x="94"/>
        <item x="12"/>
        <item x="58"/>
        <item x="52"/>
        <item x="63"/>
        <item x="84"/>
        <item x="109"/>
        <item x="74"/>
        <item x="42"/>
        <item t="default"/>
      </items>
    </pivotField>
    <pivotField dataField="1"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axis="axisRow" showAll="0">
      <items count="13">
        <item x="8"/>
        <item x="4"/>
        <item x="9"/>
        <item x="0"/>
        <item x="1"/>
        <item x="2"/>
        <item x="3"/>
        <item x="7"/>
        <item x="11"/>
        <item x="6"/>
        <item x="10"/>
        <item x="5"/>
        <item t="default"/>
      </items>
    </pivotField>
  </pivotFields>
  <rowFields count="2">
    <field x="0"/>
    <field x="3"/>
  </rowFields>
  <rowItems count="12">
    <i>
      <x v="2"/>
    </i>
    <i r="1">
      <x v="3"/>
    </i>
    <i r="1">
      <x v="6"/>
    </i>
    <i r="1">
      <x v="9"/>
    </i>
    <i>
      <x v="6"/>
    </i>
    <i r="1">
      <x v="1"/>
    </i>
    <i r="1">
      <x v="3"/>
    </i>
    <i r="1">
      <x v="4"/>
    </i>
    <i r="1">
      <x v="5"/>
    </i>
    <i r="1">
      <x v="6"/>
    </i>
    <i r="1">
      <x v="9"/>
    </i>
    <i t="grand">
      <x/>
    </i>
  </rowItems>
  <colItems count="1">
    <i/>
  </colItems>
  <dataFields count="1">
    <dataField name="Count of Variant" fld="2" subtotal="count" baseField="0" baseItem="0"/>
  </dataFields>
  <chartFormats count="3">
    <chartFormat chart="0"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dy_Type" xr10:uid="{B4E900AA-CCED-4E82-A4F9-1C88B0677033}" sourceName="Body_Type">
  <pivotTables>
    <pivotTable tabId="1" name="PivotTable1"/>
    <pivotTable tabId="9" name="PivotTable6"/>
  </pivotTables>
  <data>
    <tabular pivotCacheId="751661469">
      <items count="12">
        <i x="4" s="1"/>
        <i x="0" s="1"/>
        <i x="1" s="1"/>
        <i x="2" s="1"/>
        <i x="3" s="1"/>
        <i x="6" s="1"/>
        <i x="8" s="1" nd="1"/>
        <i x="9" s="1" nd="1"/>
        <i x="7" s="1" nd="1"/>
        <i x="11" s="1" nd="1"/>
        <i x="10"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1" xr10:uid="{E497006E-7CDD-4E38-BAF0-2E7E579AF209}" sourceName="Make">
  <pivotTables>
    <pivotTable tabId="7" name="PivotTable5"/>
    <pivotTable tabId="9" name="PivotTable7"/>
  </pivotTables>
  <data>
    <tabular pivotCacheId="337413106">
      <items count="10">
        <i x="6" s="1"/>
        <i x="7" s="1"/>
        <i x="2" s="1"/>
        <i x="4" s="1"/>
        <i x="9" s="1"/>
        <i x="5" s="1"/>
        <i x="0" s="1"/>
        <i x="8"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_Type" xr10:uid="{750E39F1-827F-4031-9A62-2E9746E11EAC}" sourceName="Fuel_Type">
  <pivotTables>
    <pivotTable tabId="7" name="PivotTable5"/>
    <pivotTable tabId="9" name="PivotTable7"/>
  </pivotTables>
  <data>
    <tabular pivotCacheId="337413106">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g_combined_mileage" xr10:uid="{B8F345B4-BD44-481D-B754-BED917EAD7C6}" sourceName="avg_combined_mileage">
  <pivotTables>
    <pivotTable tabId="7" name="PivotTable5"/>
    <pivotTable tabId="9" name="PivotTable7"/>
  </pivotTables>
  <data>
    <tabular pivotCacheId="337413106">
      <items count="43">
        <i x="31" s="1"/>
        <i x="15" s="1"/>
        <i x="38" s="1"/>
        <i x="29" s="1"/>
        <i x="41" s="1"/>
        <i x="14" s="1"/>
        <i x="13" s="1"/>
        <i x="23" s="1"/>
        <i x="34" s="1"/>
        <i x="27" s="1"/>
        <i x="35" s="1"/>
        <i x="10" s="1"/>
        <i x="28" s="1"/>
        <i x="24" s="1"/>
        <i x="0" s="1"/>
        <i x="40" s="1"/>
        <i x="32" s="1"/>
        <i x="19" s="1"/>
        <i x="8" s="1"/>
        <i x="16" s="1"/>
        <i x="6" s="1"/>
        <i x="21" s="1"/>
        <i x="1" s="1"/>
        <i x="42" s="1"/>
        <i x="26" s="1"/>
        <i x="5" s="1"/>
        <i x="3" s="1"/>
        <i x="11" s="1"/>
        <i x="18" s="1"/>
        <i x="37" s="1"/>
        <i x="4" s="1"/>
        <i x="12" s="1"/>
        <i x="36" s="1"/>
        <i x="7" s="1"/>
        <i x="33" s="1"/>
        <i x="9" s="1"/>
        <i x="30" s="1"/>
        <i x="25" s="1"/>
        <i x="39" s="1"/>
        <i x="22" s="1"/>
        <i x="2" s="1"/>
        <i x="20" s="1"/>
        <i x="17"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5AC8AE24-2E8A-4E5E-8FCE-ECF3E2EECA26}" sourceName="Model">
  <pivotTables>
    <pivotTable tabId="1" name="PivotTable1"/>
    <pivotTable tabId="9" name="PivotTable6"/>
  </pivotTables>
  <data>
    <tabular pivotCacheId="751661469">
      <items count="112">
        <i x="35" s="1"/>
        <i x="92" s="1"/>
        <i x="3" s="1"/>
        <i x="15" s="1"/>
        <i x="77" s="1"/>
        <i x="80" s="1"/>
        <i x="37" s="1"/>
        <i x="4" s="1"/>
        <i x="7" s="1"/>
        <i x="96" s="1"/>
        <i x="98" s="1"/>
        <i x="17" s="1"/>
        <i x="13" s="1"/>
        <i x="2" s="1"/>
        <i x="87" s="1"/>
        <i x="14" s="1"/>
        <i x="79" s="1"/>
        <i x="78" s="1"/>
        <i x="93" s="1"/>
        <i x="38" s="1"/>
        <i x="43" s="1"/>
        <i x="48" s="1"/>
        <i x="8" s="1"/>
        <i x="107" s="1"/>
        <i x="75" s="1"/>
        <i x="5" s="1"/>
        <i x="82" s="1"/>
        <i x="36" s="1"/>
        <i x="88" s="1"/>
        <i x="44" s="1"/>
        <i x="51" s="1"/>
        <i x="47" s="1"/>
        <i x="103" s="1"/>
        <i x="94" s="1"/>
        <i x="12" s="1"/>
        <i x="58" s="1"/>
        <i x="72" s="1" nd="1"/>
        <i x="100" s="1" nd="1"/>
        <i x="101" s="1" nd="1"/>
        <i x="34" s="1" nd="1"/>
        <i x="40" s="1" nd="1"/>
        <i x="25" s="1" nd="1"/>
        <i x="19" s="1" nd="1"/>
        <i x="20" s="1" nd="1"/>
        <i x="95" s="1" nd="1"/>
        <i x="46" s="1" nd="1"/>
        <i x="11" s="1" nd="1"/>
        <i x="108" s="1" nd="1"/>
        <i x="83" s="1" nd="1"/>
        <i x="66" s="1" nd="1"/>
        <i x="50" s="1" nd="1"/>
        <i x="55" s="1" nd="1"/>
        <i x="49" s="1" nd="1"/>
        <i x="69" s="1" nd="1"/>
        <i x="22" s="1" nd="1"/>
        <i x="10" s="1" nd="1"/>
        <i x="76" s="1" nd="1"/>
        <i x="68" s="1" nd="1"/>
        <i x="18" s="1" nd="1"/>
        <i x="24" s="1" nd="1"/>
        <i x="99" s="1" nd="1"/>
        <i x="64" s="1" nd="1"/>
        <i x="65" s="1" nd="1"/>
        <i x="28" s="1" nd="1"/>
        <i x="70" s="1" nd="1"/>
        <i x="39" s="1" nd="1"/>
        <i x="1" s="1" nd="1"/>
        <i x="33" s="1" nd="1"/>
        <i x="53" s="1" nd="1"/>
        <i x="32" s="1" nd="1"/>
        <i x="102" s="1" nd="1"/>
        <i x="60" s="1" nd="1"/>
        <i x="62" s="1" nd="1"/>
        <i x="31" s="1" nd="1"/>
        <i x="0" s="1" nd="1"/>
        <i x="45" s="1" nd="1"/>
        <i x="86" s="1" nd="1"/>
        <i x="105" s="1" nd="1"/>
        <i x="110" s="1" nd="1"/>
        <i x="89" s="1" nd="1"/>
        <i x="21" s="1" nd="1"/>
        <i x="16" s="1" nd="1"/>
        <i x="90" s="1" nd="1"/>
        <i x="97" s="1" nd="1"/>
        <i x="85" s="1" nd="1"/>
        <i x="61" s="1" nd="1"/>
        <i x="67" s="1" nd="1"/>
        <i x="27" s="1" nd="1"/>
        <i x="57" s="1" nd="1"/>
        <i x="6" s="1" nd="1"/>
        <i x="104" s="1" nd="1"/>
        <i x="41" s="1" nd="1"/>
        <i x="56" s="1" nd="1"/>
        <i x="26" s="1" nd="1"/>
        <i x="9" s="1" nd="1"/>
        <i x="81" s="1" nd="1"/>
        <i x="59" s="1" nd="1"/>
        <i x="54" s="1" nd="1"/>
        <i x="111" s="1" nd="1"/>
        <i x="23" s="1" nd="1"/>
        <i x="106" s="1" nd="1"/>
        <i x="71" s="1" nd="1"/>
        <i x="29" s="1" nd="1"/>
        <i x="73" s="1" nd="1"/>
        <i x="30" s="1" nd="1"/>
        <i x="91" s="1" nd="1"/>
        <i x="52" s="1" nd="1"/>
        <i x="63" s="1" nd="1"/>
        <i x="84" s="1" nd="1"/>
        <i x="109" s="1" nd="1"/>
        <i x="74" s="1" nd="1"/>
        <i x="4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dy_Type" xr10:uid="{91E7AE04-7FED-455D-B471-C93678CCCAAD}" cache="Slicer_Body_Type" caption="Body_Type" rowHeight="234950"/>
  <slicer name="Make 1" xr10:uid="{FD5AB676-D353-4B90-8DE0-473A6F083250}" cache="Slicer_Make1" caption="Make" rowHeight="234950"/>
  <slicer name="Fuel_Type" xr10:uid="{2382AD74-56A0-471F-9A01-312B78080904}" cache="Slicer_Fuel_Type" caption="Fuel_Type" rowHeight="234950"/>
  <slicer name="avg_combined_mileage" xr10:uid="{26A20109-7E51-481C-8E47-01CDBDDEBD98}" cache="Slicer_avg_combined_mileage" caption="avg_combined_mileage" rowHeight="234950"/>
  <slicer name="Model" xr10:uid="{51D78706-089C-4A00-9184-3247479A7B8B}" cache="Slicer_Model" caption="Model"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8C9E6-3A9E-41A6-BC3A-478815193FD8}">
  <dimension ref="A1:G661"/>
  <sheetViews>
    <sheetView topLeftCell="C1" workbookViewId="0">
      <selection activeCell="Q10" sqref="Q10"/>
    </sheetView>
  </sheetViews>
  <sheetFormatPr defaultRowHeight="14.4" x14ac:dyDescent="0.3"/>
  <cols>
    <col min="1" max="1" width="10.6640625" bestFit="1" customWidth="1"/>
    <col min="2" max="2" width="16.33203125" bestFit="1" customWidth="1"/>
    <col min="3" max="3" width="33.33203125" bestFit="1" customWidth="1"/>
    <col min="4" max="4" width="16.44140625" bestFit="1" customWidth="1"/>
    <col min="6" max="6" width="13.5546875" bestFit="1" customWidth="1"/>
    <col min="7" max="7" width="15" bestFit="1" customWidth="1"/>
    <col min="8" max="8" width="9.21875" bestFit="1" customWidth="1"/>
    <col min="9" max="9" width="13.88671875" bestFit="1" customWidth="1"/>
    <col min="10" max="10" width="9.88671875" bestFit="1" customWidth="1"/>
    <col min="11" max="11" width="5.109375" bestFit="1" customWidth="1"/>
    <col min="12" max="12" width="5.33203125" bestFit="1" customWidth="1"/>
    <col min="13" max="13" width="6.21875" bestFit="1" customWidth="1"/>
    <col min="14" max="14" width="12.6640625" bestFit="1" customWidth="1"/>
    <col min="15" max="15" width="17.21875" bestFit="1" customWidth="1"/>
    <col min="16" max="16" width="4.5546875" bestFit="1" customWidth="1"/>
    <col min="17" max="17" width="13.88671875" bestFit="1" customWidth="1"/>
    <col min="18" max="18" width="7" bestFit="1" customWidth="1"/>
    <col min="19" max="19" width="10.77734375" bestFit="1" customWidth="1"/>
    <col min="20" max="20" width="13.77734375" bestFit="1" customWidth="1"/>
    <col min="21" max="21" width="19.88671875" bestFit="1" customWidth="1"/>
    <col min="22" max="22" width="22.33203125" bestFit="1" customWidth="1"/>
    <col min="23" max="23" width="23.6640625" bestFit="1" customWidth="1"/>
    <col min="24" max="24" width="19.33203125" bestFit="1" customWidth="1"/>
    <col min="25" max="25" width="21.77734375" bestFit="1" customWidth="1"/>
    <col min="26" max="26" width="28.44140625" bestFit="1" customWidth="1"/>
    <col min="27" max="27" width="5" bestFit="1" customWidth="1"/>
    <col min="28" max="28" width="9.109375" bestFit="1" customWidth="1"/>
    <col min="29" max="29" width="5.88671875" bestFit="1" customWidth="1"/>
    <col min="30" max="30" width="14.88671875" bestFit="1" customWidth="1"/>
    <col min="31" max="31" width="17.77734375" bestFit="1" customWidth="1"/>
    <col min="32" max="32" width="12" bestFit="1" customWidth="1"/>
    <col min="33" max="33" width="16.88671875" bestFit="1" customWidth="1"/>
    <col min="34" max="34" width="20.88671875" bestFit="1" customWidth="1"/>
    <col min="35" max="35" width="14.33203125" bestFit="1" customWidth="1"/>
    <col min="36" max="36" width="18.33203125" bestFit="1" customWidth="1"/>
    <col min="37" max="37" width="16.5546875" bestFit="1" customWidth="1"/>
    <col min="38" max="40" width="6.77734375" bestFit="1" customWidth="1"/>
    <col min="41" max="41" width="9.44140625" bestFit="1" customWidth="1"/>
    <col min="42" max="42" width="11.44140625" bestFit="1" customWidth="1"/>
    <col min="43" max="43" width="7.6640625" bestFit="1" customWidth="1"/>
    <col min="44" max="44" width="10.88671875" bestFit="1" customWidth="1"/>
    <col min="45" max="45" width="14.21875" bestFit="1" customWidth="1"/>
    <col min="46" max="46" width="12.6640625" bestFit="1" customWidth="1"/>
    <col min="47" max="47" width="16.77734375" bestFit="1" customWidth="1"/>
    <col min="48" max="48" width="18.6640625" bestFit="1" customWidth="1"/>
    <col min="49" max="49" width="17.88671875" bestFit="1" customWidth="1"/>
    <col min="50" max="50" width="21.88671875" bestFit="1" customWidth="1"/>
    <col min="51" max="51" width="19.21875" bestFit="1" customWidth="1"/>
    <col min="52" max="52" width="7.44140625" bestFit="1" customWidth="1"/>
    <col min="53" max="53" width="10.5546875" bestFit="1" customWidth="1"/>
    <col min="54" max="54" width="10.88671875" bestFit="1" customWidth="1"/>
    <col min="55" max="55" width="14.109375" bestFit="1" customWidth="1"/>
    <col min="56" max="56" width="7.21875" bestFit="1" customWidth="1"/>
    <col min="57" max="57" width="10.6640625" bestFit="1" customWidth="1"/>
    <col min="58" max="58" width="8.88671875" bestFit="1" customWidth="1"/>
    <col min="59" max="59" width="8.33203125" bestFit="1" customWidth="1"/>
    <col min="60" max="60" width="9.109375" bestFit="1" customWidth="1"/>
    <col min="61" max="61" width="7.6640625" bestFit="1" customWidth="1"/>
    <col min="62" max="62" width="9.77734375" bestFit="1" customWidth="1"/>
    <col min="63" max="63" width="21.5546875" bestFit="1" customWidth="1"/>
    <col min="64" max="64" width="9.21875" bestFit="1" customWidth="1"/>
    <col min="65" max="65" width="20.88671875" bestFit="1" customWidth="1"/>
    <col min="66" max="66" width="10" bestFit="1" customWidth="1"/>
    <col min="67" max="67" width="21.77734375" bestFit="1" customWidth="1"/>
    <col min="68" max="68" width="8.5546875" bestFit="1" customWidth="1"/>
    <col min="69" max="69" width="20.21875" bestFit="1" customWidth="1"/>
    <col min="70" max="70" width="8.77734375" bestFit="1" customWidth="1"/>
    <col min="71" max="71" width="12.6640625" bestFit="1" customWidth="1"/>
    <col min="72" max="72" width="9.6640625" bestFit="1" customWidth="1"/>
    <col min="73" max="74" width="11.6640625" bestFit="1" customWidth="1"/>
    <col min="75" max="75" width="12.5546875" bestFit="1" customWidth="1"/>
    <col min="76" max="76" width="21.77734375" bestFit="1" customWidth="1"/>
    <col min="77" max="77" width="15.33203125" bestFit="1" customWidth="1"/>
    <col min="78" max="78" width="8.77734375" bestFit="1" customWidth="1"/>
    <col min="79" max="79" width="5.88671875" bestFit="1" customWidth="1"/>
    <col min="80" max="80" width="9" bestFit="1" customWidth="1"/>
    <col min="81" max="81" width="9.88671875" bestFit="1" customWidth="1"/>
    <col min="82" max="82" width="11.44140625" bestFit="1" customWidth="1"/>
    <col min="83" max="83" width="6.21875" bestFit="1" customWidth="1"/>
    <col min="84" max="85" width="10.77734375" bestFit="1" customWidth="1"/>
    <col min="86" max="86" width="16.21875" bestFit="1" customWidth="1"/>
    <col min="87" max="87" width="10.5546875" bestFit="1" customWidth="1"/>
    <col min="88" max="88" width="15.44140625" bestFit="1" customWidth="1"/>
    <col min="89" max="89" width="19.44140625" bestFit="1" customWidth="1"/>
    <col min="90" max="90" width="12.77734375" bestFit="1" customWidth="1"/>
    <col min="91" max="91" width="16.77734375" bestFit="1" customWidth="1"/>
    <col min="92" max="92" width="14.5546875" bestFit="1" customWidth="1"/>
    <col min="93" max="93" width="17.21875" bestFit="1" customWidth="1"/>
    <col min="94" max="94" width="19.5546875" bestFit="1" customWidth="1"/>
    <col min="95" max="95" width="13.44140625" bestFit="1" customWidth="1"/>
    <col min="96" max="96" width="15.77734375" bestFit="1" customWidth="1"/>
    <col min="97" max="98" width="6.77734375" bestFit="1" customWidth="1"/>
    <col min="99" max="99" width="10.77734375" bestFit="1" customWidth="1"/>
    <col min="100" max="100" width="6.77734375" bestFit="1" customWidth="1"/>
    <col min="101" max="101" width="9.88671875" bestFit="1" customWidth="1"/>
    <col min="102" max="102" width="14" bestFit="1" customWidth="1"/>
    <col min="103" max="103" width="10.77734375" bestFit="1" customWidth="1"/>
    <col min="104" max="104" width="9.77734375" bestFit="1" customWidth="1"/>
    <col min="105" max="105" width="23.88671875" bestFit="1" customWidth="1"/>
    <col min="106" max="106" width="21.5546875" bestFit="1" customWidth="1"/>
    <col min="107" max="107" width="9.21875" bestFit="1" customWidth="1"/>
    <col min="108" max="108" width="23.33203125" bestFit="1" customWidth="1"/>
    <col min="109" max="109" width="20.88671875" bestFit="1" customWidth="1"/>
    <col min="110" max="110" width="21.77734375" bestFit="1" customWidth="1"/>
    <col min="111" max="111" width="17.21875" bestFit="1" customWidth="1"/>
    <col min="112" max="112" width="22.5546875" bestFit="1" customWidth="1"/>
    <col min="113" max="113" width="16.33203125" bestFit="1" customWidth="1"/>
    <col min="114" max="114" width="20.33203125" bestFit="1" customWidth="1"/>
    <col min="115" max="115" width="17.88671875" bestFit="1" customWidth="1"/>
    <col min="116" max="116" width="13.77734375" bestFit="1" customWidth="1"/>
    <col min="117" max="117" width="17.77734375" bestFit="1" customWidth="1"/>
    <col min="118" max="118" width="18.6640625" bestFit="1" customWidth="1"/>
    <col min="119" max="119" width="24" bestFit="1" customWidth="1"/>
    <col min="120" max="120" width="17.88671875" bestFit="1" customWidth="1"/>
    <col min="121" max="121" width="21.88671875" bestFit="1" customWidth="1"/>
    <col min="122" max="122" width="24.21875" bestFit="1" customWidth="1"/>
    <col min="123" max="123" width="15.21875" bestFit="1" customWidth="1"/>
    <col min="124" max="124" width="7.6640625" bestFit="1" customWidth="1"/>
    <col min="125" max="125" width="7.44140625" bestFit="1" customWidth="1"/>
    <col min="126" max="126" width="11.33203125" bestFit="1" customWidth="1"/>
    <col min="127" max="127" width="8.5546875" bestFit="1" customWidth="1"/>
    <col min="128" max="128" width="22.6640625" bestFit="1" customWidth="1"/>
    <col min="129" max="129" width="20.21875" bestFit="1" customWidth="1"/>
    <col min="130" max="130" width="11.109375" bestFit="1" customWidth="1"/>
    <col min="131" max="131" width="9.6640625" bestFit="1" customWidth="1"/>
    <col min="132" max="132" width="12.77734375" bestFit="1" customWidth="1"/>
    <col min="133" max="133" width="21.5546875" bestFit="1" customWidth="1"/>
    <col min="134" max="134" width="12" bestFit="1" customWidth="1"/>
    <col min="135" max="135" width="18.77734375" bestFit="1" customWidth="1"/>
    <col min="136" max="136" width="16" bestFit="1" customWidth="1"/>
    <col min="137" max="137" width="14.77734375" bestFit="1" customWidth="1"/>
    <col min="138" max="138" width="13.109375" bestFit="1" customWidth="1"/>
    <col min="139" max="139" width="15.6640625" bestFit="1" customWidth="1"/>
    <col min="140" max="140" width="18.109375" bestFit="1" customWidth="1"/>
    <col min="141" max="141" width="11.88671875" bestFit="1" customWidth="1"/>
    <col min="142" max="142" width="14.33203125" bestFit="1" customWidth="1"/>
    <col min="143" max="143" width="12.88671875" bestFit="1" customWidth="1"/>
    <col min="144" max="145" width="9.88671875" bestFit="1" customWidth="1"/>
    <col min="146" max="146" width="13.109375" bestFit="1" customWidth="1"/>
    <col min="147" max="147" width="30.33203125" bestFit="1" customWidth="1"/>
    <col min="148" max="148" width="21.77734375" bestFit="1" customWidth="1"/>
    <col min="149" max="149" width="12.21875" bestFit="1" customWidth="1"/>
    <col min="150" max="150" width="19" bestFit="1" customWidth="1"/>
    <col min="151" max="151" width="16.21875" bestFit="1" customWidth="1"/>
    <col min="152" max="152" width="15" bestFit="1" customWidth="1"/>
    <col min="153" max="153" width="24.33203125" bestFit="1" customWidth="1"/>
    <col min="154" max="154" width="18" bestFit="1" customWidth="1"/>
    <col min="155" max="155" width="19.109375" bestFit="1" customWidth="1"/>
    <col min="156" max="156" width="18" bestFit="1" customWidth="1"/>
    <col min="157" max="157" width="4" bestFit="1" customWidth="1"/>
    <col min="159" max="159" width="17.21875" bestFit="1" customWidth="1"/>
    <col min="160" max="160" width="24.77734375" bestFit="1" customWidth="1"/>
    <col min="161" max="161" width="13.88671875" bestFit="1" customWidth="1"/>
    <col min="162" max="162" width="21.5546875" bestFit="1" customWidth="1"/>
    <col min="163" max="163" width="9.44140625" bestFit="1" customWidth="1"/>
    <col min="164" max="164" width="9.33203125" bestFit="1" customWidth="1"/>
    <col min="165" max="166" width="19.77734375" bestFit="1" customWidth="1"/>
    <col min="167" max="167" width="22.44140625" bestFit="1" customWidth="1"/>
    <col min="168" max="168" width="19" bestFit="1" customWidth="1"/>
    <col min="169" max="170" width="13.44140625" bestFit="1" customWidth="1"/>
    <col min="171" max="174" width="10.33203125" bestFit="1" customWidth="1"/>
    <col min="175" max="175" width="10.109375" bestFit="1" customWidth="1"/>
    <col min="176" max="176" width="9.44140625" bestFit="1" customWidth="1"/>
    <col min="177" max="177" width="10" bestFit="1" customWidth="1"/>
    <col min="178" max="179" width="12.6640625" bestFit="1" customWidth="1"/>
    <col min="180" max="181" width="13.33203125" bestFit="1" customWidth="1"/>
    <col min="182" max="182" width="10.33203125" bestFit="1" customWidth="1"/>
    <col min="183" max="183" width="12.44140625" bestFit="1" customWidth="1"/>
    <col min="184" max="184" width="9.44140625" bestFit="1" customWidth="1"/>
    <col min="185" max="185" width="10" bestFit="1" customWidth="1"/>
    <col min="186" max="186" width="9.44140625" bestFit="1" customWidth="1"/>
    <col min="187" max="187" width="10" bestFit="1" customWidth="1"/>
    <col min="188" max="188" width="7.21875" bestFit="1" customWidth="1"/>
    <col min="189" max="189" width="14.77734375" bestFit="1" customWidth="1"/>
    <col min="190" max="190" width="14.88671875" bestFit="1" customWidth="1"/>
    <col min="191" max="191" width="17.5546875" bestFit="1" customWidth="1"/>
    <col min="192" max="192" width="17.6640625" bestFit="1" customWidth="1"/>
    <col min="193" max="193" width="15.6640625" bestFit="1" customWidth="1"/>
    <col min="194" max="194" width="12.6640625" bestFit="1" customWidth="1"/>
    <col min="195" max="195" width="13.21875" bestFit="1" customWidth="1"/>
    <col min="196" max="196" width="13.33203125" bestFit="1" customWidth="1"/>
    <col min="197" max="197" width="22.44140625" bestFit="1" customWidth="1"/>
    <col min="198" max="198" width="15.33203125" bestFit="1" customWidth="1"/>
    <col min="199" max="199" width="10.21875" bestFit="1" customWidth="1"/>
    <col min="200" max="200" width="11.77734375" bestFit="1" customWidth="1"/>
    <col min="201" max="201" width="7.21875" bestFit="1" customWidth="1"/>
    <col min="202" max="202" width="15.5546875" bestFit="1" customWidth="1"/>
    <col min="203" max="203" width="12.6640625" bestFit="1" customWidth="1"/>
    <col min="204" max="204" width="4.77734375" bestFit="1" customWidth="1"/>
    <col min="205" max="205" width="9.33203125" bestFit="1" customWidth="1"/>
    <col min="206" max="206" width="15.44140625" bestFit="1" customWidth="1"/>
    <col min="207" max="207" width="19.21875" bestFit="1" customWidth="1"/>
    <col min="208" max="208" width="16" bestFit="1" customWidth="1"/>
    <col min="209" max="209" width="15.33203125" bestFit="1" customWidth="1"/>
    <col min="210" max="210" width="12.44140625" bestFit="1" customWidth="1"/>
    <col min="211" max="211" width="11.77734375" bestFit="1" customWidth="1"/>
    <col min="212" max="213" width="17.77734375" bestFit="1" customWidth="1"/>
    <col min="214" max="214" width="14.88671875" bestFit="1" customWidth="1"/>
    <col min="215" max="215" width="17" bestFit="1" customWidth="1"/>
    <col min="216" max="216" width="4.77734375" bestFit="1" customWidth="1"/>
    <col min="217" max="217" width="16.77734375" bestFit="1" customWidth="1"/>
    <col min="218" max="218" width="25.88671875" bestFit="1" customWidth="1"/>
    <col min="219" max="219" width="34.5546875" bestFit="1" customWidth="1"/>
    <col min="220" max="220" width="13.33203125" bestFit="1" customWidth="1"/>
    <col min="221" max="221" width="33.88671875" bestFit="1" customWidth="1"/>
    <col min="222" max="222" width="11.6640625" bestFit="1" customWidth="1"/>
    <col min="223" max="224" width="16.109375" bestFit="1" customWidth="1"/>
    <col min="225" max="225" width="17.21875" bestFit="1" customWidth="1"/>
    <col min="226" max="226" width="16.88671875" bestFit="1" customWidth="1"/>
    <col min="227" max="227" width="8.5546875" bestFit="1" customWidth="1"/>
    <col min="228" max="228" width="12.88671875" bestFit="1" customWidth="1"/>
    <col min="229" max="229" width="11.77734375" bestFit="1" customWidth="1"/>
    <col min="230" max="230" width="8.21875" bestFit="1" customWidth="1"/>
    <col min="231" max="231" width="8.77734375" bestFit="1" customWidth="1"/>
    <col min="232" max="232" width="17.77734375" bestFit="1" customWidth="1"/>
    <col min="233" max="233" width="16.21875" bestFit="1" customWidth="1"/>
    <col min="234" max="234" width="14.5546875" bestFit="1" customWidth="1"/>
    <col min="235" max="235" width="17.21875" bestFit="1" customWidth="1"/>
    <col min="236" max="236" width="10.77734375" bestFit="1" customWidth="1"/>
    <col min="237" max="237" width="11.5546875" bestFit="1" customWidth="1"/>
    <col min="238" max="238" width="11" bestFit="1" customWidth="1"/>
    <col min="239" max="239" width="11.44140625" bestFit="1" customWidth="1"/>
    <col min="240" max="240" width="11.6640625" bestFit="1" customWidth="1"/>
    <col min="241" max="241" width="7.5546875" bestFit="1" customWidth="1"/>
    <col min="242" max="242" width="17.77734375" bestFit="1" customWidth="1"/>
    <col min="243" max="243" width="16.5546875" bestFit="1" customWidth="1"/>
    <col min="244" max="244" width="13.44140625" bestFit="1" customWidth="1"/>
    <col min="245" max="245" width="14.5546875" bestFit="1" customWidth="1"/>
    <col min="246" max="246" width="11.44140625" bestFit="1" customWidth="1"/>
    <col min="247" max="247" width="12.88671875" bestFit="1" customWidth="1"/>
    <col min="248" max="248" width="17" bestFit="1" customWidth="1"/>
    <col min="249" max="249" width="15" bestFit="1" customWidth="1"/>
    <col min="250" max="250" width="17.21875" bestFit="1" customWidth="1"/>
    <col min="251" max="251" width="18.109375" bestFit="1" customWidth="1"/>
    <col min="252" max="252" width="17" bestFit="1" customWidth="1"/>
    <col min="253" max="253" width="22.21875" bestFit="1" customWidth="1"/>
    <col min="254" max="254" width="11.44140625" bestFit="1" customWidth="1"/>
    <col min="255" max="255" width="15.88671875" bestFit="1" customWidth="1"/>
    <col min="256" max="256" width="21.77734375" bestFit="1" customWidth="1"/>
    <col min="257" max="257" width="24.109375" bestFit="1" customWidth="1"/>
    <col min="258" max="258" width="22.109375" bestFit="1" customWidth="1"/>
    <col min="259" max="259" width="24.44140625" bestFit="1" customWidth="1"/>
    <col min="260" max="260" width="6.44140625" bestFit="1" customWidth="1"/>
    <col min="261" max="261" width="4.88671875" bestFit="1" customWidth="1"/>
    <col min="262" max="262" width="8.44140625" bestFit="1" customWidth="1"/>
    <col min="263" max="263" width="3.21875" bestFit="1" customWidth="1"/>
    <col min="264" max="264" width="7.77734375" bestFit="1" customWidth="1"/>
    <col min="265" max="265" width="3.21875" bestFit="1" customWidth="1"/>
    <col min="266" max="266" width="7.77734375" bestFit="1" customWidth="1"/>
    <col min="267" max="267" width="3.21875" bestFit="1" customWidth="1"/>
    <col min="268" max="268" width="12.33203125" bestFit="1" customWidth="1"/>
    <col min="269" max="269" width="11.21875" bestFit="1" customWidth="1"/>
    <col min="270" max="270" width="11.109375" bestFit="1" customWidth="1"/>
    <col min="271" max="271" width="12.21875" bestFit="1" customWidth="1"/>
    <col min="272" max="272" width="12" bestFit="1" customWidth="1"/>
    <col min="273" max="273" width="13.21875" bestFit="1" customWidth="1"/>
    <col min="274" max="274" width="2" bestFit="1" customWidth="1"/>
    <col min="275" max="275" width="10.44140625" bestFit="1" customWidth="1"/>
    <col min="276" max="276" width="10.77734375" bestFit="1" customWidth="1"/>
    <col min="277" max="277" width="5.77734375" bestFit="1" customWidth="1"/>
    <col min="278" max="278" width="8.77734375" bestFit="1" customWidth="1"/>
    <col min="279" max="279" width="6.6640625" bestFit="1" customWidth="1"/>
    <col min="280" max="280" width="10.6640625" bestFit="1" customWidth="1"/>
    <col min="281" max="281" width="10.44140625" bestFit="1" customWidth="1"/>
    <col min="282" max="282" width="6.5546875" bestFit="1" customWidth="1"/>
    <col min="283" max="283" width="12.77734375" bestFit="1" customWidth="1"/>
    <col min="285" max="285" width="9.109375" bestFit="1" customWidth="1"/>
    <col min="286" max="286" width="13.88671875" bestFit="1" customWidth="1"/>
    <col min="287" max="287" width="9.88671875" bestFit="1" customWidth="1"/>
    <col min="288" max="288" width="10.109375" bestFit="1" customWidth="1"/>
    <col min="289" max="289" width="2.88671875" bestFit="1" customWidth="1"/>
    <col min="290" max="290" width="9.44140625" bestFit="1" customWidth="1"/>
    <col min="291" max="291" width="11" bestFit="1" customWidth="1"/>
    <col min="292" max="292" width="2.21875" bestFit="1" customWidth="1"/>
    <col min="293" max="293" width="5.33203125" bestFit="1" customWidth="1"/>
    <col min="294" max="294" width="8.5546875" bestFit="1" customWidth="1"/>
    <col min="295" max="295" width="4.5546875" bestFit="1" customWidth="1"/>
    <col min="296" max="296" width="10" bestFit="1" customWidth="1"/>
    <col min="297" max="297" width="5.44140625" bestFit="1" customWidth="1"/>
    <col min="298" max="298" width="7.5546875" bestFit="1" customWidth="1"/>
    <col min="299" max="299" width="8.21875" bestFit="1" customWidth="1"/>
    <col min="300" max="300" width="5.109375" bestFit="1" customWidth="1"/>
    <col min="301" max="301" width="7.6640625" bestFit="1" customWidth="1"/>
    <col min="302" max="302" width="3.33203125" bestFit="1" customWidth="1"/>
    <col min="303" max="303" width="8" bestFit="1" customWidth="1"/>
    <col min="304" max="304" width="8.109375" bestFit="1" customWidth="1"/>
    <col min="305" max="305" width="9.77734375" bestFit="1" customWidth="1"/>
    <col min="306" max="306" width="13.21875" bestFit="1" customWidth="1"/>
    <col min="307" max="307" width="13.33203125" bestFit="1" customWidth="1"/>
    <col min="308" max="308" width="5.88671875" bestFit="1" customWidth="1"/>
    <col min="309" max="309" width="5.5546875" bestFit="1" customWidth="1"/>
    <col min="310" max="310" width="3.109375" bestFit="1" customWidth="1"/>
    <col min="311" max="311" width="4.21875" bestFit="1" customWidth="1"/>
    <col min="312" max="312" width="3.21875" bestFit="1" customWidth="1"/>
    <col min="313" max="313" width="6.33203125" bestFit="1" customWidth="1"/>
    <col min="314" max="314" width="3.21875" bestFit="1" customWidth="1"/>
    <col min="315" max="315" width="6.88671875" bestFit="1" customWidth="1"/>
    <col min="316" max="316" width="11.33203125" bestFit="1" customWidth="1"/>
    <col min="317" max="317" width="7.77734375" bestFit="1" customWidth="1"/>
    <col min="318" max="318" width="18.21875" bestFit="1" customWidth="1"/>
    <col min="319" max="319" width="8.6640625" bestFit="1" customWidth="1"/>
    <col min="320" max="320" width="17.33203125" bestFit="1" customWidth="1"/>
    <col min="321" max="321" width="13.88671875" bestFit="1" customWidth="1"/>
    <col min="322" max="322" width="17.44140625" bestFit="1" customWidth="1"/>
    <col min="323" max="323" width="13.77734375" bestFit="1" customWidth="1"/>
    <col min="324" max="324" width="18.88671875" bestFit="1" customWidth="1"/>
    <col min="325" max="325" width="17.77734375" bestFit="1" customWidth="1"/>
    <col min="326" max="326" width="15.6640625" bestFit="1" customWidth="1"/>
    <col min="327" max="327" width="21.33203125" bestFit="1" customWidth="1"/>
    <col min="328" max="328" width="17.88671875" bestFit="1" customWidth="1"/>
    <col min="329" max="329" width="21.44140625" bestFit="1" customWidth="1"/>
    <col min="330" max="330" width="18.77734375" bestFit="1" customWidth="1"/>
    <col min="331" max="331" width="22.33203125" bestFit="1" customWidth="1"/>
    <col min="332" max="332" width="6.5546875" bestFit="1" customWidth="1"/>
    <col min="333" max="333" width="1.6640625" bestFit="1" customWidth="1"/>
    <col min="334" max="334" width="4.77734375" bestFit="1" customWidth="1"/>
    <col min="335" max="335" width="8" bestFit="1" customWidth="1"/>
    <col min="336" max="336" width="4.88671875" bestFit="1" customWidth="1"/>
    <col min="337" max="337" width="14.44140625" bestFit="1" customWidth="1"/>
    <col min="338" max="338" width="6.88671875" bestFit="1" customWidth="1"/>
    <col min="339" max="339" width="14.44140625" bestFit="1" customWidth="1"/>
    <col min="340" max="340" width="12.33203125" bestFit="1" customWidth="1"/>
    <col min="341" max="341" width="8.5546875" bestFit="1" customWidth="1"/>
    <col min="342" max="342" width="12.33203125" bestFit="1" customWidth="1"/>
    <col min="343" max="343" width="7.88671875" bestFit="1" customWidth="1"/>
    <col min="344" max="344" width="9.5546875" bestFit="1" customWidth="1"/>
    <col min="345" max="346" width="7.88671875" bestFit="1" customWidth="1"/>
    <col min="347" max="348" width="9.5546875" bestFit="1" customWidth="1"/>
    <col min="349" max="350" width="7.88671875" bestFit="1" customWidth="1"/>
    <col min="351" max="352" width="9.5546875" bestFit="1" customWidth="1"/>
    <col min="353" max="353" width="6.88671875" bestFit="1" customWidth="1"/>
    <col min="354" max="354" width="16.33203125" bestFit="1" customWidth="1"/>
    <col min="355" max="355" width="6.88671875" bestFit="1" customWidth="1"/>
    <col min="356" max="356" width="8.5546875" bestFit="1" customWidth="1"/>
    <col min="357" max="357" width="18.109375" bestFit="1" customWidth="1"/>
    <col min="358" max="358" width="8.5546875" bestFit="1" customWidth="1"/>
    <col min="359" max="359" width="13.44140625" bestFit="1" customWidth="1"/>
    <col min="360" max="360" width="13.77734375" bestFit="1" customWidth="1"/>
    <col min="361" max="361" width="16" bestFit="1" customWidth="1"/>
    <col min="362" max="362" width="17.77734375" bestFit="1" customWidth="1"/>
    <col min="363" max="363" width="3.44140625" bestFit="1" customWidth="1"/>
    <col min="364" max="364" width="2.77734375" bestFit="1" customWidth="1"/>
    <col min="365" max="365" width="3.21875" bestFit="1" customWidth="1"/>
    <col min="366" max="366" width="6.33203125" bestFit="1" customWidth="1"/>
    <col min="367" max="367" width="10" bestFit="1" customWidth="1"/>
    <col min="368" max="368" width="15.88671875" bestFit="1" customWidth="1"/>
    <col min="369" max="369" width="6.88671875" bestFit="1" customWidth="1"/>
    <col min="370" max="370" width="12.6640625" bestFit="1" customWidth="1"/>
    <col min="371" max="371" width="10" bestFit="1" customWidth="1"/>
    <col min="372" max="372" width="9.21875" bestFit="1" customWidth="1"/>
    <col min="373" max="373" width="5.77734375" bestFit="1" customWidth="1"/>
    <col min="374" max="379" width="8" bestFit="1" customWidth="1"/>
    <col min="380" max="380" width="12.88671875" bestFit="1" customWidth="1"/>
    <col min="381" max="382" width="8" bestFit="1" customWidth="1"/>
    <col min="383" max="383" width="13.77734375" bestFit="1" customWidth="1"/>
    <col min="384" max="384" width="14" bestFit="1" customWidth="1"/>
    <col min="385" max="385" width="10.88671875" bestFit="1" customWidth="1"/>
    <col min="386" max="386" width="18.109375" bestFit="1" customWidth="1"/>
    <col min="387" max="387" width="9.77734375" bestFit="1" customWidth="1"/>
    <col min="388" max="388" width="13.5546875" bestFit="1" customWidth="1"/>
    <col min="389" max="389" width="10.77734375" bestFit="1" customWidth="1"/>
    <col min="390" max="390" width="14.6640625" bestFit="1" customWidth="1"/>
    <col min="391" max="391" width="20" bestFit="1" customWidth="1"/>
    <col min="392" max="392" width="20.5546875" bestFit="1" customWidth="1"/>
    <col min="393" max="393" width="20.77734375" bestFit="1" customWidth="1"/>
    <col min="394" max="394" width="21.44140625" bestFit="1" customWidth="1"/>
    <col min="395" max="395" width="3.33203125" bestFit="1" customWidth="1"/>
    <col min="396" max="396" width="4.77734375" bestFit="1" customWidth="1"/>
    <col min="397" max="397" width="3.33203125" bestFit="1" customWidth="1"/>
    <col min="398" max="398" width="7.33203125" bestFit="1" customWidth="1"/>
    <col min="399" max="399" width="3.33203125" bestFit="1" customWidth="1"/>
    <col min="400" max="400" width="7.33203125" bestFit="1" customWidth="1"/>
    <col min="401" max="401" width="14.5546875" bestFit="1" customWidth="1"/>
    <col min="402" max="402" width="14.88671875" bestFit="1" customWidth="1"/>
    <col min="403" max="403" width="13.109375" bestFit="1" customWidth="1"/>
    <col min="404" max="404" width="13.21875" bestFit="1" customWidth="1"/>
    <col min="405" max="405" width="13.6640625" bestFit="1" customWidth="1"/>
    <col min="406" max="406" width="13.77734375" bestFit="1" customWidth="1"/>
    <col min="407" max="409" width="3.109375" bestFit="1" customWidth="1"/>
    <col min="410" max="410" width="21.33203125" bestFit="1" customWidth="1"/>
    <col min="411" max="411" width="21.44140625" bestFit="1" customWidth="1"/>
    <col min="412" max="412" width="12.6640625" bestFit="1" customWidth="1"/>
    <col min="413" max="413" width="16.77734375" bestFit="1" customWidth="1"/>
    <col min="414" max="414" width="8.6640625" bestFit="1" customWidth="1"/>
    <col min="415" max="415" width="19.6640625" bestFit="1" customWidth="1"/>
    <col min="416" max="416" width="11.33203125" bestFit="1" customWidth="1"/>
    <col min="417" max="417" width="12" bestFit="1" customWidth="1"/>
    <col min="418" max="418" width="11" bestFit="1" customWidth="1"/>
    <col min="419" max="419" width="11.109375" bestFit="1" customWidth="1"/>
    <col min="420" max="420" width="20.21875" bestFit="1" customWidth="1"/>
    <col min="421" max="421" width="11.33203125" bestFit="1" customWidth="1"/>
    <col min="422" max="422" width="12" bestFit="1" customWidth="1"/>
    <col min="423" max="423" width="13.109375" bestFit="1" customWidth="1"/>
    <col min="424" max="424" width="11" bestFit="1" customWidth="1"/>
    <col min="425" max="425" width="11.109375" bestFit="1" customWidth="1"/>
    <col min="426" max="426" width="15.109375" bestFit="1" customWidth="1"/>
    <col min="427" max="427" width="24.21875" bestFit="1" customWidth="1"/>
    <col min="428" max="428" width="12.109375" bestFit="1" customWidth="1"/>
    <col min="429" max="429" width="16.109375" bestFit="1" customWidth="1"/>
    <col min="430" max="430" width="25.21875" bestFit="1" customWidth="1"/>
    <col min="431" max="431" width="5.88671875" bestFit="1" customWidth="1"/>
    <col min="432" max="432" width="4" bestFit="1" customWidth="1"/>
    <col min="433" max="433" width="7" bestFit="1" customWidth="1"/>
    <col min="434" max="434" width="9.33203125" bestFit="1" customWidth="1"/>
    <col min="435" max="435" width="9.44140625" bestFit="1" customWidth="1"/>
    <col min="436" max="436" width="3.44140625" bestFit="1" customWidth="1"/>
    <col min="437" max="437" width="6.44140625" bestFit="1" customWidth="1"/>
    <col min="438" max="438" width="11.88671875" bestFit="1" customWidth="1"/>
    <col min="439" max="439" width="9.21875" bestFit="1" customWidth="1"/>
    <col min="440" max="440" width="3.6640625" bestFit="1" customWidth="1"/>
    <col min="441" max="441" width="9.77734375" bestFit="1" customWidth="1"/>
    <col min="442" max="442" width="13.88671875" bestFit="1" customWidth="1"/>
    <col min="443" max="444" width="6.6640625" bestFit="1" customWidth="1"/>
    <col min="445" max="445" width="10.6640625" bestFit="1" customWidth="1"/>
    <col min="446" max="446" width="3.77734375" bestFit="1" customWidth="1"/>
    <col min="447" max="447" width="2" bestFit="1" customWidth="1"/>
    <col min="448" max="448" width="5" bestFit="1" customWidth="1"/>
    <col min="449" max="449" width="14.44140625" bestFit="1" customWidth="1"/>
    <col min="450" max="450" width="14.5546875" bestFit="1" customWidth="1"/>
    <col min="451" max="451" width="20.109375" bestFit="1" customWidth="1"/>
    <col min="452" max="452" width="8.77734375" bestFit="1" customWidth="1"/>
    <col min="453" max="453" width="10.33203125" bestFit="1" customWidth="1"/>
    <col min="454" max="454" width="10.44140625" bestFit="1" customWidth="1"/>
    <col min="455" max="455" width="7.33203125" bestFit="1" customWidth="1"/>
    <col min="456" max="457" width="8.33203125" bestFit="1" customWidth="1"/>
    <col min="458" max="459" width="7.33203125" bestFit="1" customWidth="1"/>
    <col min="460" max="461" width="10.77734375" bestFit="1" customWidth="1"/>
    <col min="462" max="462" width="7.33203125" bestFit="1" customWidth="1"/>
    <col min="463" max="463" width="9.21875" bestFit="1" customWidth="1"/>
    <col min="464" max="464" width="19" bestFit="1" customWidth="1"/>
    <col min="465" max="465" width="16.77734375" bestFit="1" customWidth="1"/>
    <col min="466" max="466" width="14.109375" bestFit="1" customWidth="1"/>
    <col min="467" max="467" width="13.44140625" bestFit="1" customWidth="1"/>
    <col min="468" max="468" width="12" bestFit="1" customWidth="1"/>
    <col min="469" max="469" width="3.44140625" bestFit="1" customWidth="1"/>
    <col min="470" max="470" width="3.33203125" bestFit="1" customWidth="1"/>
    <col min="471" max="471" width="8.109375" bestFit="1" customWidth="1"/>
    <col min="472" max="472" width="17.6640625" bestFit="1" customWidth="1"/>
    <col min="473" max="473" width="18" bestFit="1" customWidth="1"/>
    <col min="474" max="474" width="18.21875" bestFit="1" customWidth="1"/>
    <col min="475" max="475" width="18.33203125" bestFit="1" customWidth="1"/>
    <col min="476" max="476" width="13.44140625" bestFit="1" customWidth="1"/>
    <col min="477" max="477" width="10.33203125" bestFit="1" customWidth="1"/>
    <col min="478" max="478" width="17.33203125" bestFit="1" customWidth="1"/>
    <col min="479" max="479" width="17.5546875" bestFit="1" customWidth="1"/>
    <col min="480" max="480" width="22.5546875" bestFit="1" customWidth="1"/>
    <col min="481" max="481" width="9.21875" bestFit="1" customWidth="1"/>
    <col min="482" max="482" width="12.88671875" bestFit="1" customWidth="1"/>
    <col min="483" max="483" width="10.21875" bestFit="1" customWidth="1"/>
    <col min="484" max="484" width="14.109375" bestFit="1" customWidth="1"/>
    <col min="485" max="485" width="23.21875" bestFit="1" customWidth="1"/>
    <col min="486" max="486" width="13.5546875" bestFit="1" customWidth="1"/>
    <col min="487" max="487" width="19.33203125" bestFit="1" customWidth="1"/>
    <col min="488" max="488" width="3.77734375" bestFit="1" customWidth="1"/>
    <col min="489" max="489" width="6.88671875" bestFit="1" customWidth="1"/>
    <col min="490" max="490" width="6.77734375" bestFit="1" customWidth="1"/>
    <col min="491" max="491" width="23.21875" bestFit="1" customWidth="1"/>
    <col min="492" max="493" width="24.5546875" bestFit="1" customWidth="1"/>
    <col min="494" max="494" width="23.5546875" bestFit="1" customWidth="1"/>
    <col min="495" max="495" width="10.77734375" bestFit="1" customWidth="1"/>
    <col min="496" max="496" width="13.21875" bestFit="1" customWidth="1"/>
    <col min="497" max="497" width="13.77734375" bestFit="1" customWidth="1"/>
    <col min="498" max="498" width="17.21875" bestFit="1" customWidth="1"/>
    <col min="499" max="499" width="13.5546875" bestFit="1" customWidth="1"/>
    <col min="500" max="500" width="13.44140625" bestFit="1" customWidth="1"/>
    <col min="501" max="501" width="15.77734375" bestFit="1" customWidth="1"/>
    <col min="502" max="502" width="2.88671875" bestFit="1" customWidth="1"/>
    <col min="503" max="503" width="14.44140625" bestFit="1" customWidth="1"/>
    <col min="504" max="504" width="14.5546875" bestFit="1" customWidth="1"/>
    <col min="505" max="505" width="5.88671875" bestFit="1" customWidth="1"/>
    <col min="506" max="506" width="9" bestFit="1" customWidth="1"/>
    <col min="507" max="507" width="9.6640625" bestFit="1" customWidth="1"/>
    <col min="508" max="508" width="12.77734375" bestFit="1" customWidth="1"/>
    <col min="509" max="509" width="11.33203125" bestFit="1" customWidth="1"/>
    <col min="510" max="510" width="5.21875" bestFit="1" customWidth="1"/>
    <col min="511" max="511" width="15.33203125" bestFit="1" customWidth="1"/>
    <col min="512" max="512" width="19.33203125" bestFit="1" customWidth="1"/>
    <col min="513" max="513" width="19.44140625" bestFit="1" customWidth="1"/>
    <col min="514" max="514" width="7.88671875" bestFit="1" customWidth="1"/>
    <col min="515" max="515" width="2" bestFit="1" customWidth="1"/>
    <col min="516" max="516" width="5.77734375" bestFit="1" customWidth="1"/>
    <col min="517" max="517" width="3" bestFit="1" customWidth="1"/>
    <col min="518" max="518" width="6.77734375" bestFit="1" customWidth="1"/>
    <col min="519" max="519" width="4" bestFit="1" customWidth="1"/>
    <col min="520" max="520" width="7.109375" bestFit="1" customWidth="1"/>
    <col min="521" max="521" width="16.109375" bestFit="1" customWidth="1"/>
    <col min="522" max="522" width="12.88671875" bestFit="1" customWidth="1"/>
    <col min="523" max="524" width="6.88671875" bestFit="1" customWidth="1"/>
    <col min="525" max="525" width="3" bestFit="1" customWidth="1"/>
    <col min="526" max="526" width="16.88671875" bestFit="1" customWidth="1"/>
    <col min="527" max="527" width="20.109375" bestFit="1" customWidth="1"/>
    <col min="528" max="528" width="18.6640625" bestFit="1" customWidth="1"/>
    <col min="529" max="529" width="15" bestFit="1" customWidth="1"/>
    <col min="530" max="531" width="22.5546875" bestFit="1" customWidth="1"/>
    <col min="532" max="532" width="24.6640625" bestFit="1" customWidth="1"/>
    <col min="533" max="533" width="20.5546875" bestFit="1" customWidth="1"/>
    <col min="534" max="534" width="12.77734375" bestFit="1" customWidth="1"/>
    <col min="535" max="535" width="15.77734375" bestFit="1" customWidth="1"/>
    <col min="536" max="536" width="15" bestFit="1" customWidth="1"/>
    <col min="537" max="538" width="15.88671875" bestFit="1" customWidth="1"/>
    <col min="539" max="539" width="14.88671875" bestFit="1" customWidth="1"/>
    <col min="540" max="540" width="2.21875" bestFit="1" customWidth="1"/>
    <col min="541" max="541" width="5.33203125" bestFit="1" customWidth="1"/>
    <col min="542" max="542" width="8.5546875" bestFit="1" customWidth="1"/>
    <col min="543" max="543" width="5.44140625" bestFit="1" customWidth="1"/>
    <col min="544" max="544" width="3.33203125" bestFit="1" customWidth="1"/>
    <col min="545" max="545" width="3.77734375" bestFit="1" customWidth="1"/>
    <col min="546" max="546" width="7.21875" bestFit="1" customWidth="1"/>
    <col min="547" max="547" width="7.77734375" bestFit="1" customWidth="1"/>
    <col min="548" max="548" width="10.44140625" bestFit="1" customWidth="1"/>
    <col min="549" max="549" width="3.109375" bestFit="1" customWidth="1"/>
    <col min="550" max="550" width="6.33203125" bestFit="1" customWidth="1"/>
    <col min="551" max="551" width="25.44140625" bestFit="1" customWidth="1"/>
    <col min="552" max="552" width="4.44140625" bestFit="1" customWidth="1"/>
    <col min="553" max="553" width="16.21875" bestFit="1" customWidth="1"/>
    <col min="554" max="554" width="4.21875" bestFit="1" customWidth="1"/>
    <col min="555" max="555" width="26.5546875" bestFit="1" customWidth="1"/>
    <col min="556" max="556" width="17.44140625" bestFit="1" customWidth="1"/>
    <col min="557" max="557" width="3.5546875" bestFit="1" customWidth="1"/>
    <col min="558" max="558" width="6.6640625" bestFit="1" customWidth="1"/>
    <col min="559" max="559" width="10.109375" bestFit="1" customWidth="1"/>
    <col min="560" max="560" width="9.5546875" bestFit="1" customWidth="1"/>
    <col min="561" max="561" width="7" bestFit="1" customWidth="1"/>
    <col min="562" max="562" width="10.109375" bestFit="1" customWidth="1"/>
    <col min="563" max="563" width="7.5546875" bestFit="1" customWidth="1"/>
    <col min="564" max="564" width="10.6640625" bestFit="1" customWidth="1"/>
    <col min="565" max="565" width="5.88671875" bestFit="1" customWidth="1"/>
    <col min="566" max="566" width="13.109375" bestFit="1" customWidth="1"/>
    <col min="567" max="567" width="10.109375" bestFit="1" customWidth="1"/>
    <col min="568" max="568" width="7.44140625" bestFit="1" customWidth="1"/>
    <col min="569" max="569" width="4.5546875" bestFit="1" customWidth="1"/>
    <col min="570" max="570" width="8" bestFit="1" customWidth="1"/>
    <col min="571" max="571" width="4.77734375" bestFit="1" customWidth="1"/>
    <col min="572" max="572" width="7.88671875" bestFit="1" customWidth="1"/>
    <col min="573" max="573" width="10.21875" bestFit="1" customWidth="1"/>
    <col min="574" max="574" width="12.109375" bestFit="1" customWidth="1"/>
    <col min="575" max="575" width="14.5546875" bestFit="1" customWidth="1"/>
    <col min="576" max="576" width="7.109375" bestFit="1" customWidth="1"/>
    <col min="577" max="578" width="3.77734375" bestFit="1" customWidth="1"/>
    <col min="579" max="579" width="6.109375" bestFit="1" customWidth="1"/>
    <col min="580" max="580" width="3.77734375" bestFit="1" customWidth="1"/>
    <col min="581" max="581" width="6.109375" bestFit="1" customWidth="1"/>
    <col min="582" max="582" width="20.21875" bestFit="1" customWidth="1"/>
    <col min="583" max="583" width="19.5546875" bestFit="1" customWidth="1"/>
    <col min="584" max="584" width="9.33203125" bestFit="1" customWidth="1"/>
    <col min="585" max="585" width="16.88671875" bestFit="1" customWidth="1"/>
    <col min="586" max="586" width="18.5546875" bestFit="1" customWidth="1"/>
    <col min="587" max="587" width="14.21875" bestFit="1" customWidth="1"/>
    <col min="588" max="588" width="22.109375" bestFit="1" customWidth="1"/>
    <col min="589" max="589" width="18.5546875" bestFit="1" customWidth="1"/>
    <col min="590" max="590" width="14.6640625" bestFit="1" customWidth="1"/>
    <col min="591" max="591" width="14.21875" bestFit="1" customWidth="1"/>
    <col min="592" max="592" width="17.88671875" bestFit="1" customWidth="1"/>
    <col min="593" max="593" width="16.21875" bestFit="1" customWidth="1"/>
    <col min="594" max="594" width="3.109375" bestFit="1" customWidth="1"/>
    <col min="595" max="595" width="6.6640625" bestFit="1" customWidth="1"/>
    <col min="596" max="596" width="8.44140625" bestFit="1" customWidth="1"/>
    <col min="597" max="597" width="8.5546875" bestFit="1" customWidth="1"/>
    <col min="598" max="598" width="4.109375" bestFit="1" customWidth="1"/>
    <col min="599" max="599" width="3.77734375" bestFit="1" customWidth="1"/>
    <col min="600" max="600" width="7.33203125" bestFit="1" customWidth="1"/>
    <col min="601" max="601" width="9.109375" bestFit="1" customWidth="1"/>
    <col min="602" max="602" width="9.21875" bestFit="1" customWidth="1"/>
    <col min="603" max="603" width="11.21875" bestFit="1" customWidth="1"/>
    <col min="604" max="605" width="4.77734375" bestFit="1" customWidth="1"/>
    <col min="606" max="606" width="8.33203125" bestFit="1" customWidth="1"/>
    <col min="607" max="607" width="10.109375" bestFit="1" customWidth="1"/>
    <col min="608" max="608" width="9.88671875" bestFit="1" customWidth="1"/>
    <col min="609" max="609" width="10" bestFit="1" customWidth="1"/>
    <col min="610" max="610" width="2.77734375" bestFit="1" customWidth="1"/>
    <col min="611" max="612" width="6.33203125" bestFit="1" customWidth="1"/>
    <col min="613" max="613" width="8.109375" bestFit="1" customWidth="1"/>
    <col min="614" max="614" width="8.21875" bestFit="1" customWidth="1"/>
    <col min="615" max="616" width="3.77734375" bestFit="1" customWidth="1"/>
    <col min="617" max="617" width="7.33203125" bestFit="1" customWidth="1"/>
    <col min="618" max="618" width="9.109375" bestFit="1" customWidth="1"/>
    <col min="619" max="619" width="2.88671875" bestFit="1" customWidth="1"/>
    <col min="620" max="620" width="11.33203125" bestFit="1" customWidth="1"/>
    <col min="621" max="621" width="11.44140625" bestFit="1" customWidth="1"/>
    <col min="622" max="622" width="8.21875" bestFit="1" customWidth="1"/>
    <col min="623" max="623" width="8.33203125" bestFit="1" customWidth="1"/>
    <col min="624" max="624" width="6.77734375" bestFit="1" customWidth="1"/>
    <col min="625" max="625" width="9.88671875" bestFit="1" customWidth="1"/>
    <col min="626" max="626" width="15.33203125" bestFit="1" customWidth="1"/>
    <col min="627" max="627" width="24.44140625" bestFit="1" customWidth="1"/>
    <col min="628" max="628" width="19" bestFit="1" customWidth="1"/>
    <col min="629" max="629" width="12.109375" bestFit="1" customWidth="1"/>
    <col min="630" max="630" width="21.33203125" bestFit="1" customWidth="1"/>
    <col min="631" max="631" width="15.77734375" bestFit="1" customWidth="1"/>
    <col min="632" max="632" width="10.109375" bestFit="1" customWidth="1"/>
    <col min="633" max="633" width="7.77734375" bestFit="1" customWidth="1"/>
    <col min="634" max="634" width="10.88671875" bestFit="1" customWidth="1"/>
    <col min="635" max="635" width="16.33203125" bestFit="1" customWidth="1"/>
    <col min="636" max="636" width="25.5546875" bestFit="1" customWidth="1"/>
    <col min="637" max="637" width="20" bestFit="1" customWidth="1"/>
    <col min="638" max="638" width="13.21875" bestFit="1" customWidth="1"/>
    <col min="639" max="639" width="22.33203125" bestFit="1" customWidth="1"/>
    <col min="640" max="640" width="16.77734375" bestFit="1" customWidth="1"/>
    <col min="641" max="641" width="3" bestFit="1" customWidth="1"/>
    <col min="642" max="642" width="3.5546875" bestFit="1" customWidth="1"/>
    <col min="643" max="643" width="7" bestFit="1" customWidth="1"/>
    <col min="644" max="644" width="7.5546875" bestFit="1" customWidth="1"/>
    <col min="645" max="645" width="7.44140625" bestFit="1" customWidth="1"/>
    <col min="646" max="646" width="11.44140625" bestFit="1" customWidth="1"/>
    <col min="647" max="647" width="4.5546875" bestFit="1" customWidth="1"/>
    <col min="648" max="648" width="8" bestFit="1" customWidth="1"/>
    <col min="649" max="649" width="13.5546875" bestFit="1" customWidth="1"/>
    <col min="650" max="650" width="17" bestFit="1" customWidth="1"/>
    <col min="651" max="651" width="17.44140625" bestFit="1" customWidth="1"/>
    <col min="652" max="652" width="11.6640625" bestFit="1" customWidth="1"/>
    <col min="653" max="653" width="10.5546875" bestFit="1" customWidth="1"/>
    <col min="654" max="654" width="7" bestFit="1" customWidth="1"/>
    <col min="655" max="655" width="7.5546875" bestFit="1" customWidth="1"/>
    <col min="656" max="657" width="3.33203125" bestFit="1" customWidth="1"/>
    <col min="658" max="658" width="6.44140625" bestFit="1" customWidth="1"/>
    <col min="659" max="659" width="9.88671875" bestFit="1" customWidth="1"/>
    <col min="660" max="660" width="8.21875" bestFit="1" customWidth="1"/>
    <col min="661" max="661" width="6.77734375" bestFit="1" customWidth="1"/>
    <col min="662" max="662" width="7.33203125" bestFit="1" customWidth="1"/>
    <col min="663" max="663" width="10.44140625" bestFit="1" customWidth="1"/>
    <col min="664" max="664" width="5.6640625" bestFit="1" customWidth="1"/>
    <col min="665" max="665" width="7.21875" bestFit="1" customWidth="1"/>
    <col min="666" max="666" width="11.21875" bestFit="1" customWidth="1"/>
    <col min="667" max="667" width="10.77734375" bestFit="1" customWidth="1"/>
  </cols>
  <sheetData>
    <row r="1" spans="1:7" x14ac:dyDescent="0.3">
      <c r="A1" t="s">
        <v>0</v>
      </c>
      <c r="B1" t="s">
        <v>11</v>
      </c>
      <c r="C1" t="s">
        <v>124</v>
      </c>
      <c r="D1" t="s">
        <v>785</v>
      </c>
    </row>
    <row r="2" spans="1:7" x14ac:dyDescent="0.3">
      <c r="A2" t="s">
        <v>1</v>
      </c>
      <c r="B2" t="s">
        <v>12</v>
      </c>
      <c r="C2" t="s">
        <v>125</v>
      </c>
      <c r="D2" t="s">
        <v>786</v>
      </c>
      <c r="F2" s="1" t="s">
        <v>796</v>
      </c>
      <c r="G2" t="s">
        <v>798</v>
      </c>
    </row>
    <row r="3" spans="1:7" x14ac:dyDescent="0.3">
      <c r="A3" t="s">
        <v>1</v>
      </c>
      <c r="B3" t="s">
        <v>12</v>
      </c>
      <c r="C3" t="s">
        <v>126</v>
      </c>
      <c r="D3" t="s">
        <v>786</v>
      </c>
      <c r="F3" s="2" t="s">
        <v>4</v>
      </c>
      <c r="G3">
        <v>125</v>
      </c>
    </row>
    <row r="4" spans="1:7" x14ac:dyDescent="0.3">
      <c r="A4" t="s">
        <v>1</v>
      </c>
      <c r="B4" t="s">
        <v>12</v>
      </c>
      <c r="C4" t="s">
        <v>127</v>
      </c>
      <c r="D4" t="s">
        <v>786</v>
      </c>
      <c r="F4" s="3" t="s">
        <v>786</v>
      </c>
      <c r="G4">
        <v>46</v>
      </c>
    </row>
    <row r="5" spans="1:7" x14ac:dyDescent="0.3">
      <c r="A5" t="s">
        <v>1</v>
      </c>
      <c r="B5" t="s">
        <v>12</v>
      </c>
      <c r="C5" t="s">
        <v>128</v>
      </c>
      <c r="D5" t="s">
        <v>786</v>
      </c>
      <c r="F5" s="3" t="s">
        <v>789</v>
      </c>
      <c r="G5">
        <v>44</v>
      </c>
    </row>
    <row r="6" spans="1:7" x14ac:dyDescent="0.3">
      <c r="A6" t="s">
        <v>1</v>
      </c>
      <c r="B6" t="s">
        <v>12</v>
      </c>
      <c r="C6" t="s">
        <v>129</v>
      </c>
      <c r="D6" t="s">
        <v>786</v>
      </c>
      <c r="F6" s="3" t="s">
        <v>791</v>
      </c>
      <c r="G6">
        <v>35</v>
      </c>
    </row>
    <row r="7" spans="1:7" x14ac:dyDescent="0.3">
      <c r="A7" t="s">
        <v>1</v>
      </c>
      <c r="B7" t="s">
        <v>12</v>
      </c>
      <c r="C7" t="s">
        <v>130</v>
      </c>
      <c r="D7" t="s">
        <v>786</v>
      </c>
      <c r="F7" s="2" t="s">
        <v>3</v>
      </c>
      <c r="G7">
        <v>113</v>
      </c>
    </row>
    <row r="8" spans="1:7" x14ac:dyDescent="0.3">
      <c r="A8" t="s">
        <v>2</v>
      </c>
      <c r="B8" t="s">
        <v>13</v>
      </c>
      <c r="C8" t="s">
        <v>131</v>
      </c>
      <c r="D8" t="s">
        <v>786</v>
      </c>
      <c r="F8" s="3" t="s">
        <v>790</v>
      </c>
      <c r="G8">
        <v>4</v>
      </c>
    </row>
    <row r="9" spans="1:7" x14ac:dyDescent="0.3">
      <c r="A9" t="s">
        <v>2</v>
      </c>
      <c r="B9" t="s">
        <v>13</v>
      </c>
      <c r="C9" t="s">
        <v>132</v>
      </c>
      <c r="D9" t="s">
        <v>786</v>
      </c>
      <c r="F9" s="3" t="s">
        <v>786</v>
      </c>
      <c r="G9">
        <v>61</v>
      </c>
    </row>
    <row r="10" spans="1:7" x14ac:dyDescent="0.3">
      <c r="A10" t="s">
        <v>2</v>
      </c>
      <c r="B10" t="s">
        <v>13</v>
      </c>
      <c r="C10" t="s">
        <v>133</v>
      </c>
      <c r="D10" t="s">
        <v>786</v>
      </c>
      <c r="F10" s="3" t="s">
        <v>787</v>
      </c>
      <c r="G10">
        <v>14</v>
      </c>
    </row>
    <row r="11" spans="1:7" x14ac:dyDescent="0.3">
      <c r="A11" t="s">
        <v>2</v>
      </c>
      <c r="B11" t="s">
        <v>13</v>
      </c>
      <c r="C11" t="s">
        <v>134</v>
      </c>
      <c r="D11" t="s">
        <v>786</v>
      </c>
      <c r="F11" s="3" t="s">
        <v>788</v>
      </c>
      <c r="G11">
        <v>1</v>
      </c>
    </row>
    <row r="12" spans="1:7" x14ac:dyDescent="0.3">
      <c r="A12" t="s">
        <v>2</v>
      </c>
      <c r="B12" t="s">
        <v>13</v>
      </c>
      <c r="C12" t="s">
        <v>135</v>
      </c>
      <c r="D12" t="s">
        <v>786</v>
      </c>
      <c r="F12" s="3" t="s">
        <v>789</v>
      </c>
      <c r="G12">
        <v>25</v>
      </c>
    </row>
    <row r="13" spans="1:7" x14ac:dyDescent="0.3">
      <c r="A13" t="s">
        <v>2</v>
      </c>
      <c r="B13" t="s">
        <v>13</v>
      </c>
      <c r="C13" t="s">
        <v>136</v>
      </c>
      <c r="D13" t="s">
        <v>786</v>
      </c>
      <c r="F13" s="3" t="s">
        <v>791</v>
      </c>
      <c r="G13">
        <v>8</v>
      </c>
    </row>
    <row r="14" spans="1:7" x14ac:dyDescent="0.3">
      <c r="A14" t="s">
        <v>2</v>
      </c>
      <c r="B14" t="s">
        <v>13</v>
      </c>
      <c r="C14" t="s">
        <v>137</v>
      </c>
      <c r="D14" t="s">
        <v>786</v>
      </c>
      <c r="F14" s="2" t="s">
        <v>797</v>
      </c>
      <c r="G14">
        <v>238</v>
      </c>
    </row>
    <row r="15" spans="1:7" x14ac:dyDescent="0.3">
      <c r="A15" t="s">
        <v>2</v>
      </c>
      <c r="B15" t="s">
        <v>13</v>
      </c>
      <c r="C15" t="s">
        <v>138</v>
      </c>
      <c r="D15" t="s">
        <v>786</v>
      </c>
    </row>
    <row r="16" spans="1:7" x14ac:dyDescent="0.3">
      <c r="A16" t="s">
        <v>2</v>
      </c>
      <c r="B16" t="s">
        <v>13</v>
      </c>
      <c r="C16" t="s">
        <v>139</v>
      </c>
      <c r="D16" t="s">
        <v>786</v>
      </c>
    </row>
    <row r="17" spans="1:4" x14ac:dyDescent="0.3">
      <c r="A17" t="s">
        <v>2</v>
      </c>
      <c r="B17" t="s">
        <v>13</v>
      </c>
      <c r="C17" t="s">
        <v>140</v>
      </c>
      <c r="D17" t="s">
        <v>786</v>
      </c>
    </row>
    <row r="18" spans="1:4" x14ac:dyDescent="0.3">
      <c r="A18" t="s">
        <v>2</v>
      </c>
      <c r="B18" t="s">
        <v>13</v>
      </c>
      <c r="C18" t="s">
        <v>141</v>
      </c>
      <c r="D18" t="s">
        <v>786</v>
      </c>
    </row>
    <row r="19" spans="1:4" x14ac:dyDescent="0.3">
      <c r="A19" t="s">
        <v>2</v>
      </c>
      <c r="B19" t="s">
        <v>13</v>
      </c>
      <c r="C19" t="s">
        <v>142</v>
      </c>
      <c r="D19" t="s">
        <v>786</v>
      </c>
    </row>
    <row r="20" spans="1:4" x14ac:dyDescent="0.3">
      <c r="A20" t="s">
        <v>3</v>
      </c>
      <c r="B20" t="s">
        <v>14</v>
      </c>
      <c r="C20" t="s">
        <v>143</v>
      </c>
      <c r="D20" t="s">
        <v>787</v>
      </c>
    </row>
    <row r="21" spans="1:4" x14ac:dyDescent="0.3">
      <c r="A21" t="s">
        <v>3</v>
      </c>
      <c r="B21" t="s">
        <v>14</v>
      </c>
      <c r="C21" t="s">
        <v>144</v>
      </c>
      <c r="D21" t="s">
        <v>787</v>
      </c>
    </row>
    <row r="22" spans="1:4" x14ac:dyDescent="0.3">
      <c r="A22" t="s">
        <v>3</v>
      </c>
      <c r="B22" t="s">
        <v>14</v>
      </c>
      <c r="C22" t="s">
        <v>145</v>
      </c>
      <c r="D22" t="s">
        <v>787</v>
      </c>
    </row>
    <row r="23" spans="1:4" x14ac:dyDescent="0.3">
      <c r="A23" t="s">
        <v>3</v>
      </c>
      <c r="B23" t="s">
        <v>14</v>
      </c>
      <c r="C23" t="s">
        <v>146</v>
      </c>
      <c r="D23" t="s">
        <v>787</v>
      </c>
    </row>
    <row r="24" spans="1:4" x14ac:dyDescent="0.3">
      <c r="A24" t="s">
        <v>3</v>
      </c>
      <c r="B24" t="s">
        <v>14</v>
      </c>
      <c r="C24" t="s">
        <v>147</v>
      </c>
      <c r="D24" t="s">
        <v>787</v>
      </c>
    </row>
    <row r="25" spans="1:4" x14ac:dyDescent="0.3">
      <c r="A25" t="s">
        <v>3</v>
      </c>
      <c r="B25" t="s">
        <v>15</v>
      </c>
      <c r="C25" t="s">
        <v>148</v>
      </c>
      <c r="D25" t="s">
        <v>786</v>
      </c>
    </row>
    <row r="26" spans="1:4" x14ac:dyDescent="0.3">
      <c r="A26" t="s">
        <v>3</v>
      </c>
      <c r="B26" t="s">
        <v>15</v>
      </c>
      <c r="C26" t="s">
        <v>149</v>
      </c>
      <c r="D26" t="s">
        <v>786</v>
      </c>
    </row>
    <row r="27" spans="1:4" x14ac:dyDescent="0.3">
      <c r="A27" t="s">
        <v>3</v>
      </c>
      <c r="B27" t="s">
        <v>15</v>
      </c>
      <c r="C27" t="s">
        <v>150</v>
      </c>
      <c r="D27" t="s">
        <v>786</v>
      </c>
    </row>
    <row r="28" spans="1:4" x14ac:dyDescent="0.3">
      <c r="A28" t="s">
        <v>3</v>
      </c>
      <c r="B28" t="s">
        <v>15</v>
      </c>
      <c r="C28" t="s">
        <v>151</v>
      </c>
      <c r="D28" t="s">
        <v>786</v>
      </c>
    </row>
    <row r="29" spans="1:4" x14ac:dyDescent="0.3">
      <c r="A29" t="s">
        <v>3</v>
      </c>
      <c r="B29" t="s">
        <v>15</v>
      </c>
      <c r="C29" t="s">
        <v>152</v>
      </c>
      <c r="D29" t="s">
        <v>786</v>
      </c>
    </row>
    <row r="30" spans="1:4" x14ac:dyDescent="0.3">
      <c r="A30" t="s">
        <v>3</v>
      </c>
      <c r="B30" t="s">
        <v>15</v>
      </c>
      <c r="C30" t="s">
        <v>153</v>
      </c>
      <c r="D30" t="s">
        <v>786</v>
      </c>
    </row>
    <row r="31" spans="1:4" x14ac:dyDescent="0.3">
      <c r="A31" t="s">
        <v>3</v>
      </c>
      <c r="B31" t="s">
        <v>16</v>
      </c>
      <c r="C31" t="s">
        <v>154</v>
      </c>
      <c r="D31" t="s">
        <v>786</v>
      </c>
    </row>
    <row r="32" spans="1:4" x14ac:dyDescent="0.3">
      <c r="A32" t="s">
        <v>3</v>
      </c>
      <c r="B32" t="s">
        <v>16</v>
      </c>
      <c r="C32" t="s">
        <v>155</v>
      </c>
      <c r="D32" t="s">
        <v>786</v>
      </c>
    </row>
    <row r="33" spans="1:4" x14ac:dyDescent="0.3">
      <c r="A33" t="s">
        <v>4</v>
      </c>
      <c r="B33" t="s">
        <v>17</v>
      </c>
      <c r="C33" t="s">
        <v>156</v>
      </c>
      <c r="D33" t="s">
        <v>786</v>
      </c>
    </row>
    <row r="34" spans="1:4" x14ac:dyDescent="0.3">
      <c r="A34" t="s">
        <v>4</v>
      </c>
      <c r="B34" t="s">
        <v>17</v>
      </c>
      <c r="C34" t="s">
        <v>157</v>
      </c>
      <c r="D34" t="s">
        <v>786</v>
      </c>
    </row>
    <row r="35" spans="1:4" x14ac:dyDescent="0.3">
      <c r="A35" t="s">
        <v>4</v>
      </c>
      <c r="B35" t="s">
        <v>17</v>
      </c>
      <c r="C35" t="s">
        <v>158</v>
      </c>
      <c r="D35" t="s">
        <v>786</v>
      </c>
    </row>
    <row r="36" spans="1:4" x14ac:dyDescent="0.3">
      <c r="A36" t="s">
        <v>4</v>
      </c>
      <c r="B36" t="s">
        <v>17</v>
      </c>
      <c r="C36" t="s">
        <v>159</v>
      </c>
      <c r="D36" t="s">
        <v>786</v>
      </c>
    </row>
    <row r="37" spans="1:4" x14ac:dyDescent="0.3">
      <c r="A37" t="s">
        <v>4</v>
      </c>
      <c r="B37" t="s">
        <v>17</v>
      </c>
      <c r="C37" t="s">
        <v>160</v>
      </c>
      <c r="D37" t="s">
        <v>786</v>
      </c>
    </row>
    <row r="38" spans="1:4" x14ac:dyDescent="0.3">
      <c r="A38" t="s">
        <v>4</v>
      </c>
      <c r="B38" t="s">
        <v>17</v>
      </c>
      <c r="C38" t="s">
        <v>161</v>
      </c>
      <c r="D38" t="s">
        <v>786</v>
      </c>
    </row>
    <row r="39" spans="1:4" x14ac:dyDescent="0.3">
      <c r="A39" t="s">
        <v>4</v>
      </c>
      <c r="B39" t="s">
        <v>17</v>
      </c>
      <c r="C39" t="s">
        <v>162</v>
      </c>
      <c r="D39" t="s">
        <v>786</v>
      </c>
    </row>
    <row r="40" spans="1:4" x14ac:dyDescent="0.3">
      <c r="A40" t="s">
        <v>4</v>
      </c>
      <c r="B40" t="s">
        <v>17</v>
      </c>
      <c r="C40" t="s">
        <v>163</v>
      </c>
      <c r="D40" t="s">
        <v>786</v>
      </c>
    </row>
    <row r="41" spans="1:4" x14ac:dyDescent="0.3">
      <c r="A41" t="s">
        <v>1</v>
      </c>
      <c r="B41" t="s">
        <v>18</v>
      </c>
      <c r="C41" t="s">
        <v>164</v>
      </c>
      <c r="D41" t="s">
        <v>786</v>
      </c>
    </row>
    <row r="42" spans="1:4" x14ac:dyDescent="0.3">
      <c r="A42" t="s">
        <v>1</v>
      </c>
      <c r="B42" t="s">
        <v>18</v>
      </c>
      <c r="C42" t="s">
        <v>165</v>
      </c>
      <c r="D42" t="s">
        <v>786</v>
      </c>
    </row>
    <row r="43" spans="1:4" x14ac:dyDescent="0.3">
      <c r="A43" t="s">
        <v>1</v>
      </c>
      <c r="B43" t="s">
        <v>18</v>
      </c>
      <c r="C43" t="s">
        <v>166</v>
      </c>
      <c r="D43" t="s">
        <v>786</v>
      </c>
    </row>
    <row r="44" spans="1:4" x14ac:dyDescent="0.3">
      <c r="A44" t="s">
        <v>1</v>
      </c>
      <c r="B44" t="s">
        <v>18</v>
      </c>
      <c r="C44" t="s">
        <v>167</v>
      </c>
      <c r="D44" t="s">
        <v>786</v>
      </c>
    </row>
    <row r="45" spans="1:4" x14ac:dyDescent="0.3">
      <c r="A45" t="s">
        <v>1</v>
      </c>
      <c r="B45" t="s">
        <v>18</v>
      </c>
      <c r="C45" t="s">
        <v>168</v>
      </c>
      <c r="D45" t="s">
        <v>786</v>
      </c>
    </row>
    <row r="46" spans="1:4" x14ac:dyDescent="0.3">
      <c r="A46" t="s">
        <v>1</v>
      </c>
      <c r="B46" t="s">
        <v>18</v>
      </c>
      <c r="C46" t="s">
        <v>169</v>
      </c>
      <c r="D46" t="s">
        <v>786</v>
      </c>
    </row>
    <row r="47" spans="1:4" x14ac:dyDescent="0.3">
      <c r="A47" t="s">
        <v>1</v>
      </c>
      <c r="B47" t="s">
        <v>18</v>
      </c>
      <c r="C47" t="s">
        <v>170</v>
      </c>
      <c r="D47" t="s">
        <v>786</v>
      </c>
    </row>
    <row r="48" spans="1:4" x14ac:dyDescent="0.3">
      <c r="A48" t="s">
        <v>1</v>
      </c>
      <c r="B48" t="s">
        <v>18</v>
      </c>
      <c r="C48" t="s">
        <v>171</v>
      </c>
      <c r="D48" t="s">
        <v>786</v>
      </c>
    </row>
    <row r="49" spans="1:4" x14ac:dyDescent="0.3">
      <c r="A49" t="s">
        <v>3</v>
      </c>
      <c r="B49" t="s">
        <v>19</v>
      </c>
      <c r="C49" t="s">
        <v>172</v>
      </c>
      <c r="D49" t="s">
        <v>786</v>
      </c>
    </row>
    <row r="50" spans="1:4" x14ac:dyDescent="0.3">
      <c r="A50" t="s">
        <v>3</v>
      </c>
      <c r="B50" t="s">
        <v>19</v>
      </c>
      <c r="C50" t="s">
        <v>173</v>
      </c>
      <c r="D50" t="s">
        <v>786</v>
      </c>
    </row>
    <row r="51" spans="1:4" x14ac:dyDescent="0.3">
      <c r="A51" t="s">
        <v>3</v>
      </c>
      <c r="B51" t="s">
        <v>19</v>
      </c>
      <c r="C51" t="s">
        <v>174</v>
      </c>
      <c r="D51" t="s">
        <v>786</v>
      </c>
    </row>
    <row r="52" spans="1:4" x14ac:dyDescent="0.3">
      <c r="A52" t="s">
        <v>3</v>
      </c>
      <c r="B52" t="s">
        <v>19</v>
      </c>
      <c r="C52" t="s">
        <v>175</v>
      </c>
      <c r="D52" t="s">
        <v>786</v>
      </c>
    </row>
    <row r="53" spans="1:4" x14ac:dyDescent="0.3">
      <c r="A53" t="s">
        <v>3</v>
      </c>
      <c r="B53" t="s">
        <v>19</v>
      </c>
      <c r="C53" t="s">
        <v>176</v>
      </c>
      <c r="D53" t="s">
        <v>786</v>
      </c>
    </row>
    <row r="54" spans="1:4" x14ac:dyDescent="0.3">
      <c r="A54" t="s">
        <v>3</v>
      </c>
      <c r="B54" t="s">
        <v>20</v>
      </c>
      <c r="C54" t="s">
        <v>177</v>
      </c>
      <c r="D54" t="s">
        <v>786</v>
      </c>
    </row>
    <row r="55" spans="1:4" x14ac:dyDescent="0.3">
      <c r="A55" t="s">
        <v>3</v>
      </c>
      <c r="B55" t="s">
        <v>20</v>
      </c>
      <c r="C55" t="s">
        <v>178</v>
      </c>
      <c r="D55" t="s">
        <v>786</v>
      </c>
    </row>
    <row r="56" spans="1:4" x14ac:dyDescent="0.3">
      <c r="A56" t="s">
        <v>3</v>
      </c>
      <c r="B56" t="s">
        <v>20</v>
      </c>
      <c r="C56" t="s">
        <v>179</v>
      </c>
      <c r="D56" t="s">
        <v>786</v>
      </c>
    </row>
    <row r="57" spans="1:4" x14ac:dyDescent="0.3">
      <c r="A57" t="s">
        <v>3</v>
      </c>
      <c r="B57" t="s">
        <v>20</v>
      </c>
      <c r="C57" t="s">
        <v>180</v>
      </c>
      <c r="D57" t="s">
        <v>786</v>
      </c>
    </row>
    <row r="58" spans="1:4" x14ac:dyDescent="0.3">
      <c r="A58" t="s">
        <v>3</v>
      </c>
      <c r="B58" t="s">
        <v>20</v>
      </c>
      <c r="C58" t="s">
        <v>181</v>
      </c>
      <c r="D58" t="s">
        <v>786</v>
      </c>
    </row>
    <row r="59" spans="1:4" x14ac:dyDescent="0.3">
      <c r="A59" t="s">
        <v>3</v>
      </c>
      <c r="B59" t="s">
        <v>20</v>
      </c>
      <c r="C59" t="s">
        <v>182</v>
      </c>
      <c r="D59" t="s">
        <v>786</v>
      </c>
    </row>
    <row r="60" spans="1:4" x14ac:dyDescent="0.3">
      <c r="A60" t="s">
        <v>3</v>
      </c>
      <c r="B60" t="s">
        <v>20</v>
      </c>
      <c r="C60" t="s">
        <v>183</v>
      </c>
      <c r="D60" t="s">
        <v>786</v>
      </c>
    </row>
    <row r="61" spans="1:4" x14ac:dyDescent="0.3">
      <c r="A61" t="s">
        <v>2</v>
      </c>
      <c r="B61" t="s">
        <v>21</v>
      </c>
      <c r="C61" t="s">
        <v>184</v>
      </c>
      <c r="D61" t="s">
        <v>788</v>
      </c>
    </row>
    <row r="62" spans="1:4" x14ac:dyDescent="0.3">
      <c r="A62" t="s">
        <v>2</v>
      </c>
      <c r="B62" t="s">
        <v>21</v>
      </c>
      <c r="C62" t="s">
        <v>185</v>
      </c>
      <c r="D62" t="s">
        <v>788</v>
      </c>
    </row>
    <row r="63" spans="1:4" x14ac:dyDescent="0.3">
      <c r="A63" t="s">
        <v>2</v>
      </c>
      <c r="B63" t="s">
        <v>21</v>
      </c>
      <c r="C63" t="s">
        <v>186</v>
      </c>
      <c r="D63" t="s">
        <v>788</v>
      </c>
    </row>
    <row r="64" spans="1:4" x14ac:dyDescent="0.3">
      <c r="A64" t="s">
        <v>2</v>
      </c>
      <c r="B64" t="s">
        <v>21</v>
      </c>
      <c r="C64" t="s">
        <v>187</v>
      </c>
      <c r="D64" t="s">
        <v>788</v>
      </c>
    </row>
    <row r="65" spans="1:4" x14ac:dyDescent="0.3">
      <c r="A65" t="s">
        <v>5</v>
      </c>
      <c r="B65" t="s">
        <v>22</v>
      </c>
      <c r="C65" t="s">
        <v>188</v>
      </c>
      <c r="D65" t="s">
        <v>786</v>
      </c>
    </row>
    <row r="66" spans="1:4" x14ac:dyDescent="0.3">
      <c r="A66" t="s">
        <v>5</v>
      </c>
      <c r="B66" t="s">
        <v>22</v>
      </c>
      <c r="C66" t="s">
        <v>189</v>
      </c>
      <c r="D66" t="s">
        <v>786</v>
      </c>
    </row>
    <row r="67" spans="1:4" x14ac:dyDescent="0.3">
      <c r="A67" t="s">
        <v>5</v>
      </c>
      <c r="B67" t="s">
        <v>22</v>
      </c>
      <c r="C67" t="s">
        <v>190</v>
      </c>
      <c r="D67" t="s">
        <v>786</v>
      </c>
    </row>
    <row r="68" spans="1:4" x14ac:dyDescent="0.3">
      <c r="A68" t="s">
        <v>5</v>
      </c>
      <c r="B68" t="s">
        <v>22</v>
      </c>
      <c r="C68" t="s">
        <v>191</v>
      </c>
      <c r="D68" t="s">
        <v>786</v>
      </c>
    </row>
    <row r="69" spans="1:4" x14ac:dyDescent="0.3">
      <c r="A69" t="s">
        <v>5</v>
      </c>
      <c r="B69" t="s">
        <v>22</v>
      </c>
      <c r="C69" t="s">
        <v>192</v>
      </c>
      <c r="D69" t="s">
        <v>786</v>
      </c>
    </row>
    <row r="70" spans="1:4" x14ac:dyDescent="0.3">
      <c r="A70" t="s">
        <v>5</v>
      </c>
      <c r="B70" t="s">
        <v>22</v>
      </c>
      <c r="C70" t="s">
        <v>193</v>
      </c>
      <c r="D70" t="s">
        <v>786</v>
      </c>
    </row>
    <row r="71" spans="1:4" x14ac:dyDescent="0.3">
      <c r="A71" t="s">
        <v>5</v>
      </c>
      <c r="B71" t="s">
        <v>22</v>
      </c>
      <c r="C71" t="s">
        <v>194</v>
      </c>
      <c r="D71" t="s">
        <v>786</v>
      </c>
    </row>
    <row r="72" spans="1:4" x14ac:dyDescent="0.3">
      <c r="A72" t="s">
        <v>5</v>
      </c>
      <c r="B72" t="s">
        <v>22</v>
      </c>
      <c r="C72" t="s">
        <v>195</v>
      </c>
      <c r="D72" t="s">
        <v>786</v>
      </c>
    </row>
    <row r="73" spans="1:4" x14ac:dyDescent="0.3">
      <c r="A73" t="s">
        <v>5</v>
      </c>
      <c r="B73" t="s">
        <v>22</v>
      </c>
      <c r="C73" t="s">
        <v>196</v>
      </c>
      <c r="D73" t="s">
        <v>786</v>
      </c>
    </row>
    <row r="74" spans="1:4" x14ac:dyDescent="0.3">
      <c r="A74" t="s">
        <v>5</v>
      </c>
      <c r="B74" t="s">
        <v>22</v>
      </c>
      <c r="C74" t="s">
        <v>197</v>
      </c>
      <c r="D74" t="s">
        <v>786</v>
      </c>
    </row>
    <row r="75" spans="1:4" x14ac:dyDescent="0.3">
      <c r="A75" t="s">
        <v>5</v>
      </c>
      <c r="B75" t="s">
        <v>22</v>
      </c>
      <c r="C75" t="s">
        <v>198</v>
      </c>
      <c r="D75" t="s">
        <v>786</v>
      </c>
    </row>
    <row r="76" spans="1:4" x14ac:dyDescent="0.3">
      <c r="A76" t="s">
        <v>5</v>
      </c>
      <c r="B76" t="s">
        <v>22</v>
      </c>
      <c r="C76" t="s">
        <v>199</v>
      </c>
      <c r="D76" t="s">
        <v>786</v>
      </c>
    </row>
    <row r="77" spans="1:4" x14ac:dyDescent="0.3">
      <c r="A77" t="s">
        <v>5</v>
      </c>
      <c r="B77" t="s">
        <v>22</v>
      </c>
      <c r="C77" t="s">
        <v>200</v>
      </c>
      <c r="D77" t="s">
        <v>786</v>
      </c>
    </row>
    <row r="78" spans="1:4" x14ac:dyDescent="0.3">
      <c r="A78" t="s">
        <v>5</v>
      </c>
      <c r="B78" t="s">
        <v>22</v>
      </c>
      <c r="C78" t="s">
        <v>201</v>
      </c>
      <c r="D78" t="s">
        <v>786</v>
      </c>
    </row>
    <row r="79" spans="1:4" x14ac:dyDescent="0.3">
      <c r="A79" t="s">
        <v>1</v>
      </c>
      <c r="B79" t="s">
        <v>23</v>
      </c>
      <c r="C79" t="s">
        <v>202</v>
      </c>
      <c r="D79" t="s">
        <v>786</v>
      </c>
    </row>
    <row r="80" spans="1:4" x14ac:dyDescent="0.3">
      <c r="A80" t="s">
        <v>1</v>
      </c>
      <c r="B80" t="s">
        <v>23</v>
      </c>
      <c r="C80" t="s">
        <v>203</v>
      </c>
      <c r="D80" t="s">
        <v>786</v>
      </c>
    </row>
    <row r="81" spans="1:4" x14ac:dyDescent="0.3">
      <c r="A81" t="s">
        <v>1</v>
      </c>
      <c r="B81" t="s">
        <v>23</v>
      </c>
      <c r="C81" t="s">
        <v>204</v>
      </c>
      <c r="D81" t="s">
        <v>786</v>
      </c>
    </row>
    <row r="82" spans="1:4" x14ac:dyDescent="0.3">
      <c r="A82" t="s">
        <v>1</v>
      </c>
      <c r="B82" t="s">
        <v>23</v>
      </c>
      <c r="C82" t="s">
        <v>205</v>
      </c>
      <c r="D82" t="s">
        <v>786</v>
      </c>
    </row>
    <row r="83" spans="1:4" x14ac:dyDescent="0.3">
      <c r="A83" t="s">
        <v>1</v>
      </c>
      <c r="B83" t="s">
        <v>23</v>
      </c>
      <c r="C83" t="s">
        <v>206</v>
      </c>
      <c r="D83" t="s">
        <v>786</v>
      </c>
    </row>
    <row r="84" spans="1:4" x14ac:dyDescent="0.3">
      <c r="A84" t="s">
        <v>1</v>
      </c>
      <c r="B84" t="s">
        <v>23</v>
      </c>
      <c r="C84" t="s">
        <v>207</v>
      </c>
      <c r="D84" t="s">
        <v>786</v>
      </c>
    </row>
    <row r="85" spans="1:4" x14ac:dyDescent="0.3">
      <c r="A85" t="s">
        <v>1</v>
      </c>
      <c r="B85" t="s">
        <v>23</v>
      </c>
      <c r="C85" t="s">
        <v>208</v>
      </c>
      <c r="D85" t="s">
        <v>786</v>
      </c>
    </row>
    <row r="86" spans="1:4" x14ac:dyDescent="0.3">
      <c r="A86" t="s">
        <v>1</v>
      </c>
      <c r="B86" t="s">
        <v>23</v>
      </c>
      <c r="C86" t="s">
        <v>209</v>
      </c>
      <c r="D86" t="s">
        <v>786</v>
      </c>
    </row>
    <row r="87" spans="1:4" x14ac:dyDescent="0.3">
      <c r="A87" t="s">
        <v>4</v>
      </c>
      <c r="B87" t="s">
        <v>24</v>
      </c>
      <c r="C87" t="s">
        <v>210</v>
      </c>
      <c r="D87" t="s">
        <v>789</v>
      </c>
    </row>
    <row r="88" spans="1:4" x14ac:dyDescent="0.3">
      <c r="A88" t="s">
        <v>4</v>
      </c>
      <c r="B88" t="s">
        <v>24</v>
      </c>
      <c r="C88" t="s">
        <v>211</v>
      </c>
      <c r="D88" t="s">
        <v>789</v>
      </c>
    </row>
    <row r="89" spans="1:4" x14ac:dyDescent="0.3">
      <c r="A89" t="s">
        <v>4</v>
      </c>
      <c r="B89" t="s">
        <v>24</v>
      </c>
      <c r="C89" t="s">
        <v>212</v>
      </c>
      <c r="D89" t="s">
        <v>789</v>
      </c>
    </row>
    <row r="90" spans="1:4" x14ac:dyDescent="0.3">
      <c r="A90" t="s">
        <v>4</v>
      </c>
      <c r="B90" t="s">
        <v>24</v>
      </c>
      <c r="C90" t="s">
        <v>213</v>
      </c>
      <c r="D90" t="s">
        <v>789</v>
      </c>
    </row>
    <row r="91" spans="1:4" x14ac:dyDescent="0.3">
      <c r="A91" t="s">
        <v>4</v>
      </c>
      <c r="B91" t="s">
        <v>24</v>
      </c>
      <c r="C91" t="s">
        <v>214</v>
      </c>
      <c r="D91" t="s">
        <v>789</v>
      </c>
    </row>
    <row r="92" spans="1:4" x14ac:dyDescent="0.3">
      <c r="A92" t="s">
        <v>4</v>
      </c>
      <c r="B92" t="s">
        <v>24</v>
      </c>
      <c r="C92" t="s">
        <v>215</v>
      </c>
      <c r="D92" t="s">
        <v>789</v>
      </c>
    </row>
    <row r="93" spans="1:4" x14ac:dyDescent="0.3">
      <c r="A93" t="s">
        <v>3</v>
      </c>
      <c r="B93" t="s">
        <v>25</v>
      </c>
      <c r="C93" t="s">
        <v>216</v>
      </c>
      <c r="D93" t="s">
        <v>789</v>
      </c>
    </row>
    <row r="94" spans="1:4" x14ac:dyDescent="0.3">
      <c r="A94" t="s">
        <v>3</v>
      </c>
      <c r="B94" t="s">
        <v>25</v>
      </c>
      <c r="C94" t="s">
        <v>217</v>
      </c>
      <c r="D94" t="s">
        <v>789</v>
      </c>
    </row>
    <row r="95" spans="1:4" x14ac:dyDescent="0.3">
      <c r="A95" t="s">
        <v>4</v>
      </c>
      <c r="B95" t="s">
        <v>26</v>
      </c>
      <c r="C95" t="s">
        <v>218</v>
      </c>
      <c r="D95" t="s">
        <v>786</v>
      </c>
    </row>
    <row r="96" spans="1:4" x14ac:dyDescent="0.3">
      <c r="A96" t="s">
        <v>4</v>
      </c>
      <c r="B96" t="s">
        <v>26</v>
      </c>
      <c r="C96" t="s">
        <v>219</v>
      </c>
      <c r="D96" t="s">
        <v>786</v>
      </c>
    </row>
    <row r="97" spans="1:4" x14ac:dyDescent="0.3">
      <c r="A97" t="s">
        <v>4</v>
      </c>
      <c r="B97" t="s">
        <v>26</v>
      </c>
      <c r="C97" t="s">
        <v>220</v>
      </c>
      <c r="D97" t="s">
        <v>786</v>
      </c>
    </row>
    <row r="98" spans="1:4" x14ac:dyDescent="0.3">
      <c r="A98" t="s">
        <v>4</v>
      </c>
      <c r="B98" t="s">
        <v>26</v>
      </c>
      <c r="C98" t="s">
        <v>221</v>
      </c>
      <c r="D98" t="s">
        <v>786</v>
      </c>
    </row>
    <row r="99" spans="1:4" x14ac:dyDescent="0.3">
      <c r="A99" t="s">
        <v>4</v>
      </c>
      <c r="B99" t="s">
        <v>26</v>
      </c>
      <c r="C99" t="s">
        <v>222</v>
      </c>
      <c r="D99" t="s">
        <v>786</v>
      </c>
    </row>
    <row r="100" spans="1:4" x14ac:dyDescent="0.3">
      <c r="A100" t="s">
        <v>4</v>
      </c>
      <c r="B100" t="s">
        <v>26</v>
      </c>
      <c r="C100" t="s">
        <v>223</v>
      </c>
      <c r="D100" t="s">
        <v>786</v>
      </c>
    </row>
    <row r="101" spans="1:4" x14ac:dyDescent="0.3">
      <c r="A101" t="s">
        <v>4</v>
      </c>
      <c r="B101" t="s">
        <v>26</v>
      </c>
      <c r="C101" t="s">
        <v>224</v>
      </c>
      <c r="D101" t="s">
        <v>786</v>
      </c>
    </row>
    <row r="102" spans="1:4" x14ac:dyDescent="0.3">
      <c r="A102" t="s">
        <v>4</v>
      </c>
      <c r="B102" t="s">
        <v>26</v>
      </c>
      <c r="C102" t="s">
        <v>225</v>
      </c>
      <c r="D102" t="s">
        <v>786</v>
      </c>
    </row>
    <row r="103" spans="1:4" x14ac:dyDescent="0.3">
      <c r="A103" t="s">
        <v>4</v>
      </c>
      <c r="B103" t="s">
        <v>26</v>
      </c>
      <c r="C103" t="s">
        <v>226</v>
      </c>
      <c r="D103" t="s">
        <v>786</v>
      </c>
    </row>
    <row r="104" spans="1:4" x14ac:dyDescent="0.3">
      <c r="A104" t="s">
        <v>4</v>
      </c>
      <c r="B104" t="s">
        <v>26</v>
      </c>
      <c r="C104" t="s">
        <v>227</v>
      </c>
      <c r="D104" t="s">
        <v>786</v>
      </c>
    </row>
    <row r="105" spans="1:4" x14ac:dyDescent="0.3">
      <c r="A105" t="s">
        <v>4</v>
      </c>
      <c r="B105" t="s">
        <v>26</v>
      </c>
      <c r="C105" t="s">
        <v>228</v>
      </c>
      <c r="D105" t="s">
        <v>786</v>
      </c>
    </row>
    <row r="106" spans="1:4" x14ac:dyDescent="0.3">
      <c r="A106" t="s">
        <v>4</v>
      </c>
      <c r="B106" t="s">
        <v>26</v>
      </c>
      <c r="C106" t="s">
        <v>229</v>
      </c>
      <c r="D106" t="s">
        <v>786</v>
      </c>
    </row>
    <row r="107" spans="1:4" x14ac:dyDescent="0.3">
      <c r="A107" t="s">
        <v>4</v>
      </c>
      <c r="B107" t="s">
        <v>27</v>
      </c>
      <c r="C107" t="s">
        <v>230</v>
      </c>
      <c r="D107" t="s">
        <v>789</v>
      </c>
    </row>
    <row r="108" spans="1:4" x14ac:dyDescent="0.3">
      <c r="A108" t="s">
        <v>4</v>
      </c>
      <c r="B108" t="s">
        <v>27</v>
      </c>
      <c r="C108" t="s">
        <v>231</v>
      </c>
      <c r="D108" t="s">
        <v>789</v>
      </c>
    </row>
    <row r="109" spans="1:4" x14ac:dyDescent="0.3">
      <c r="A109" t="s">
        <v>4</v>
      </c>
      <c r="B109" t="s">
        <v>27</v>
      </c>
      <c r="C109" t="s">
        <v>232</v>
      </c>
      <c r="D109" t="s">
        <v>789</v>
      </c>
    </row>
    <row r="110" spans="1:4" x14ac:dyDescent="0.3">
      <c r="A110" t="s">
        <v>4</v>
      </c>
      <c r="B110" t="s">
        <v>27</v>
      </c>
      <c r="C110" t="s">
        <v>233</v>
      </c>
      <c r="D110" t="s">
        <v>789</v>
      </c>
    </row>
    <row r="111" spans="1:4" x14ac:dyDescent="0.3">
      <c r="A111" t="s">
        <v>4</v>
      </c>
      <c r="B111" t="s">
        <v>27</v>
      </c>
      <c r="C111" t="s">
        <v>234</v>
      </c>
      <c r="D111" t="s">
        <v>789</v>
      </c>
    </row>
    <row r="112" spans="1:4" x14ac:dyDescent="0.3">
      <c r="A112" t="s">
        <v>4</v>
      </c>
      <c r="B112" t="s">
        <v>27</v>
      </c>
      <c r="C112" t="s">
        <v>235</v>
      </c>
      <c r="D112" t="s">
        <v>789</v>
      </c>
    </row>
    <row r="113" spans="1:4" x14ac:dyDescent="0.3">
      <c r="A113" t="s">
        <v>4</v>
      </c>
      <c r="B113" t="s">
        <v>27</v>
      </c>
      <c r="C113" t="s">
        <v>236</v>
      </c>
      <c r="D113" t="s">
        <v>789</v>
      </c>
    </row>
    <row r="114" spans="1:4" x14ac:dyDescent="0.3">
      <c r="A114" t="s">
        <v>4</v>
      </c>
      <c r="B114" t="s">
        <v>27</v>
      </c>
      <c r="C114" t="s">
        <v>237</v>
      </c>
      <c r="D114" t="s">
        <v>789</v>
      </c>
    </row>
    <row r="115" spans="1:4" x14ac:dyDescent="0.3">
      <c r="A115" t="s">
        <v>4</v>
      </c>
      <c r="B115" t="s">
        <v>27</v>
      </c>
      <c r="C115" t="s">
        <v>238</v>
      </c>
      <c r="D115" t="s">
        <v>789</v>
      </c>
    </row>
    <row r="116" spans="1:4" x14ac:dyDescent="0.3">
      <c r="A116" t="s">
        <v>4</v>
      </c>
      <c r="B116" t="s">
        <v>27</v>
      </c>
      <c r="C116" t="s">
        <v>239</v>
      </c>
      <c r="D116" t="s">
        <v>789</v>
      </c>
    </row>
    <row r="117" spans="1:4" x14ac:dyDescent="0.3">
      <c r="A117" t="s">
        <v>4</v>
      </c>
      <c r="B117" t="s">
        <v>27</v>
      </c>
      <c r="C117" t="s">
        <v>240</v>
      </c>
      <c r="D117" t="s">
        <v>789</v>
      </c>
    </row>
    <row r="118" spans="1:4" x14ac:dyDescent="0.3">
      <c r="A118" t="s">
        <v>4</v>
      </c>
      <c r="B118" t="s">
        <v>27</v>
      </c>
      <c r="C118" t="s">
        <v>241</v>
      </c>
      <c r="D118" t="s">
        <v>789</v>
      </c>
    </row>
    <row r="119" spans="1:4" x14ac:dyDescent="0.3">
      <c r="A119" t="s">
        <v>6</v>
      </c>
      <c r="B119" t="s">
        <v>28</v>
      </c>
      <c r="C119" t="s">
        <v>242</v>
      </c>
      <c r="D119" t="s">
        <v>786</v>
      </c>
    </row>
    <row r="120" spans="1:4" x14ac:dyDescent="0.3">
      <c r="A120" t="s">
        <v>6</v>
      </c>
      <c r="B120" t="s">
        <v>28</v>
      </c>
      <c r="C120" t="s">
        <v>243</v>
      </c>
      <c r="D120" t="s">
        <v>786</v>
      </c>
    </row>
    <row r="121" spans="1:4" x14ac:dyDescent="0.3">
      <c r="A121" t="s">
        <v>6</v>
      </c>
      <c r="B121" t="s">
        <v>28</v>
      </c>
      <c r="C121" t="s">
        <v>244</v>
      </c>
      <c r="D121" t="s">
        <v>786</v>
      </c>
    </row>
    <row r="122" spans="1:4" x14ac:dyDescent="0.3">
      <c r="A122" t="s">
        <v>6</v>
      </c>
      <c r="B122" t="s">
        <v>28</v>
      </c>
      <c r="C122" t="s">
        <v>245</v>
      </c>
      <c r="D122" t="s">
        <v>786</v>
      </c>
    </row>
    <row r="123" spans="1:4" x14ac:dyDescent="0.3">
      <c r="A123" t="s">
        <v>6</v>
      </c>
      <c r="B123" t="s">
        <v>28</v>
      </c>
      <c r="C123" t="s">
        <v>246</v>
      </c>
      <c r="D123" t="s">
        <v>786</v>
      </c>
    </row>
    <row r="124" spans="1:4" x14ac:dyDescent="0.3">
      <c r="A124" t="s">
        <v>6</v>
      </c>
      <c r="B124" t="s">
        <v>28</v>
      </c>
      <c r="C124" t="s">
        <v>247</v>
      </c>
      <c r="D124" t="s">
        <v>786</v>
      </c>
    </row>
    <row r="125" spans="1:4" x14ac:dyDescent="0.3">
      <c r="A125" t="s">
        <v>6</v>
      </c>
      <c r="B125" t="s">
        <v>28</v>
      </c>
      <c r="C125" t="s">
        <v>248</v>
      </c>
      <c r="D125" t="s">
        <v>786</v>
      </c>
    </row>
    <row r="126" spans="1:4" x14ac:dyDescent="0.3">
      <c r="A126" t="s">
        <v>6</v>
      </c>
      <c r="B126" t="s">
        <v>28</v>
      </c>
      <c r="C126" t="s">
        <v>249</v>
      </c>
      <c r="D126" t="s">
        <v>786</v>
      </c>
    </row>
    <row r="127" spans="1:4" x14ac:dyDescent="0.3">
      <c r="A127" t="s">
        <v>3</v>
      </c>
      <c r="B127" t="s">
        <v>29</v>
      </c>
      <c r="C127" t="s">
        <v>250</v>
      </c>
      <c r="D127" t="s">
        <v>789</v>
      </c>
    </row>
    <row r="128" spans="1:4" x14ac:dyDescent="0.3">
      <c r="A128" t="s">
        <v>3</v>
      </c>
      <c r="B128" t="s">
        <v>29</v>
      </c>
      <c r="C128" t="s">
        <v>251</v>
      </c>
      <c r="D128" t="s">
        <v>789</v>
      </c>
    </row>
    <row r="129" spans="1:4" x14ac:dyDescent="0.3">
      <c r="A129" t="s">
        <v>3</v>
      </c>
      <c r="B129" t="s">
        <v>29</v>
      </c>
      <c r="C129" t="s">
        <v>252</v>
      </c>
      <c r="D129" t="s">
        <v>789</v>
      </c>
    </row>
    <row r="130" spans="1:4" x14ac:dyDescent="0.3">
      <c r="A130" t="s">
        <v>3</v>
      </c>
      <c r="B130" t="s">
        <v>29</v>
      </c>
      <c r="C130" t="s">
        <v>253</v>
      </c>
      <c r="D130" t="s">
        <v>789</v>
      </c>
    </row>
    <row r="131" spans="1:4" x14ac:dyDescent="0.3">
      <c r="A131" t="s">
        <v>3</v>
      </c>
      <c r="B131" t="s">
        <v>29</v>
      </c>
      <c r="C131" t="s">
        <v>254</v>
      </c>
      <c r="D131" t="s">
        <v>789</v>
      </c>
    </row>
    <row r="132" spans="1:4" x14ac:dyDescent="0.3">
      <c r="A132" t="s">
        <v>3</v>
      </c>
      <c r="B132" t="s">
        <v>29</v>
      </c>
      <c r="C132" t="s">
        <v>255</v>
      </c>
      <c r="D132" t="s">
        <v>789</v>
      </c>
    </row>
    <row r="133" spans="1:4" x14ac:dyDescent="0.3">
      <c r="A133" t="s">
        <v>3</v>
      </c>
      <c r="B133" t="s">
        <v>29</v>
      </c>
      <c r="C133" t="s">
        <v>256</v>
      </c>
      <c r="D133" t="s">
        <v>789</v>
      </c>
    </row>
    <row r="134" spans="1:4" x14ac:dyDescent="0.3">
      <c r="A134" t="s">
        <v>3</v>
      </c>
      <c r="B134" t="s">
        <v>29</v>
      </c>
      <c r="C134" t="s">
        <v>257</v>
      </c>
      <c r="D134" t="s">
        <v>789</v>
      </c>
    </row>
    <row r="135" spans="1:4" x14ac:dyDescent="0.3">
      <c r="A135" t="s">
        <v>3</v>
      </c>
      <c r="B135" t="s">
        <v>29</v>
      </c>
      <c r="C135" t="s">
        <v>258</v>
      </c>
      <c r="D135" t="s">
        <v>789</v>
      </c>
    </row>
    <row r="136" spans="1:4" x14ac:dyDescent="0.3">
      <c r="A136" t="s">
        <v>7</v>
      </c>
      <c r="B136" t="s">
        <v>30</v>
      </c>
      <c r="C136" t="s">
        <v>259</v>
      </c>
      <c r="D136" t="s">
        <v>790</v>
      </c>
    </row>
    <row r="137" spans="1:4" x14ac:dyDescent="0.3">
      <c r="A137" t="s">
        <v>7</v>
      </c>
      <c r="B137" t="s">
        <v>30</v>
      </c>
      <c r="C137" t="s">
        <v>260</v>
      </c>
      <c r="D137" t="s">
        <v>786</v>
      </c>
    </row>
    <row r="138" spans="1:4" x14ac:dyDescent="0.3">
      <c r="A138" t="s">
        <v>7</v>
      </c>
      <c r="B138" t="s">
        <v>30</v>
      </c>
      <c r="C138" t="s">
        <v>261</v>
      </c>
      <c r="D138" t="s">
        <v>786</v>
      </c>
    </row>
    <row r="139" spans="1:4" x14ac:dyDescent="0.3">
      <c r="A139" t="s">
        <v>7</v>
      </c>
      <c r="B139" t="s">
        <v>30</v>
      </c>
      <c r="C139" t="s">
        <v>262</v>
      </c>
      <c r="D139" t="s">
        <v>786</v>
      </c>
    </row>
    <row r="140" spans="1:4" x14ac:dyDescent="0.3">
      <c r="A140" t="s">
        <v>7</v>
      </c>
      <c r="B140" t="s">
        <v>30</v>
      </c>
      <c r="C140" t="s">
        <v>263</v>
      </c>
      <c r="D140" t="s">
        <v>786</v>
      </c>
    </row>
    <row r="141" spans="1:4" x14ac:dyDescent="0.3">
      <c r="A141" t="s">
        <v>7</v>
      </c>
      <c r="B141" t="s">
        <v>30</v>
      </c>
      <c r="C141" t="s">
        <v>264</v>
      </c>
      <c r="D141" t="s">
        <v>786</v>
      </c>
    </row>
    <row r="142" spans="1:4" x14ac:dyDescent="0.3">
      <c r="A142" t="s">
        <v>7</v>
      </c>
      <c r="B142" t="s">
        <v>30</v>
      </c>
      <c r="C142" t="s">
        <v>265</v>
      </c>
      <c r="D142" t="s">
        <v>790</v>
      </c>
    </row>
    <row r="143" spans="1:4" x14ac:dyDescent="0.3">
      <c r="A143" t="s">
        <v>7</v>
      </c>
      <c r="B143" t="s">
        <v>30</v>
      </c>
      <c r="C143" t="s">
        <v>266</v>
      </c>
      <c r="D143" t="s">
        <v>790</v>
      </c>
    </row>
    <row r="144" spans="1:4" x14ac:dyDescent="0.3">
      <c r="A144" t="s">
        <v>6</v>
      </c>
      <c r="B144" t="s">
        <v>31</v>
      </c>
      <c r="C144" t="s">
        <v>267</v>
      </c>
      <c r="D144" t="s">
        <v>789</v>
      </c>
    </row>
    <row r="145" spans="1:4" x14ac:dyDescent="0.3">
      <c r="A145" t="s">
        <v>6</v>
      </c>
      <c r="B145" t="s">
        <v>31</v>
      </c>
      <c r="C145" t="s">
        <v>268</v>
      </c>
      <c r="D145" t="s">
        <v>789</v>
      </c>
    </row>
    <row r="146" spans="1:4" x14ac:dyDescent="0.3">
      <c r="A146" t="s">
        <v>6</v>
      </c>
      <c r="B146" t="s">
        <v>31</v>
      </c>
      <c r="C146" t="s">
        <v>269</v>
      </c>
      <c r="D146" t="s">
        <v>789</v>
      </c>
    </row>
    <row r="147" spans="1:4" x14ac:dyDescent="0.3">
      <c r="A147" t="s">
        <v>6</v>
      </c>
      <c r="B147" t="s">
        <v>31</v>
      </c>
      <c r="C147" t="s">
        <v>270</v>
      </c>
      <c r="D147" t="s">
        <v>789</v>
      </c>
    </row>
    <row r="148" spans="1:4" x14ac:dyDescent="0.3">
      <c r="A148" t="s">
        <v>6</v>
      </c>
      <c r="B148" t="s">
        <v>31</v>
      </c>
      <c r="C148" t="s">
        <v>271</v>
      </c>
      <c r="D148" t="s">
        <v>789</v>
      </c>
    </row>
    <row r="149" spans="1:4" x14ac:dyDescent="0.3">
      <c r="A149" t="s">
        <v>6</v>
      </c>
      <c r="B149" t="s">
        <v>31</v>
      </c>
      <c r="C149" t="s">
        <v>272</v>
      </c>
      <c r="D149" t="s">
        <v>789</v>
      </c>
    </row>
    <row r="150" spans="1:4" x14ac:dyDescent="0.3">
      <c r="A150" t="s">
        <v>6</v>
      </c>
      <c r="B150" t="s">
        <v>31</v>
      </c>
      <c r="C150" t="s">
        <v>273</v>
      </c>
      <c r="D150" t="s">
        <v>789</v>
      </c>
    </row>
    <row r="151" spans="1:4" x14ac:dyDescent="0.3">
      <c r="A151" t="s">
        <v>6</v>
      </c>
      <c r="B151" t="s">
        <v>31</v>
      </c>
      <c r="C151" t="s">
        <v>274</v>
      </c>
      <c r="D151" t="s">
        <v>789</v>
      </c>
    </row>
    <row r="152" spans="1:4" x14ac:dyDescent="0.3">
      <c r="A152" t="s">
        <v>7</v>
      </c>
      <c r="B152" t="s">
        <v>32</v>
      </c>
      <c r="C152" t="s">
        <v>275</v>
      </c>
      <c r="D152" t="s">
        <v>789</v>
      </c>
    </row>
    <row r="153" spans="1:4" x14ac:dyDescent="0.3">
      <c r="A153" t="s">
        <v>7</v>
      </c>
      <c r="B153" t="s">
        <v>32</v>
      </c>
      <c r="C153" t="s">
        <v>276</v>
      </c>
      <c r="D153" t="s">
        <v>789</v>
      </c>
    </row>
    <row r="154" spans="1:4" x14ac:dyDescent="0.3">
      <c r="A154" t="s">
        <v>7</v>
      </c>
      <c r="B154" t="s">
        <v>32</v>
      </c>
      <c r="C154" t="s">
        <v>277</v>
      </c>
      <c r="D154" t="s">
        <v>789</v>
      </c>
    </row>
    <row r="155" spans="1:4" x14ac:dyDescent="0.3">
      <c r="A155" t="s">
        <v>7</v>
      </c>
      <c r="B155" t="s">
        <v>32</v>
      </c>
      <c r="C155" t="s">
        <v>278</v>
      </c>
      <c r="D155" t="s">
        <v>789</v>
      </c>
    </row>
    <row r="156" spans="1:4" x14ac:dyDescent="0.3">
      <c r="A156" t="s">
        <v>7</v>
      </c>
      <c r="B156" t="s">
        <v>32</v>
      </c>
      <c r="C156" t="s">
        <v>279</v>
      </c>
      <c r="D156" t="s">
        <v>789</v>
      </c>
    </row>
    <row r="157" spans="1:4" x14ac:dyDescent="0.3">
      <c r="A157" t="s">
        <v>7</v>
      </c>
      <c r="B157" t="s">
        <v>32</v>
      </c>
      <c r="C157" t="s">
        <v>280</v>
      </c>
      <c r="D157" t="s">
        <v>789</v>
      </c>
    </row>
    <row r="158" spans="1:4" x14ac:dyDescent="0.3">
      <c r="A158" t="s">
        <v>7</v>
      </c>
      <c r="B158" t="s">
        <v>32</v>
      </c>
      <c r="C158" t="s">
        <v>281</v>
      </c>
      <c r="D158" t="s">
        <v>789</v>
      </c>
    </row>
    <row r="159" spans="1:4" x14ac:dyDescent="0.3">
      <c r="A159" t="s">
        <v>7</v>
      </c>
      <c r="B159" t="s">
        <v>32</v>
      </c>
      <c r="C159" t="s">
        <v>282</v>
      </c>
      <c r="D159" t="s">
        <v>789</v>
      </c>
    </row>
    <row r="160" spans="1:4" x14ac:dyDescent="0.3">
      <c r="A160" t="s">
        <v>7</v>
      </c>
      <c r="B160" t="s">
        <v>32</v>
      </c>
      <c r="C160" t="s">
        <v>283</v>
      </c>
      <c r="D160" t="s">
        <v>789</v>
      </c>
    </row>
    <row r="161" spans="1:4" x14ac:dyDescent="0.3">
      <c r="A161" t="s">
        <v>7</v>
      </c>
      <c r="B161" t="s">
        <v>32</v>
      </c>
      <c r="C161" t="s">
        <v>284</v>
      </c>
      <c r="D161" t="s">
        <v>789</v>
      </c>
    </row>
    <row r="162" spans="1:4" x14ac:dyDescent="0.3">
      <c r="A162" t="s">
        <v>7</v>
      </c>
      <c r="B162" t="s">
        <v>32</v>
      </c>
      <c r="C162" t="s">
        <v>285</v>
      </c>
      <c r="D162" t="s">
        <v>789</v>
      </c>
    </row>
    <row r="163" spans="1:4" x14ac:dyDescent="0.3">
      <c r="A163" t="s">
        <v>7</v>
      </c>
      <c r="B163" t="s">
        <v>32</v>
      </c>
      <c r="C163" t="s">
        <v>286</v>
      </c>
      <c r="D163" t="s">
        <v>789</v>
      </c>
    </row>
    <row r="164" spans="1:4" x14ac:dyDescent="0.3">
      <c r="A164" t="s">
        <v>7</v>
      </c>
      <c r="B164" t="s">
        <v>32</v>
      </c>
      <c r="C164" t="s">
        <v>287</v>
      </c>
      <c r="D164" t="s">
        <v>789</v>
      </c>
    </row>
    <row r="165" spans="1:4" x14ac:dyDescent="0.3">
      <c r="A165" t="s">
        <v>5</v>
      </c>
      <c r="B165" t="s">
        <v>33</v>
      </c>
      <c r="C165" t="s">
        <v>288</v>
      </c>
      <c r="D165" t="s">
        <v>789</v>
      </c>
    </row>
    <row r="166" spans="1:4" x14ac:dyDescent="0.3">
      <c r="A166" t="s">
        <v>5</v>
      </c>
      <c r="B166" t="s">
        <v>33</v>
      </c>
      <c r="C166" t="s">
        <v>289</v>
      </c>
      <c r="D166" t="s">
        <v>789</v>
      </c>
    </row>
    <row r="167" spans="1:4" x14ac:dyDescent="0.3">
      <c r="A167" t="s">
        <v>5</v>
      </c>
      <c r="B167" t="s">
        <v>34</v>
      </c>
      <c r="C167" t="s">
        <v>290</v>
      </c>
      <c r="D167" t="s">
        <v>786</v>
      </c>
    </row>
    <row r="168" spans="1:4" x14ac:dyDescent="0.3">
      <c r="A168" t="s">
        <v>5</v>
      </c>
      <c r="B168" t="s">
        <v>34</v>
      </c>
      <c r="C168" t="s">
        <v>291</v>
      </c>
      <c r="D168" t="s">
        <v>786</v>
      </c>
    </row>
    <row r="169" spans="1:4" x14ac:dyDescent="0.3">
      <c r="A169" t="s">
        <v>8</v>
      </c>
      <c r="B169" t="s">
        <v>35</v>
      </c>
      <c r="C169" t="s">
        <v>292</v>
      </c>
      <c r="D169" t="s">
        <v>786</v>
      </c>
    </row>
    <row r="170" spans="1:4" x14ac:dyDescent="0.3">
      <c r="A170" t="s">
        <v>8</v>
      </c>
      <c r="B170" t="s">
        <v>35</v>
      </c>
      <c r="C170" t="s">
        <v>293</v>
      </c>
      <c r="D170" t="s">
        <v>786</v>
      </c>
    </row>
    <row r="171" spans="1:4" x14ac:dyDescent="0.3">
      <c r="A171" t="s">
        <v>8</v>
      </c>
      <c r="B171" t="s">
        <v>35</v>
      </c>
      <c r="C171" t="s">
        <v>294</v>
      </c>
      <c r="D171" t="s">
        <v>786</v>
      </c>
    </row>
    <row r="172" spans="1:4" x14ac:dyDescent="0.3">
      <c r="A172" t="s">
        <v>5</v>
      </c>
      <c r="B172" t="s">
        <v>36</v>
      </c>
      <c r="C172" t="s">
        <v>295</v>
      </c>
      <c r="D172" t="s">
        <v>786</v>
      </c>
    </row>
    <row r="173" spans="1:4" x14ac:dyDescent="0.3">
      <c r="A173" t="s">
        <v>5</v>
      </c>
      <c r="B173" t="s">
        <v>36</v>
      </c>
      <c r="C173" t="s">
        <v>296</v>
      </c>
      <c r="D173" t="s">
        <v>786</v>
      </c>
    </row>
    <row r="174" spans="1:4" x14ac:dyDescent="0.3">
      <c r="A174" t="s">
        <v>5</v>
      </c>
      <c r="B174" t="s">
        <v>36</v>
      </c>
      <c r="C174" t="s">
        <v>297</v>
      </c>
      <c r="D174" t="s">
        <v>786</v>
      </c>
    </row>
    <row r="175" spans="1:4" x14ac:dyDescent="0.3">
      <c r="A175" t="s">
        <v>5</v>
      </c>
      <c r="B175" t="s">
        <v>36</v>
      </c>
      <c r="C175" t="s">
        <v>298</v>
      </c>
      <c r="D175" t="s">
        <v>786</v>
      </c>
    </row>
    <row r="176" spans="1:4" x14ac:dyDescent="0.3">
      <c r="A176" t="s">
        <v>8</v>
      </c>
      <c r="B176" t="s">
        <v>37</v>
      </c>
      <c r="C176" t="s">
        <v>299</v>
      </c>
    </row>
    <row r="177" spans="1:4" x14ac:dyDescent="0.3">
      <c r="A177" t="s">
        <v>8</v>
      </c>
      <c r="B177" t="s">
        <v>37</v>
      </c>
      <c r="C177" t="s">
        <v>300</v>
      </c>
      <c r="D177" t="s">
        <v>791</v>
      </c>
    </row>
    <row r="178" spans="1:4" x14ac:dyDescent="0.3">
      <c r="A178" t="s">
        <v>6</v>
      </c>
      <c r="B178" t="s">
        <v>38</v>
      </c>
      <c r="C178" t="s">
        <v>301</v>
      </c>
      <c r="D178" t="s">
        <v>791</v>
      </c>
    </row>
    <row r="179" spans="1:4" x14ac:dyDescent="0.3">
      <c r="A179" t="s">
        <v>6</v>
      </c>
      <c r="B179" t="s">
        <v>38</v>
      </c>
      <c r="C179" t="s">
        <v>302</v>
      </c>
      <c r="D179" t="s">
        <v>791</v>
      </c>
    </row>
    <row r="180" spans="1:4" x14ac:dyDescent="0.3">
      <c r="A180" t="s">
        <v>9</v>
      </c>
      <c r="B180" t="s">
        <v>39</v>
      </c>
      <c r="C180" t="s">
        <v>303</v>
      </c>
      <c r="D180" t="s">
        <v>789</v>
      </c>
    </row>
    <row r="181" spans="1:4" x14ac:dyDescent="0.3">
      <c r="A181" t="s">
        <v>9</v>
      </c>
      <c r="B181" t="s">
        <v>39</v>
      </c>
      <c r="C181" t="s">
        <v>304</v>
      </c>
      <c r="D181" t="s">
        <v>789</v>
      </c>
    </row>
    <row r="182" spans="1:4" x14ac:dyDescent="0.3">
      <c r="A182" t="s">
        <v>9</v>
      </c>
      <c r="B182" t="s">
        <v>40</v>
      </c>
      <c r="C182" t="s">
        <v>305</v>
      </c>
      <c r="D182" t="s">
        <v>791</v>
      </c>
    </row>
    <row r="183" spans="1:4" x14ac:dyDescent="0.3">
      <c r="A183" t="s">
        <v>9</v>
      </c>
      <c r="B183" t="s">
        <v>40</v>
      </c>
      <c r="C183" t="s">
        <v>306</v>
      </c>
      <c r="D183" t="s">
        <v>791</v>
      </c>
    </row>
    <row r="184" spans="1:4" x14ac:dyDescent="0.3">
      <c r="A184" t="s">
        <v>9</v>
      </c>
      <c r="B184" t="s">
        <v>40</v>
      </c>
      <c r="C184" t="s">
        <v>307</v>
      </c>
      <c r="D184" t="s">
        <v>791</v>
      </c>
    </row>
    <row r="185" spans="1:4" x14ac:dyDescent="0.3">
      <c r="A185" t="s">
        <v>10</v>
      </c>
      <c r="B185" t="s">
        <v>41</v>
      </c>
      <c r="C185" t="s">
        <v>308</v>
      </c>
      <c r="D185" t="s">
        <v>791</v>
      </c>
    </row>
    <row r="186" spans="1:4" x14ac:dyDescent="0.3">
      <c r="A186" t="s">
        <v>10</v>
      </c>
      <c r="B186" t="s">
        <v>41</v>
      </c>
      <c r="C186" t="s">
        <v>309</v>
      </c>
      <c r="D186" t="s">
        <v>791</v>
      </c>
    </row>
    <row r="187" spans="1:4" x14ac:dyDescent="0.3">
      <c r="A187" t="s">
        <v>10</v>
      </c>
      <c r="B187" t="s">
        <v>41</v>
      </c>
      <c r="C187" t="s">
        <v>310</v>
      </c>
      <c r="D187" t="s">
        <v>791</v>
      </c>
    </row>
    <row r="188" spans="1:4" x14ac:dyDescent="0.3">
      <c r="A188" t="s">
        <v>10</v>
      </c>
      <c r="B188" t="s">
        <v>42</v>
      </c>
      <c r="C188" t="s">
        <v>311</v>
      </c>
      <c r="D188" t="s">
        <v>791</v>
      </c>
    </row>
    <row r="189" spans="1:4" x14ac:dyDescent="0.3">
      <c r="A189" t="s">
        <v>10</v>
      </c>
      <c r="B189" t="s">
        <v>42</v>
      </c>
      <c r="C189" t="s">
        <v>312</v>
      </c>
      <c r="D189" t="s">
        <v>791</v>
      </c>
    </row>
    <row r="190" spans="1:4" x14ac:dyDescent="0.3">
      <c r="A190" t="s">
        <v>10</v>
      </c>
      <c r="B190" t="s">
        <v>42</v>
      </c>
      <c r="C190" t="s">
        <v>313</v>
      </c>
      <c r="D190" t="s">
        <v>791</v>
      </c>
    </row>
    <row r="191" spans="1:4" x14ac:dyDescent="0.3">
      <c r="A191" t="s">
        <v>7</v>
      </c>
      <c r="B191" t="s">
        <v>43</v>
      </c>
      <c r="C191" t="s">
        <v>314</v>
      </c>
      <c r="D191" t="s">
        <v>792</v>
      </c>
    </row>
    <row r="192" spans="1:4" x14ac:dyDescent="0.3">
      <c r="A192" t="s">
        <v>10</v>
      </c>
      <c r="B192" t="s">
        <v>44</v>
      </c>
      <c r="C192" t="s">
        <v>315</v>
      </c>
      <c r="D192" t="s">
        <v>315</v>
      </c>
    </row>
    <row r="193" spans="1:4" x14ac:dyDescent="0.3">
      <c r="A193" t="s">
        <v>5</v>
      </c>
      <c r="B193" t="s">
        <v>45</v>
      </c>
      <c r="C193" t="s">
        <v>316</v>
      </c>
      <c r="D193" t="s">
        <v>791</v>
      </c>
    </row>
    <row r="194" spans="1:4" x14ac:dyDescent="0.3">
      <c r="A194" t="s">
        <v>10</v>
      </c>
      <c r="B194" t="s">
        <v>46</v>
      </c>
      <c r="C194" t="s">
        <v>317</v>
      </c>
      <c r="D194" t="s">
        <v>789</v>
      </c>
    </row>
    <row r="195" spans="1:4" x14ac:dyDescent="0.3">
      <c r="A195" t="s">
        <v>10</v>
      </c>
      <c r="B195" t="s">
        <v>46</v>
      </c>
      <c r="C195" t="s">
        <v>318</v>
      </c>
      <c r="D195" t="s">
        <v>789</v>
      </c>
    </row>
    <row r="196" spans="1:4" x14ac:dyDescent="0.3">
      <c r="A196" t="s">
        <v>10</v>
      </c>
      <c r="B196" t="s">
        <v>46</v>
      </c>
      <c r="C196" t="s">
        <v>319</v>
      </c>
      <c r="D196" t="s">
        <v>789</v>
      </c>
    </row>
    <row r="197" spans="1:4" x14ac:dyDescent="0.3">
      <c r="A197" t="s">
        <v>10</v>
      </c>
      <c r="B197" t="s">
        <v>46</v>
      </c>
      <c r="C197" t="s">
        <v>320</v>
      </c>
      <c r="D197" t="s">
        <v>789</v>
      </c>
    </row>
    <row r="198" spans="1:4" x14ac:dyDescent="0.3">
      <c r="A198" t="s">
        <v>10</v>
      </c>
      <c r="B198" t="s">
        <v>46</v>
      </c>
      <c r="C198" t="s">
        <v>321</v>
      </c>
      <c r="D198" t="s">
        <v>789</v>
      </c>
    </row>
    <row r="199" spans="1:4" x14ac:dyDescent="0.3">
      <c r="A199" t="s">
        <v>10</v>
      </c>
      <c r="B199" t="s">
        <v>46</v>
      </c>
      <c r="C199" t="s">
        <v>322</v>
      </c>
      <c r="D199" t="s">
        <v>789</v>
      </c>
    </row>
    <row r="200" spans="1:4" x14ac:dyDescent="0.3">
      <c r="A200" t="s">
        <v>3</v>
      </c>
      <c r="B200" t="s">
        <v>47</v>
      </c>
      <c r="C200" t="s">
        <v>323</v>
      </c>
      <c r="D200" t="s">
        <v>786</v>
      </c>
    </row>
    <row r="201" spans="1:4" x14ac:dyDescent="0.3">
      <c r="A201" t="s">
        <v>3</v>
      </c>
      <c r="B201" t="s">
        <v>47</v>
      </c>
      <c r="C201" t="s">
        <v>324</v>
      </c>
      <c r="D201" t="s">
        <v>786</v>
      </c>
    </row>
    <row r="202" spans="1:4" x14ac:dyDescent="0.3">
      <c r="A202" t="s">
        <v>3</v>
      </c>
      <c r="B202" t="s">
        <v>47</v>
      </c>
      <c r="C202" t="s">
        <v>325</v>
      </c>
      <c r="D202" t="s">
        <v>786</v>
      </c>
    </row>
    <row r="203" spans="1:4" x14ac:dyDescent="0.3">
      <c r="A203" t="s">
        <v>3</v>
      </c>
      <c r="B203" t="s">
        <v>47</v>
      </c>
      <c r="C203" t="s">
        <v>326</v>
      </c>
      <c r="D203" t="s">
        <v>786</v>
      </c>
    </row>
    <row r="204" spans="1:4" x14ac:dyDescent="0.3">
      <c r="A204" t="s">
        <v>3</v>
      </c>
      <c r="B204" t="s">
        <v>47</v>
      </c>
      <c r="C204" t="s">
        <v>327</v>
      </c>
      <c r="D204" t="s">
        <v>786</v>
      </c>
    </row>
    <row r="205" spans="1:4" x14ac:dyDescent="0.3">
      <c r="A205" t="s">
        <v>3</v>
      </c>
      <c r="B205" t="s">
        <v>47</v>
      </c>
      <c r="C205" t="s">
        <v>328</v>
      </c>
      <c r="D205" t="s">
        <v>786</v>
      </c>
    </row>
    <row r="206" spans="1:4" x14ac:dyDescent="0.3">
      <c r="A206" t="s">
        <v>3</v>
      </c>
      <c r="B206" t="s">
        <v>48</v>
      </c>
      <c r="C206" t="s">
        <v>329</v>
      </c>
      <c r="D206" t="s">
        <v>786</v>
      </c>
    </row>
    <row r="207" spans="1:4" x14ac:dyDescent="0.3">
      <c r="A207" t="s">
        <v>3</v>
      </c>
      <c r="B207" t="s">
        <v>48</v>
      </c>
      <c r="C207" t="s">
        <v>330</v>
      </c>
      <c r="D207" t="s">
        <v>786</v>
      </c>
    </row>
    <row r="208" spans="1:4" x14ac:dyDescent="0.3">
      <c r="A208" t="s">
        <v>3</v>
      </c>
      <c r="B208" t="s">
        <v>48</v>
      </c>
      <c r="C208" t="s">
        <v>331</v>
      </c>
      <c r="D208" t="s">
        <v>786</v>
      </c>
    </row>
    <row r="209" spans="1:4" x14ac:dyDescent="0.3">
      <c r="A209" t="s">
        <v>3</v>
      </c>
      <c r="B209" t="s">
        <v>48</v>
      </c>
      <c r="C209" t="s">
        <v>332</v>
      </c>
      <c r="D209" t="s">
        <v>786</v>
      </c>
    </row>
    <row r="210" spans="1:4" x14ac:dyDescent="0.3">
      <c r="A210" t="s">
        <v>3</v>
      </c>
      <c r="B210" t="s">
        <v>49</v>
      </c>
      <c r="C210" t="s">
        <v>333</v>
      </c>
      <c r="D210" t="s">
        <v>786</v>
      </c>
    </row>
    <row r="211" spans="1:4" x14ac:dyDescent="0.3">
      <c r="A211" t="s">
        <v>3</v>
      </c>
      <c r="B211" t="s">
        <v>49</v>
      </c>
      <c r="C211" t="s">
        <v>334</v>
      </c>
      <c r="D211" t="s">
        <v>786</v>
      </c>
    </row>
    <row r="212" spans="1:4" x14ac:dyDescent="0.3">
      <c r="A212" t="s">
        <v>3</v>
      </c>
      <c r="B212" t="s">
        <v>49</v>
      </c>
      <c r="C212" t="s">
        <v>335</v>
      </c>
      <c r="D212" t="s">
        <v>786</v>
      </c>
    </row>
    <row r="213" spans="1:4" x14ac:dyDescent="0.3">
      <c r="A213" t="s">
        <v>3</v>
      </c>
      <c r="B213" t="s">
        <v>49</v>
      </c>
      <c r="C213" t="s">
        <v>336</v>
      </c>
      <c r="D213" t="s">
        <v>786</v>
      </c>
    </row>
    <row r="214" spans="1:4" x14ac:dyDescent="0.3">
      <c r="A214" t="s">
        <v>3</v>
      </c>
      <c r="B214" t="s">
        <v>49</v>
      </c>
      <c r="C214" t="s">
        <v>337</v>
      </c>
      <c r="D214" t="s">
        <v>786</v>
      </c>
    </row>
    <row r="215" spans="1:4" x14ac:dyDescent="0.3">
      <c r="A215" t="s">
        <v>3</v>
      </c>
      <c r="B215" t="s">
        <v>49</v>
      </c>
      <c r="C215" t="s">
        <v>338</v>
      </c>
      <c r="D215" t="s">
        <v>786</v>
      </c>
    </row>
    <row r="216" spans="1:4" x14ac:dyDescent="0.3">
      <c r="A216" t="s">
        <v>3</v>
      </c>
      <c r="B216" t="s">
        <v>49</v>
      </c>
      <c r="C216" t="s">
        <v>339</v>
      </c>
      <c r="D216" t="s">
        <v>786</v>
      </c>
    </row>
    <row r="217" spans="1:4" x14ac:dyDescent="0.3">
      <c r="A217" t="s">
        <v>4</v>
      </c>
      <c r="B217" t="s">
        <v>50</v>
      </c>
      <c r="C217" t="s">
        <v>340</v>
      </c>
      <c r="D217" t="s">
        <v>786</v>
      </c>
    </row>
    <row r="218" spans="1:4" x14ac:dyDescent="0.3">
      <c r="A218" t="s">
        <v>4</v>
      </c>
      <c r="B218" t="s">
        <v>50</v>
      </c>
      <c r="C218" t="s">
        <v>341</v>
      </c>
      <c r="D218" t="s">
        <v>786</v>
      </c>
    </row>
    <row r="219" spans="1:4" x14ac:dyDescent="0.3">
      <c r="A219" t="s">
        <v>4</v>
      </c>
      <c r="B219" t="s">
        <v>50</v>
      </c>
      <c r="C219" t="s">
        <v>342</v>
      </c>
      <c r="D219" t="s">
        <v>786</v>
      </c>
    </row>
    <row r="220" spans="1:4" x14ac:dyDescent="0.3">
      <c r="A220" t="s">
        <v>4</v>
      </c>
      <c r="B220" t="s">
        <v>50</v>
      </c>
      <c r="C220" t="s">
        <v>343</v>
      </c>
      <c r="D220" t="s">
        <v>786</v>
      </c>
    </row>
    <row r="221" spans="1:4" x14ac:dyDescent="0.3">
      <c r="A221" t="s">
        <v>4</v>
      </c>
      <c r="B221" t="s">
        <v>50</v>
      </c>
      <c r="C221" t="s">
        <v>344</v>
      </c>
      <c r="D221" t="s">
        <v>786</v>
      </c>
    </row>
    <row r="222" spans="1:4" x14ac:dyDescent="0.3">
      <c r="A222" t="s">
        <v>4</v>
      </c>
      <c r="B222" t="s">
        <v>50</v>
      </c>
      <c r="C222" t="s">
        <v>345</v>
      </c>
      <c r="D222" t="s">
        <v>786</v>
      </c>
    </row>
    <row r="223" spans="1:4" x14ac:dyDescent="0.3">
      <c r="A223" t="s">
        <v>8</v>
      </c>
      <c r="B223" t="s">
        <v>51</v>
      </c>
      <c r="C223" t="s">
        <v>346</v>
      </c>
      <c r="D223" t="s">
        <v>786</v>
      </c>
    </row>
    <row r="224" spans="1:4" x14ac:dyDescent="0.3">
      <c r="A224" t="s">
        <v>8</v>
      </c>
      <c r="B224" t="s">
        <v>51</v>
      </c>
      <c r="C224" t="s">
        <v>347</v>
      </c>
      <c r="D224" t="s">
        <v>786</v>
      </c>
    </row>
    <row r="225" spans="1:4" x14ac:dyDescent="0.3">
      <c r="A225" t="s">
        <v>8</v>
      </c>
      <c r="B225" t="s">
        <v>51</v>
      </c>
      <c r="C225" t="s">
        <v>348</v>
      </c>
      <c r="D225" t="s">
        <v>786</v>
      </c>
    </row>
    <row r="226" spans="1:4" x14ac:dyDescent="0.3">
      <c r="A226" t="s">
        <v>8</v>
      </c>
      <c r="B226" t="s">
        <v>51</v>
      </c>
      <c r="C226" t="s">
        <v>349</v>
      </c>
      <c r="D226" t="s">
        <v>786</v>
      </c>
    </row>
    <row r="227" spans="1:4" x14ac:dyDescent="0.3">
      <c r="A227" t="s">
        <v>8</v>
      </c>
      <c r="B227" t="s">
        <v>51</v>
      </c>
      <c r="C227" t="s">
        <v>350</v>
      </c>
      <c r="D227" t="s">
        <v>786</v>
      </c>
    </row>
    <row r="228" spans="1:4" x14ac:dyDescent="0.3">
      <c r="A228" t="s">
        <v>8</v>
      </c>
      <c r="B228" t="s">
        <v>51</v>
      </c>
      <c r="C228" t="s">
        <v>351</v>
      </c>
      <c r="D228" t="s">
        <v>786</v>
      </c>
    </row>
    <row r="229" spans="1:4" x14ac:dyDescent="0.3">
      <c r="A229" t="s">
        <v>8</v>
      </c>
      <c r="B229" t="s">
        <v>51</v>
      </c>
      <c r="C229" t="s">
        <v>352</v>
      </c>
      <c r="D229" t="s">
        <v>786</v>
      </c>
    </row>
    <row r="230" spans="1:4" x14ac:dyDescent="0.3">
      <c r="A230" t="s">
        <v>8</v>
      </c>
      <c r="B230" t="s">
        <v>51</v>
      </c>
      <c r="C230" t="s">
        <v>353</v>
      </c>
      <c r="D230" t="s">
        <v>786</v>
      </c>
    </row>
    <row r="231" spans="1:4" x14ac:dyDescent="0.3">
      <c r="A231" t="s">
        <v>8</v>
      </c>
      <c r="B231" t="s">
        <v>51</v>
      </c>
      <c r="C231" t="s">
        <v>354</v>
      </c>
      <c r="D231" t="s">
        <v>786</v>
      </c>
    </row>
    <row r="232" spans="1:4" x14ac:dyDescent="0.3">
      <c r="A232" t="s">
        <v>8</v>
      </c>
      <c r="B232" t="s">
        <v>51</v>
      </c>
      <c r="C232" t="s">
        <v>355</v>
      </c>
      <c r="D232" t="s">
        <v>786</v>
      </c>
    </row>
    <row r="233" spans="1:4" x14ac:dyDescent="0.3">
      <c r="A233" t="s">
        <v>8</v>
      </c>
      <c r="B233" t="s">
        <v>51</v>
      </c>
      <c r="C233" t="s">
        <v>356</v>
      </c>
      <c r="D233" t="s">
        <v>786</v>
      </c>
    </row>
    <row r="234" spans="1:4" x14ac:dyDescent="0.3">
      <c r="A234" t="s">
        <v>8</v>
      </c>
      <c r="B234" t="s">
        <v>51</v>
      </c>
      <c r="C234" t="s">
        <v>357</v>
      </c>
      <c r="D234" t="s">
        <v>786</v>
      </c>
    </row>
    <row r="235" spans="1:4" x14ac:dyDescent="0.3">
      <c r="A235" t="s">
        <v>8</v>
      </c>
      <c r="B235" t="s">
        <v>51</v>
      </c>
      <c r="C235" t="s">
        <v>358</v>
      </c>
      <c r="D235" t="s">
        <v>786</v>
      </c>
    </row>
    <row r="236" spans="1:4" x14ac:dyDescent="0.3">
      <c r="A236" t="s">
        <v>8</v>
      </c>
      <c r="B236" t="s">
        <v>51</v>
      </c>
      <c r="C236" t="s">
        <v>359</v>
      </c>
      <c r="D236" t="s">
        <v>786</v>
      </c>
    </row>
    <row r="237" spans="1:4" x14ac:dyDescent="0.3">
      <c r="A237" t="s">
        <v>8</v>
      </c>
      <c r="B237" t="s">
        <v>51</v>
      </c>
      <c r="C237" t="s">
        <v>360</v>
      </c>
      <c r="D237" t="s">
        <v>786</v>
      </c>
    </row>
    <row r="238" spans="1:4" x14ac:dyDescent="0.3">
      <c r="A238" t="s">
        <v>8</v>
      </c>
      <c r="B238" t="s">
        <v>51</v>
      </c>
      <c r="C238" t="s">
        <v>361</v>
      </c>
      <c r="D238" t="s">
        <v>786</v>
      </c>
    </row>
    <row r="239" spans="1:4" x14ac:dyDescent="0.3">
      <c r="A239" t="s">
        <v>8</v>
      </c>
      <c r="B239" t="s">
        <v>51</v>
      </c>
      <c r="C239" t="s">
        <v>362</v>
      </c>
      <c r="D239" t="s">
        <v>786</v>
      </c>
    </row>
    <row r="240" spans="1:4" x14ac:dyDescent="0.3">
      <c r="A240" t="s">
        <v>8</v>
      </c>
      <c r="B240" t="s">
        <v>51</v>
      </c>
      <c r="C240" t="s">
        <v>363</v>
      </c>
      <c r="D240" t="s">
        <v>786</v>
      </c>
    </row>
    <row r="241" spans="1:4" x14ac:dyDescent="0.3">
      <c r="A241" t="s">
        <v>8</v>
      </c>
      <c r="B241" t="s">
        <v>51</v>
      </c>
      <c r="C241" t="s">
        <v>364</v>
      </c>
      <c r="D241" t="s">
        <v>786</v>
      </c>
    </row>
    <row r="242" spans="1:4" x14ac:dyDescent="0.3">
      <c r="A242" t="s">
        <v>8</v>
      </c>
      <c r="B242" t="s">
        <v>51</v>
      </c>
      <c r="C242" t="s">
        <v>365</v>
      </c>
      <c r="D242" t="s">
        <v>786</v>
      </c>
    </row>
    <row r="243" spans="1:4" x14ac:dyDescent="0.3">
      <c r="A243" t="s">
        <v>8</v>
      </c>
      <c r="B243" t="s">
        <v>51</v>
      </c>
      <c r="C243" t="s">
        <v>366</v>
      </c>
      <c r="D243" t="s">
        <v>786</v>
      </c>
    </row>
    <row r="244" spans="1:4" x14ac:dyDescent="0.3">
      <c r="A244" t="s">
        <v>8</v>
      </c>
      <c r="B244" t="s">
        <v>51</v>
      </c>
      <c r="C244" t="s">
        <v>367</v>
      </c>
      <c r="D244" t="s">
        <v>786</v>
      </c>
    </row>
    <row r="245" spans="1:4" x14ac:dyDescent="0.3">
      <c r="A245" t="s">
        <v>1</v>
      </c>
      <c r="B245" t="s">
        <v>52</v>
      </c>
      <c r="C245" t="s">
        <v>368</v>
      </c>
      <c r="D245" t="s">
        <v>786</v>
      </c>
    </row>
    <row r="246" spans="1:4" x14ac:dyDescent="0.3">
      <c r="A246" t="s">
        <v>1</v>
      </c>
      <c r="B246" t="s">
        <v>52</v>
      </c>
      <c r="C246" t="s">
        <v>369</v>
      </c>
      <c r="D246" t="s">
        <v>786</v>
      </c>
    </row>
    <row r="247" spans="1:4" x14ac:dyDescent="0.3">
      <c r="A247" t="s">
        <v>1</v>
      </c>
      <c r="B247" t="s">
        <v>52</v>
      </c>
      <c r="C247" t="s">
        <v>370</v>
      </c>
      <c r="D247" t="s">
        <v>786</v>
      </c>
    </row>
    <row r="248" spans="1:4" x14ac:dyDescent="0.3">
      <c r="A248" t="s">
        <v>1</v>
      </c>
      <c r="B248" t="s">
        <v>52</v>
      </c>
      <c r="C248" t="s">
        <v>371</v>
      </c>
      <c r="D248" t="s">
        <v>786</v>
      </c>
    </row>
    <row r="249" spans="1:4" x14ac:dyDescent="0.3">
      <c r="A249" t="s">
        <v>1</v>
      </c>
      <c r="B249" t="s">
        <v>53</v>
      </c>
      <c r="C249" t="s">
        <v>372</v>
      </c>
      <c r="D249" t="s">
        <v>789</v>
      </c>
    </row>
    <row r="250" spans="1:4" x14ac:dyDescent="0.3">
      <c r="A250" t="s">
        <v>1</v>
      </c>
      <c r="B250" t="s">
        <v>53</v>
      </c>
      <c r="C250" t="s">
        <v>373</v>
      </c>
      <c r="D250" t="s">
        <v>789</v>
      </c>
    </row>
    <row r="251" spans="1:4" x14ac:dyDescent="0.3">
      <c r="A251" t="s">
        <v>1</v>
      </c>
      <c r="B251" t="s">
        <v>54</v>
      </c>
      <c r="C251" t="s">
        <v>374</v>
      </c>
      <c r="D251" t="s">
        <v>789</v>
      </c>
    </row>
    <row r="252" spans="1:4" x14ac:dyDescent="0.3">
      <c r="A252" t="s">
        <v>1</v>
      </c>
      <c r="B252" t="s">
        <v>54</v>
      </c>
      <c r="C252" t="s">
        <v>375</v>
      </c>
      <c r="D252" t="s">
        <v>789</v>
      </c>
    </row>
    <row r="253" spans="1:4" x14ac:dyDescent="0.3">
      <c r="A253" t="s">
        <v>1</v>
      </c>
      <c r="B253" t="s">
        <v>54</v>
      </c>
      <c r="C253" t="s">
        <v>376</v>
      </c>
      <c r="D253" t="s">
        <v>789</v>
      </c>
    </row>
    <row r="254" spans="1:4" x14ac:dyDescent="0.3">
      <c r="A254" t="s">
        <v>3</v>
      </c>
      <c r="B254" t="s">
        <v>55</v>
      </c>
      <c r="C254" t="s">
        <v>377</v>
      </c>
      <c r="D254" t="s">
        <v>791</v>
      </c>
    </row>
    <row r="255" spans="1:4" x14ac:dyDescent="0.3">
      <c r="A255" t="s">
        <v>3</v>
      </c>
      <c r="B255" t="s">
        <v>55</v>
      </c>
      <c r="C255" t="s">
        <v>378</v>
      </c>
      <c r="D255" t="s">
        <v>791</v>
      </c>
    </row>
    <row r="256" spans="1:4" x14ac:dyDescent="0.3">
      <c r="A256" t="s">
        <v>4</v>
      </c>
      <c r="B256" t="s">
        <v>56</v>
      </c>
      <c r="C256" t="s">
        <v>379</v>
      </c>
      <c r="D256" t="s">
        <v>791</v>
      </c>
    </row>
    <row r="257" spans="1:4" x14ac:dyDescent="0.3">
      <c r="A257" t="s">
        <v>4</v>
      </c>
      <c r="B257" t="s">
        <v>56</v>
      </c>
      <c r="C257" t="s">
        <v>380</v>
      </c>
      <c r="D257" t="s">
        <v>791</v>
      </c>
    </row>
    <row r="258" spans="1:4" x14ac:dyDescent="0.3">
      <c r="A258" t="s">
        <v>4</v>
      </c>
      <c r="B258" t="s">
        <v>56</v>
      </c>
      <c r="C258" t="s">
        <v>381</v>
      </c>
      <c r="D258" t="s">
        <v>791</v>
      </c>
    </row>
    <row r="259" spans="1:4" x14ac:dyDescent="0.3">
      <c r="A259" t="s">
        <v>4</v>
      </c>
      <c r="B259" t="s">
        <v>56</v>
      </c>
      <c r="C259" t="s">
        <v>382</v>
      </c>
      <c r="D259" t="s">
        <v>791</v>
      </c>
    </row>
    <row r="260" spans="1:4" x14ac:dyDescent="0.3">
      <c r="A260" t="s">
        <v>4</v>
      </c>
      <c r="B260" t="s">
        <v>56</v>
      </c>
      <c r="C260" t="s">
        <v>383</v>
      </c>
      <c r="D260" t="s">
        <v>791</v>
      </c>
    </row>
    <row r="261" spans="1:4" x14ac:dyDescent="0.3">
      <c r="A261" t="s">
        <v>4</v>
      </c>
      <c r="B261" t="s">
        <v>56</v>
      </c>
      <c r="C261" t="s">
        <v>384</v>
      </c>
      <c r="D261" t="s">
        <v>791</v>
      </c>
    </row>
    <row r="262" spans="1:4" x14ac:dyDescent="0.3">
      <c r="A262" t="s">
        <v>4</v>
      </c>
      <c r="B262" t="s">
        <v>56</v>
      </c>
      <c r="C262" t="s">
        <v>385</v>
      </c>
      <c r="D262" t="s">
        <v>791</v>
      </c>
    </row>
    <row r="263" spans="1:4" x14ac:dyDescent="0.3">
      <c r="A263" t="s">
        <v>4</v>
      </c>
      <c r="B263" t="s">
        <v>56</v>
      </c>
      <c r="C263" t="s">
        <v>386</v>
      </c>
      <c r="D263" t="s">
        <v>791</v>
      </c>
    </row>
    <row r="264" spans="1:4" x14ac:dyDescent="0.3">
      <c r="A264" t="s">
        <v>4</v>
      </c>
      <c r="B264" t="s">
        <v>56</v>
      </c>
      <c r="C264" t="s">
        <v>387</v>
      </c>
      <c r="D264" t="s">
        <v>791</v>
      </c>
    </row>
    <row r="265" spans="1:4" x14ac:dyDescent="0.3">
      <c r="A265" t="s">
        <v>4</v>
      </c>
      <c r="B265" t="s">
        <v>56</v>
      </c>
      <c r="C265" t="s">
        <v>388</v>
      </c>
      <c r="D265" t="s">
        <v>791</v>
      </c>
    </row>
    <row r="266" spans="1:4" x14ac:dyDescent="0.3">
      <c r="A266" t="s">
        <v>4</v>
      </c>
      <c r="B266" t="s">
        <v>56</v>
      </c>
      <c r="C266" t="s">
        <v>389</v>
      </c>
      <c r="D266" t="s">
        <v>791</v>
      </c>
    </row>
    <row r="267" spans="1:4" x14ac:dyDescent="0.3">
      <c r="A267" t="s">
        <v>4</v>
      </c>
      <c r="B267" t="s">
        <v>56</v>
      </c>
      <c r="C267" t="s">
        <v>390</v>
      </c>
      <c r="D267" t="s">
        <v>791</v>
      </c>
    </row>
    <row r="268" spans="1:4" x14ac:dyDescent="0.3">
      <c r="A268" t="s">
        <v>4</v>
      </c>
      <c r="B268" t="s">
        <v>56</v>
      </c>
      <c r="C268" t="s">
        <v>391</v>
      </c>
      <c r="D268" t="s">
        <v>791</v>
      </c>
    </row>
    <row r="269" spans="1:4" x14ac:dyDescent="0.3">
      <c r="A269" t="s">
        <v>1</v>
      </c>
      <c r="B269" t="s">
        <v>57</v>
      </c>
      <c r="C269" t="s">
        <v>392</v>
      </c>
      <c r="D269" t="s">
        <v>791</v>
      </c>
    </row>
    <row r="270" spans="1:4" x14ac:dyDescent="0.3">
      <c r="A270" t="s">
        <v>1</v>
      </c>
      <c r="B270" t="s">
        <v>57</v>
      </c>
      <c r="C270" t="s">
        <v>393</v>
      </c>
      <c r="D270" t="s">
        <v>791</v>
      </c>
    </row>
    <row r="271" spans="1:4" x14ac:dyDescent="0.3">
      <c r="A271" t="s">
        <v>1</v>
      </c>
      <c r="B271" t="s">
        <v>57</v>
      </c>
      <c r="C271" t="s">
        <v>394</v>
      </c>
      <c r="D271" t="s">
        <v>791</v>
      </c>
    </row>
    <row r="272" spans="1:4" x14ac:dyDescent="0.3">
      <c r="A272" t="s">
        <v>1</v>
      </c>
      <c r="B272" t="s">
        <v>57</v>
      </c>
      <c r="C272" t="s">
        <v>395</v>
      </c>
      <c r="D272" t="s">
        <v>791</v>
      </c>
    </row>
    <row r="273" spans="1:4" x14ac:dyDescent="0.3">
      <c r="A273" t="s">
        <v>1</v>
      </c>
      <c r="B273" t="s">
        <v>57</v>
      </c>
      <c r="C273" t="s">
        <v>396</v>
      </c>
      <c r="D273" t="s">
        <v>791</v>
      </c>
    </row>
    <row r="274" spans="1:4" x14ac:dyDescent="0.3">
      <c r="A274" t="s">
        <v>1</v>
      </c>
      <c r="B274" t="s">
        <v>57</v>
      </c>
      <c r="C274" t="s">
        <v>397</v>
      </c>
      <c r="D274" t="s">
        <v>791</v>
      </c>
    </row>
    <row r="275" spans="1:4" x14ac:dyDescent="0.3">
      <c r="A275" t="s">
        <v>1</v>
      </c>
      <c r="B275" t="s">
        <v>57</v>
      </c>
      <c r="C275" t="s">
        <v>398</v>
      </c>
      <c r="D275" t="s">
        <v>791</v>
      </c>
    </row>
    <row r="276" spans="1:4" x14ac:dyDescent="0.3">
      <c r="A276" t="s">
        <v>1</v>
      </c>
      <c r="B276" t="s">
        <v>57</v>
      </c>
      <c r="C276" t="s">
        <v>399</v>
      </c>
      <c r="D276" t="s">
        <v>791</v>
      </c>
    </row>
    <row r="277" spans="1:4" x14ac:dyDescent="0.3">
      <c r="A277" t="s">
        <v>1</v>
      </c>
      <c r="B277" t="s">
        <v>57</v>
      </c>
      <c r="C277" t="s">
        <v>400</v>
      </c>
      <c r="D277" t="s">
        <v>791</v>
      </c>
    </row>
    <row r="278" spans="1:4" x14ac:dyDescent="0.3">
      <c r="A278" t="s">
        <v>1</v>
      </c>
      <c r="B278" t="s">
        <v>57</v>
      </c>
      <c r="C278" t="s">
        <v>401</v>
      </c>
      <c r="D278" t="s">
        <v>791</v>
      </c>
    </row>
    <row r="279" spans="1:4" x14ac:dyDescent="0.3">
      <c r="A279" t="s">
        <v>1</v>
      </c>
      <c r="B279" t="s">
        <v>57</v>
      </c>
      <c r="C279" t="s">
        <v>402</v>
      </c>
      <c r="D279" t="s">
        <v>791</v>
      </c>
    </row>
    <row r="280" spans="1:4" x14ac:dyDescent="0.3">
      <c r="A280" t="s">
        <v>1</v>
      </c>
      <c r="B280" t="s">
        <v>57</v>
      </c>
      <c r="C280" t="s">
        <v>403</v>
      </c>
      <c r="D280" t="s">
        <v>791</v>
      </c>
    </row>
    <row r="281" spans="1:4" x14ac:dyDescent="0.3">
      <c r="A281" t="s">
        <v>1</v>
      </c>
      <c r="B281" t="s">
        <v>57</v>
      </c>
      <c r="C281" t="s">
        <v>404</v>
      </c>
      <c r="D281" t="s">
        <v>791</v>
      </c>
    </row>
    <row r="282" spans="1:4" x14ac:dyDescent="0.3">
      <c r="A282" t="s">
        <v>1</v>
      </c>
      <c r="B282" t="s">
        <v>57</v>
      </c>
      <c r="C282" t="s">
        <v>405</v>
      </c>
      <c r="D282" t="s">
        <v>791</v>
      </c>
    </row>
    <row r="283" spans="1:4" x14ac:dyDescent="0.3">
      <c r="A283" t="s">
        <v>1</v>
      </c>
      <c r="B283" t="s">
        <v>57</v>
      </c>
      <c r="C283" t="s">
        <v>406</v>
      </c>
      <c r="D283" t="s">
        <v>791</v>
      </c>
    </row>
    <row r="284" spans="1:4" x14ac:dyDescent="0.3">
      <c r="A284" t="s">
        <v>1</v>
      </c>
      <c r="B284" t="s">
        <v>57</v>
      </c>
      <c r="C284" t="s">
        <v>407</v>
      </c>
      <c r="D284" t="s">
        <v>791</v>
      </c>
    </row>
    <row r="285" spans="1:4" x14ac:dyDescent="0.3">
      <c r="A285" t="s">
        <v>1</v>
      </c>
      <c r="B285" t="s">
        <v>57</v>
      </c>
      <c r="C285" t="s">
        <v>408</v>
      </c>
      <c r="D285" t="s">
        <v>791</v>
      </c>
    </row>
    <row r="286" spans="1:4" x14ac:dyDescent="0.3">
      <c r="A286" t="s">
        <v>8</v>
      </c>
      <c r="B286" t="s">
        <v>58</v>
      </c>
      <c r="C286" t="s">
        <v>409</v>
      </c>
      <c r="D286" t="s">
        <v>791</v>
      </c>
    </row>
    <row r="287" spans="1:4" x14ac:dyDescent="0.3">
      <c r="A287" t="s">
        <v>8</v>
      </c>
      <c r="B287" t="s">
        <v>58</v>
      </c>
      <c r="C287" t="s">
        <v>410</v>
      </c>
      <c r="D287" t="s">
        <v>791</v>
      </c>
    </row>
    <row r="288" spans="1:4" x14ac:dyDescent="0.3">
      <c r="A288" t="s">
        <v>8</v>
      </c>
      <c r="B288" t="s">
        <v>58</v>
      </c>
      <c r="C288" t="s">
        <v>411</v>
      </c>
      <c r="D288" t="s">
        <v>791</v>
      </c>
    </row>
    <row r="289" spans="1:4" x14ac:dyDescent="0.3">
      <c r="A289" t="s">
        <v>8</v>
      </c>
      <c r="B289" t="s">
        <v>58</v>
      </c>
      <c r="C289" t="s">
        <v>412</v>
      </c>
      <c r="D289" t="s">
        <v>791</v>
      </c>
    </row>
    <row r="290" spans="1:4" x14ac:dyDescent="0.3">
      <c r="A290" t="s">
        <v>8</v>
      </c>
      <c r="B290" t="s">
        <v>58</v>
      </c>
      <c r="C290" t="s">
        <v>413</v>
      </c>
      <c r="D290" t="s">
        <v>791</v>
      </c>
    </row>
    <row r="291" spans="1:4" x14ac:dyDescent="0.3">
      <c r="A291" t="s">
        <v>3</v>
      </c>
      <c r="B291" t="s">
        <v>59</v>
      </c>
      <c r="C291" t="s">
        <v>414</v>
      </c>
      <c r="D291" t="s">
        <v>791</v>
      </c>
    </row>
    <row r="292" spans="1:4" x14ac:dyDescent="0.3">
      <c r="A292" t="s">
        <v>3</v>
      </c>
      <c r="B292" t="s">
        <v>59</v>
      </c>
      <c r="C292" t="s">
        <v>415</v>
      </c>
      <c r="D292" t="s">
        <v>791</v>
      </c>
    </row>
    <row r="293" spans="1:4" x14ac:dyDescent="0.3">
      <c r="A293" t="s">
        <v>3</v>
      </c>
      <c r="B293" t="s">
        <v>59</v>
      </c>
      <c r="C293" t="s">
        <v>416</v>
      </c>
      <c r="D293" t="s">
        <v>791</v>
      </c>
    </row>
    <row r="294" spans="1:4" x14ac:dyDescent="0.3">
      <c r="A294" t="s">
        <v>3</v>
      </c>
      <c r="B294" t="s">
        <v>59</v>
      </c>
      <c r="C294" t="s">
        <v>417</v>
      </c>
      <c r="D294" t="s">
        <v>791</v>
      </c>
    </row>
    <row r="295" spans="1:4" x14ac:dyDescent="0.3">
      <c r="A295" t="s">
        <v>3</v>
      </c>
      <c r="B295" t="s">
        <v>59</v>
      </c>
      <c r="C295" t="s">
        <v>418</v>
      </c>
      <c r="D295" t="s">
        <v>791</v>
      </c>
    </row>
    <row r="296" spans="1:4" x14ac:dyDescent="0.3">
      <c r="A296" t="s">
        <v>3</v>
      </c>
      <c r="B296" t="s">
        <v>59</v>
      </c>
      <c r="C296" t="s">
        <v>419</v>
      </c>
      <c r="D296" t="s">
        <v>791</v>
      </c>
    </row>
    <row r="297" spans="1:4" x14ac:dyDescent="0.3">
      <c r="A297" t="s">
        <v>4</v>
      </c>
      <c r="B297" t="s">
        <v>60</v>
      </c>
      <c r="C297" t="s">
        <v>420</v>
      </c>
      <c r="D297" t="s">
        <v>786</v>
      </c>
    </row>
    <row r="298" spans="1:4" x14ac:dyDescent="0.3">
      <c r="A298" t="s">
        <v>4</v>
      </c>
      <c r="B298" t="s">
        <v>60</v>
      </c>
      <c r="C298" t="s">
        <v>421</v>
      </c>
      <c r="D298" t="s">
        <v>786</v>
      </c>
    </row>
    <row r="299" spans="1:4" x14ac:dyDescent="0.3">
      <c r="A299" t="s">
        <v>4</v>
      </c>
      <c r="B299" t="s">
        <v>60</v>
      </c>
      <c r="C299" t="s">
        <v>422</v>
      </c>
      <c r="D299" t="s">
        <v>786</v>
      </c>
    </row>
    <row r="300" spans="1:4" x14ac:dyDescent="0.3">
      <c r="A300" t="s">
        <v>4</v>
      </c>
      <c r="B300" t="s">
        <v>60</v>
      </c>
      <c r="C300" t="s">
        <v>423</v>
      </c>
      <c r="D300" t="s">
        <v>786</v>
      </c>
    </row>
    <row r="301" spans="1:4" x14ac:dyDescent="0.3">
      <c r="A301" t="s">
        <v>7</v>
      </c>
      <c r="B301" t="s">
        <v>61</v>
      </c>
      <c r="C301" t="s">
        <v>424</v>
      </c>
      <c r="D301" t="s">
        <v>791</v>
      </c>
    </row>
    <row r="302" spans="1:4" x14ac:dyDescent="0.3">
      <c r="A302" t="s">
        <v>7</v>
      </c>
      <c r="B302" t="s">
        <v>61</v>
      </c>
      <c r="C302" t="s">
        <v>425</v>
      </c>
      <c r="D302" t="s">
        <v>791</v>
      </c>
    </row>
    <row r="303" spans="1:4" x14ac:dyDescent="0.3">
      <c r="A303" t="s">
        <v>7</v>
      </c>
      <c r="B303" t="s">
        <v>61</v>
      </c>
      <c r="C303" t="s">
        <v>426</v>
      </c>
      <c r="D303" t="s">
        <v>791</v>
      </c>
    </row>
    <row r="304" spans="1:4" x14ac:dyDescent="0.3">
      <c r="A304" t="s">
        <v>7</v>
      </c>
      <c r="B304" t="s">
        <v>61</v>
      </c>
      <c r="C304" t="s">
        <v>427</v>
      </c>
      <c r="D304" t="s">
        <v>791</v>
      </c>
    </row>
    <row r="305" spans="1:4" x14ac:dyDescent="0.3">
      <c r="A305" t="s">
        <v>7</v>
      </c>
      <c r="B305" t="s">
        <v>61</v>
      </c>
      <c r="C305" t="s">
        <v>428</v>
      </c>
      <c r="D305" t="s">
        <v>791</v>
      </c>
    </row>
    <row r="306" spans="1:4" x14ac:dyDescent="0.3">
      <c r="A306" t="s">
        <v>7</v>
      </c>
      <c r="B306" t="s">
        <v>61</v>
      </c>
      <c r="C306" t="s">
        <v>429</v>
      </c>
      <c r="D306" t="s">
        <v>791</v>
      </c>
    </row>
    <row r="307" spans="1:4" x14ac:dyDescent="0.3">
      <c r="A307" t="s">
        <v>7</v>
      </c>
      <c r="B307" t="s">
        <v>61</v>
      </c>
      <c r="C307" t="s">
        <v>430</v>
      </c>
      <c r="D307" t="s">
        <v>791</v>
      </c>
    </row>
    <row r="308" spans="1:4" x14ac:dyDescent="0.3">
      <c r="A308" t="s">
        <v>7</v>
      </c>
      <c r="B308" t="s">
        <v>61</v>
      </c>
      <c r="C308" t="s">
        <v>431</v>
      </c>
      <c r="D308" t="s">
        <v>791</v>
      </c>
    </row>
    <row r="309" spans="1:4" x14ac:dyDescent="0.3">
      <c r="A309" t="s">
        <v>7</v>
      </c>
      <c r="B309" t="s">
        <v>61</v>
      </c>
      <c r="C309" t="s">
        <v>432</v>
      </c>
      <c r="D309" t="s">
        <v>791</v>
      </c>
    </row>
    <row r="310" spans="1:4" x14ac:dyDescent="0.3">
      <c r="A310" t="s">
        <v>2</v>
      </c>
      <c r="B310" t="s">
        <v>62</v>
      </c>
      <c r="C310" t="s">
        <v>433</v>
      </c>
      <c r="D310" t="s">
        <v>791</v>
      </c>
    </row>
    <row r="311" spans="1:4" x14ac:dyDescent="0.3">
      <c r="A311" t="s">
        <v>2</v>
      </c>
      <c r="B311" t="s">
        <v>62</v>
      </c>
      <c r="C311" t="s">
        <v>434</v>
      </c>
      <c r="D311" t="s">
        <v>791</v>
      </c>
    </row>
    <row r="312" spans="1:4" x14ac:dyDescent="0.3">
      <c r="A312" t="s">
        <v>2</v>
      </c>
      <c r="B312" t="s">
        <v>62</v>
      </c>
      <c r="C312" t="s">
        <v>435</v>
      </c>
      <c r="D312" t="s">
        <v>791</v>
      </c>
    </row>
    <row r="313" spans="1:4" x14ac:dyDescent="0.3">
      <c r="A313" t="s">
        <v>2</v>
      </c>
      <c r="B313" t="s">
        <v>62</v>
      </c>
      <c r="C313" t="s">
        <v>436</v>
      </c>
      <c r="D313" t="s">
        <v>791</v>
      </c>
    </row>
    <row r="314" spans="1:4" x14ac:dyDescent="0.3">
      <c r="A314" t="s">
        <v>2</v>
      </c>
      <c r="B314" t="s">
        <v>62</v>
      </c>
      <c r="C314" t="s">
        <v>437</v>
      </c>
      <c r="D314" t="s">
        <v>791</v>
      </c>
    </row>
    <row r="315" spans="1:4" x14ac:dyDescent="0.3">
      <c r="A315" t="s">
        <v>2</v>
      </c>
      <c r="B315" t="s">
        <v>62</v>
      </c>
      <c r="C315" t="s">
        <v>438</v>
      </c>
      <c r="D315" t="s">
        <v>791</v>
      </c>
    </row>
    <row r="316" spans="1:4" x14ac:dyDescent="0.3">
      <c r="A316" t="s">
        <v>2</v>
      </c>
      <c r="B316" t="s">
        <v>62</v>
      </c>
      <c r="C316" t="s">
        <v>439</v>
      </c>
      <c r="D316" t="s">
        <v>791</v>
      </c>
    </row>
    <row r="317" spans="1:4" x14ac:dyDescent="0.3">
      <c r="A317" t="s">
        <v>2</v>
      </c>
      <c r="B317" t="s">
        <v>62</v>
      </c>
      <c r="C317" t="s">
        <v>440</v>
      </c>
      <c r="D317" t="s">
        <v>791</v>
      </c>
    </row>
    <row r="318" spans="1:4" x14ac:dyDescent="0.3">
      <c r="A318" t="s">
        <v>2</v>
      </c>
      <c r="B318" t="s">
        <v>62</v>
      </c>
      <c r="C318" t="s">
        <v>441</v>
      </c>
      <c r="D318" t="s">
        <v>791</v>
      </c>
    </row>
    <row r="319" spans="1:4" x14ac:dyDescent="0.3">
      <c r="A319" t="s">
        <v>4</v>
      </c>
      <c r="B319" t="s">
        <v>63</v>
      </c>
      <c r="C319" t="s">
        <v>442</v>
      </c>
      <c r="D319" t="s">
        <v>789</v>
      </c>
    </row>
    <row r="320" spans="1:4" x14ac:dyDescent="0.3">
      <c r="A320" t="s">
        <v>4</v>
      </c>
      <c r="B320" t="s">
        <v>63</v>
      </c>
      <c r="C320" t="s">
        <v>443</v>
      </c>
      <c r="D320" t="s">
        <v>789</v>
      </c>
    </row>
    <row r="321" spans="1:4" x14ac:dyDescent="0.3">
      <c r="A321" t="s">
        <v>4</v>
      </c>
      <c r="B321" t="s">
        <v>63</v>
      </c>
      <c r="C321" t="s">
        <v>444</v>
      </c>
      <c r="D321" t="s">
        <v>789</v>
      </c>
    </row>
    <row r="322" spans="1:4" x14ac:dyDescent="0.3">
      <c r="A322" t="s">
        <v>4</v>
      </c>
      <c r="B322" t="s">
        <v>63</v>
      </c>
      <c r="C322" t="s">
        <v>445</v>
      </c>
      <c r="D322" t="s">
        <v>789</v>
      </c>
    </row>
    <row r="323" spans="1:4" x14ac:dyDescent="0.3">
      <c r="A323" t="s">
        <v>4</v>
      </c>
      <c r="B323" t="s">
        <v>63</v>
      </c>
      <c r="C323" t="s">
        <v>446</v>
      </c>
      <c r="D323" t="s">
        <v>789</v>
      </c>
    </row>
    <row r="324" spans="1:4" x14ac:dyDescent="0.3">
      <c r="A324" t="s">
        <v>4</v>
      </c>
      <c r="B324" t="s">
        <v>63</v>
      </c>
      <c r="C324" t="s">
        <v>447</v>
      </c>
      <c r="D324" t="s">
        <v>789</v>
      </c>
    </row>
    <row r="325" spans="1:4" x14ac:dyDescent="0.3">
      <c r="A325" t="s">
        <v>4</v>
      </c>
      <c r="B325" t="s">
        <v>63</v>
      </c>
      <c r="C325" t="s">
        <v>448</v>
      </c>
      <c r="D325" t="s">
        <v>789</v>
      </c>
    </row>
    <row r="326" spans="1:4" x14ac:dyDescent="0.3">
      <c r="A326" t="s">
        <v>4</v>
      </c>
      <c r="B326" t="s">
        <v>63</v>
      </c>
      <c r="C326" t="s">
        <v>449</v>
      </c>
      <c r="D326" t="s">
        <v>789</v>
      </c>
    </row>
    <row r="327" spans="1:4" x14ac:dyDescent="0.3">
      <c r="A327" t="s">
        <v>4</v>
      </c>
      <c r="B327" t="s">
        <v>63</v>
      </c>
      <c r="C327" t="s">
        <v>450</v>
      </c>
      <c r="D327" t="s">
        <v>789</v>
      </c>
    </row>
    <row r="328" spans="1:4" x14ac:dyDescent="0.3">
      <c r="A328" t="s">
        <v>4</v>
      </c>
      <c r="B328" t="s">
        <v>63</v>
      </c>
      <c r="C328" t="s">
        <v>451</v>
      </c>
      <c r="D328" t="s">
        <v>789</v>
      </c>
    </row>
    <row r="329" spans="1:4" x14ac:dyDescent="0.3">
      <c r="A329" t="s">
        <v>4</v>
      </c>
      <c r="B329" t="s">
        <v>63</v>
      </c>
      <c r="C329" t="s">
        <v>452</v>
      </c>
      <c r="D329" t="s">
        <v>789</v>
      </c>
    </row>
    <row r="330" spans="1:4" x14ac:dyDescent="0.3">
      <c r="A330" t="s">
        <v>4</v>
      </c>
      <c r="B330" t="s">
        <v>63</v>
      </c>
      <c r="C330" t="s">
        <v>453</v>
      </c>
      <c r="D330" t="s">
        <v>789</v>
      </c>
    </row>
    <row r="331" spans="1:4" x14ac:dyDescent="0.3">
      <c r="A331" t="s">
        <v>4</v>
      </c>
      <c r="B331" t="s">
        <v>63</v>
      </c>
      <c r="C331" t="s">
        <v>454</v>
      </c>
      <c r="D331" t="s">
        <v>789</v>
      </c>
    </row>
    <row r="332" spans="1:4" x14ac:dyDescent="0.3">
      <c r="A332" t="s">
        <v>8</v>
      </c>
      <c r="B332" t="s">
        <v>64</v>
      </c>
      <c r="C332" t="s">
        <v>455</v>
      </c>
      <c r="D332" t="s">
        <v>791</v>
      </c>
    </row>
    <row r="333" spans="1:4" x14ac:dyDescent="0.3">
      <c r="A333" t="s">
        <v>8</v>
      </c>
      <c r="B333" t="s">
        <v>64</v>
      </c>
      <c r="C333" t="s">
        <v>456</v>
      </c>
      <c r="D333" t="s">
        <v>791</v>
      </c>
    </row>
    <row r="334" spans="1:4" x14ac:dyDescent="0.3">
      <c r="A334" t="s">
        <v>8</v>
      </c>
      <c r="B334" t="s">
        <v>64</v>
      </c>
      <c r="C334" t="s">
        <v>457</v>
      </c>
      <c r="D334" t="s">
        <v>791</v>
      </c>
    </row>
    <row r="335" spans="1:4" x14ac:dyDescent="0.3">
      <c r="A335" t="s">
        <v>8</v>
      </c>
      <c r="B335" t="s">
        <v>64</v>
      </c>
      <c r="C335" t="s">
        <v>458</v>
      </c>
      <c r="D335" t="s">
        <v>791</v>
      </c>
    </row>
    <row r="336" spans="1:4" x14ac:dyDescent="0.3">
      <c r="A336" t="s">
        <v>8</v>
      </c>
      <c r="B336" t="s">
        <v>64</v>
      </c>
      <c r="C336" t="s">
        <v>459</v>
      </c>
      <c r="D336" t="s">
        <v>791</v>
      </c>
    </row>
    <row r="337" spans="1:4" x14ac:dyDescent="0.3">
      <c r="A337" t="s">
        <v>8</v>
      </c>
      <c r="B337" t="s">
        <v>64</v>
      </c>
      <c r="C337" t="s">
        <v>460</v>
      </c>
      <c r="D337" t="s">
        <v>791</v>
      </c>
    </row>
    <row r="338" spans="1:4" x14ac:dyDescent="0.3">
      <c r="A338" t="s">
        <v>8</v>
      </c>
      <c r="B338" t="s">
        <v>64</v>
      </c>
      <c r="C338" t="s">
        <v>461</v>
      </c>
      <c r="D338" t="s">
        <v>791</v>
      </c>
    </row>
    <row r="339" spans="1:4" x14ac:dyDescent="0.3">
      <c r="A339" t="s">
        <v>8</v>
      </c>
      <c r="B339" t="s">
        <v>64</v>
      </c>
      <c r="C339" t="s">
        <v>462</v>
      </c>
      <c r="D339" t="s">
        <v>791</v>
      </c>
    </row>
    <row r="340" spans="1:4" x14ac:dyDescent="0.3">
      <c r="A340" t="s">
        <v>8</v>
      </c>
      <c r="B340" t="s">
        <v>64</v>
      </c>
      <c r="C340" t="s">
        <v>463</v>
      </c>
      <c r="D340" t="s">
        <v>791</v>
      </c>
    </row>
    <row r="341" spans="1:4" x14ac:dyDescent="0.3">
      <c r="A341" t="s">
        <v>8</v>
      </c>
      <c r="B341" t="s">
        <v>64</v>
      </c>
      <c r="C341" t="s">
        <v>464</v>
      </c>
      <c r="D341" t="s">
        <v>791</v>
      </c>
    </row>
    <row r="342" spans="1:4" x14ac:dyDescent="0.3">
      <c r="A342" t="s">
        <v>8</v>
      </c>
      <c r="B342" t="s">
        <v>64</v>
      </c>
      <c r="C342" t="s">
        <v>465</v>
      </c>
      <c r="D342" t="s">
        <v>791</v>
      </c>
    </row>
    <row r="343" spans="1:4" x14ac:dyDescent="0.3">
      <c r="A343" t="s">
        <v>2</v>
      </c>
      <c r="B343" t="s">
        <v>65</v>
      </c>
      <c r="C343" t="s">
        <v>466</v>
      </c>
      <c r="D343" t="s">
        <v>788</v>
      </c>
    </row>
    <row r="344" spans="1:4" x14ac:dyDescent="0.3">
      <c r="A344" t="s">
        <v>2</v>
      </c>
      <c r="B344" t="s">
        <v>65</v>
      </c>
      <c r="C344" t="s">
        <v>467</v>
      </c>
      <c r="D344" t="s">
        <v>788</v>
      </c>
    </row>
    <row r="345" spans="1:4" x14ac:dyDescent="0.3">
      <c r="A345" t="s">
        <v>2</v>
      </c>
      <c r="B345" t="s">
        <v>65</v>
      </c>
      <c r="C345" t="s">
        <v>468</v>
      </c>
      <c r="D345" t="s">
        <v>788</v>
      </c>
    </row>
    <row r="346" spans="1:4" x14ac:dyDescent="0.3">
      <c r="A346" t="s">
        <v>2</v>
      </c>
      <c r="B346" t="s">
        <v>65</v>
      </c>
      <c r="C346" t="s">
        <v>469</v>
      </c>
      <c r="D346" t="s">
        <v>788</v>
      </c>
    </row>
    <row r="347" spans="1:4" x14ac:dyDescent="0.3">
      <c r="A347" t="s">
        <v>2</v>
      </c>
      <c r="B347" t="s">
        <v>65</v>
      </c>
      <c r="C347" t="s">
        <v>470</v>
      </c>
      <c r="D347" t="s">
        <v>788</v>
      </c>
    </row>
    <row r="348" spans="1:4" x14ac:dyDescent="0.3">
      <c r="A348" t="s">
        <v>2</v>
      </c>
      <c r="B348" t="s">
        <v>65</v>
      </c>
      <c r="C348" t="s">
        <v>471</v>
      </c>
      <c r="D348" t="s">
        <v>788</v>
      </c>
    </row>
    <row r="349" spans="1:4" x14ac:dyDescent="0.3">
      <c r="A349" t="s">
        <v>2</v>
      </c>
      <c r="B349" t="s">
        <v>65</v>
      </c>
      <c r="C349" t="s">
        <v>472</v>
      </c>
      <c r="D349" t="s">
        <v>788</v>
      </c>
    </row>
    <row r="350" spans="1:4" x14ac:dyDescent="0.3">
      <c r="A350" t="s">
        <v>6</v>
      </c>
      <c r="B350" t="s">
        <v>66</v>
      </c>
      <c r="C350" t="s">
        <v>473</v>
      </c>
      <c r="D350" t="s">
        <v>789</v>
      </c>
    </row>
    <row r="351" spans="1:4" x14ac:dyDescent="0.3">
      <c r="A351" t="s">
        <v>6</v>
      </c>
      <c r="B351" t="s">
        <v>66</v>
      </c>
      <c r="C351" t="s">
        <v>474</v>
      </c>
      <c r="D351" t="s">
        <v>789</v>
      </c>
    </row>
    <row r="352" spans="1:4" x14ac:dyDescent="0.3">
      <c r="A352" t="s">
        <v>6</v>
      </c>
      <c r="B352" t="s">
        <v>66</v>
      </c>
      <c r="C352" t="s">
        <v>475</v>
      </c>
      <c r="D352" t="s">
        <v>789</v>
      </c>
    </row>
    <row r="353" spans="1:4" x14ac:dyDescent="0.3">
      <c r="A353" t="s">
        <v>6</v>
      </c>
      <c r="B353" t="s">
        <v>66</v>
      </c>
      <c r="C353" t="s">
        <v>476</v>
      </c>
      <c r="D353" t="s">
        <v>789</v>
      </c>
    </row>
    <row r="354" spans="1:4" x14ac:dyDescent="0.3">
      <c r="A354" t="s">
        <v>6</v>
      </c>
      <c r="B354" t="s">
        <v>66</v>
      </c>
      <c r="C354" t="s">
        <v>477</v>
      </c>
      <c r="D354" t="s">
        <v>789</v>
      </c>
    </row>
    <row r="355" spans="1:4" x14ac:dyDescent="0.3">
      <c r="A355" t="s">
        <v>6</v>
      </c>
      <c r="B355" t="s">
        <v>66</v>
      </c>
      <c r="C355" t="s">
        <v>478</v>
      </c>
      <c r="D355" t="s">
        <v>789</v>
      </c>
    </row>
    <row r="356" spans="1:4" x14ac:dyDescent="0.3">
      <c r="A356" t="s">
        <v>6</v>
      </c>
      <c r="B356" t="s">
        <v>66</v>
      </c>
      <c r="C356" t="s">
        <v>479</v>
      </c>
      <c r="D356" t="s">
        <v>789</v>
      </c>
    </row>
    <row r="357" spans="1:4" x14ac:dyDescent="0.3">
      <c r="A357" t="s">
        <v>6</v>
      </c>
      <c r="B357" t="s">
        <v>66</v>
      </c>
      <c r="C357" t="s">
        <v>480</v>
      </c>
      <c r="D357" t="s">
        <v>789</v>
      </c>
    </row>
    <row r="358" spans="1:4" x14ac:dyDescent="0.3">
      <c r="A358" t="s">
        <v>6</v>
      </c>
      <c r="B358" t="s">
        <v>66</v>
      </c>
      <c r="C358" t="s">
        <v>481</v>
      </c>
      <c r="D358" t="s">
        <v>789</v>
      </c>
    </row>
    <row r="359" spans="1:4" x14ac:dyDescent="0.3">
      <c r="A359" t="s">
        <v>6</v>
      </c>
      <c r="B359" t="s">
        <v>66</v>
      </c>
      <c r="C359" t="s">
        <v>482</v>
      </c>
      <c r="D359" t="s">
        <v>786</v>
      </c>
    </row>
    <row r="360" spans="1:4" x14ac:dyDescent="0.3">
      <c r="A360" t="s">
        <v>6</v>
      </c>
      <c r="B360" t="s">
        <v>66</v>
      </c>
      <c r="C360" t="s">
        <v>483</v>
      </c>
      <c r="D360" t="s">
        <v>786</v>
      </c>
    </row>
    <row r="361" spans="1:4" x14ac:dyDescent="0.3">
      <c r="A361" t="s">
        <v>8</v>
      </c>
      <c r="B361" t="s">
        <v>67</v>
      </c>
      <c r="C361" t="s">
        <v>484</v>
      </c>
      <c r="D361" t="s">
        <v>786</v>
      </c>
    </row>
    <row r="362" spans="1:4" x14ac:dyDescent="0.3">
      <c r="A362" t="s">
        <v>8</v>
      </c>
      <c r="B362" t="s">
        <v>67</v>
      </c>
      <c r="C362" t="s">
        <v>485</v>
      </c>
      <c r="D362" t="s">
        <v>786</v>
      </c>
    </row>
    <row r="363" spans="1:4" x14ac:dyDescent="0.3">
      <c r="A363" t="s">
        <v>1</v>
      </c>
      <c r="B363" t="s">
        <v>68</v>
      </c>
      <c r="C363" t="s">
        <v>486</v>
      </c>
      <c r="D363" t="s">
        <v>789</v>
      </c>
    </row>
    <row r="364" spans="1:4" x14ac:dyDescent="0.3">
      <c r="A364" t="s">
        <v>1</v>
      </c>
      <c r="B364" t="s">
        <v>68</v>
      </c>
      <c r="C364" t="s">
        <v>487</v>
      </c>
      <c r="D364" t="s">
        <v>789</v>
      </c>
    </row>
    <row r="365" spans="1:4" x14ac:dyDescent="0.3">
      <c r="A365" t="s">
        <v>1</v>
      </c>
      <c r="B365" t="s">
        <v>68</v>
      </c>
      <c r="C365" t="s">
        <v>488</v>
      </c>
      <c r="D365" t="s">
        <v>789</v>
      </c>
    </row>
    <row r="366" spans="1:4" x14ac:dyDescent="0.3">
      <c r="A366" t="s">
        <v>8</v>
      </c>
      <c r="B366" t="s">
        <v>69</v>
      </c>
      <c r="C366" t="s">
        <v>489</v>
      </c>
      <c r="D366" t="s">
        <v>791</v>
      </c>
    </row>
    <row r="367" spans="1:4" x14ac:dyDescent="0.3">
      <c r="A367" t="s">
        <v>8</v>
      </c>
      <c r="B367" t="s">
        <v>69</v>
      </c>
      <c r="C367" t="s">
        <v>490</v>
      </c>
      <c r="D367" t="s">
        <v>791</v>
      </c>
    </row>
    <row r="368" spans="1:4" x14ac:dyDescent="0.3">
      <c r="A368" t="s">
        <v>8</v>
      </c>
      <c r="B368" t="s">
        <v>69</v>
      </c>
      <c r="C368" t="s">
        <v>491</v>
      </c>
      <c r="D368" t="s">
        <v>791</v>
      </c>
    </row>
    <row r="369" spans="1:4" x14ac:dyDescent="0.3">
      <c r="A369" t="s">
        <v>3</v>
      </c>
      <c r="B369" t="s">
        <v>70</v>
      </c>
      <c r="C369" t="s">
        <v>492</v>
      </c>
      <c r="D369" t="s">
        <v>787</v>
      </c>
    </row>
    <row r="370" spans="1:4" x14ac:dyDescent="0.3">
      <c r="A370" t="s">
        <v>3</v>
      </c>
      <c r="B370" t="s">
        <v>70</v>
      </c>
      <c r="C370" t="s">
        <v>493</v>
      </c>
      <c r="D370" t="s">
        <v>787</v>
      </c>
    </row>
    <row r="371" spans="1:4" x14ac:dyDescent="0.3">
      <c r="A371" t="s">
        <v>3</v>
      </c>
      <c r="B371" t="s">
        <v>70</v>
      </c>
      <c r="C371" t="s">
        <v>494</v>
      </c>
      <c r="D371" t="s">
        <v>787</v>
      </c>
    </row>
    <row r="372" spans="1:4" x14ac:dyDescent="0.3">
      <c r="A372" t="s">
        <v>3</v>
      </c>
      <c r="B372" t="s">
        <v>70</v>
      </c>
      <c r="C372" t="s">
        <v>495</v>
      </c>
      <c r="D372" t="s">
        <v>787</v>
      </c>
    </row>
    <row r="373" spans="1:4" x14ac:dyDescent="0.3">
      <c r="A373" t="s">
        <v>8</v>
      </c>
      <c r="B373" t="s">
        <v>71</v>
      </c>
      <c r="C373" t="s">
        <v>496</v>
      </c>
      <c r="D373" t="s">
        <v>791</v>
      </c>
    </row>
    <row r="374" spans="1:4" x14ac:dyDescent="0.3">
      <c r="A374" t="s">
        <v>8</v>
      </c>
      <c r="B374" t="s">
        <v>72</v>
      </c>
      <c r="C374" t="s">
        <v>497</v>
      </c>
      <c r="D374" t="s">
        <v>787</v>
      </c>
    </row>
    <row r="375" spans="1:4" x14ac:dyDescent="0.3">
      <c r="A375" t="s">
        <v>8</v>
      </c>
      <c r="B375" t="s">
        <v>72</v>
      </c>
      <c r="C375" t="s">
        <v>498</v>
      </c>
      <c r="D375" t="s">
        <v>787</v>
      </c>
    </row>
    <row r="376" spans="1:4" x14ac:dyDescent="0.3">
      <c r="A376" t="s">
        <v>8</v>
      </c>
      <c r="B376" t="s">
        <v>72</v>
      </c>
      <c r="C376" t="s">
        <v>499</v>
      </c>
      <c r="D376" t="s">
        <v>787</v>
      </c>
    </row>
    <row r="377" spans="1:4" x14ac:dyDescent="0.3">
      <c r="A377" t="s">
        <v>8</v>
      </c>
      <c r="B377" t="s">
        <v>72</v>
      </c>
      <c r="C377" t="s">
        <v>500</v>
      </c>
      <c r="D377" t="s">
        <v>787</v>
      </c>
    </row>
    <row r="378" spans="1:4" x14ac:dyDescent="0.3">
      <c r="A378" t="s">
        <v>8</v>
      </c>
      <c r="B378" t="s">
        <v>72</v>
      </c>
      <c r="C378" t="s">
        <v>501</v>
      </c>
      <c r="D378" t="s">
        <v>787</v>
      </c>
    </row>
    <row r="379" spans="1:4" x14ac:dyDescent="0.3">
      <c r="A379" t="s">
        <v>8</v>
      </c>
      <c r="B379" t="s">
        <v>72</v>
      </c>
      <c r="C379" t="s">
        <v>502</v>
      </c>
      <c r="D379" t="s">
        <v>787</v>
      </c>
    </row>
    <row r="380" spans="1:4" x14ac:dyDescent="0.3">
      <c r="A380" t="s">
        <v>8</v>
      </c>
      <c r="B380" t="s">
        <v>72</v>
      </c>
      <c r="C380" t="s">
        <v>503</v>
      </c>
      <c r="D380" t="s">
        <v>787</v>
      </c>
    </row>
    <row r="381" spans="1:4" x14ac:dyDescent="0.3">
      <c r="A381" t="s">
        <v>8</v>
      </c>
      <c r="B381" t="s">
        <v>72</v>
      </c>
      <c r="C381" t="s">
        <v>504</v>
      </c>
      <c r="D381" t="s">
        <v>787</v>
      </c>
    </row>
    <row r="382" spans="1:4" x14ac:dyDescent="0.3">
      <c r="A382" t="s">
        <v>8</v>
      </c>
      <c r="B382" t="s">
        <v>73</v>
      </c>
      <c r="C382" t="s">
        <v>505</v>
      </c>
      <c r="D382" t="s">
        <v>791</v>
      </c>
    </row>
    <row r="383" spans="1:4" x14ac:dyDescent="0.3">
      <c r="A383" t="s">
        <v>8</v>
      </c>
      <c r="B383" t="s">
        <v>73</v>
      </c>
      <c r="C383" t="s">
        <v>506</v>
      </c>
      <c r="D383" t="s">
        <v>791</v>
      </c>
    </row>
    <row r="384" spans="1:4" x14ac:dyDescent="0.3">
      <c r="A384" t="s">
        <v>8</v>
      </c>
      <c r="B384" t="s">
        <v>73</v>
      </c>
      <c r="C384" t="s">
        <v>507</v>
      </c>
      <c r="D384" t="s">
        <v>791</v>
      </c>
    </row>
    <row r="385" spans="1:4" x14ac:dyDescent="0.3">
      <c r="A385" t="s">
        <v>8</v>
      </c>
      <c r="B385" t="s">
        <v>73</v>
      </c>
      <c r="C385" t="s">
        <v>508</v>
      </c>
      <c r="D385" t="s">
        <v>791</v>
      </c>
    </row>
    <row r="386" spans="1:4" x14ac:dyDescent="0.3">
      <c r="A386" t="s">
        <v>8</v>
      </c>
      <c r="B386" t="s">
        <v>73</v>
      </c>
      <c r="C386" t="s">
        <v>509</v>
      </c>
      <c r="D386" t="s">
        <v>791</v>
      </c>
    </row>
    <row r="387" spans="1:4" x14ac:dyDescent="0.3">
      <c r="A387" t="s">
        <v>8</v>
      </c>
      <c r="B387" t="s">
        <v>73</v>
      </c>
      <c r="C387" t="s">
        <v>510</v>
      </c>
      <c r="D387" t="s">
        <v>791</v>
      </c>
    </row>
    <row r="388" spans="1:4" x14ac:dyDescent="0.3">
      <c r="A388" t="s">
        <v>8</v>
      </c>
      <c r="B388" t="s">
        <v>73</v>
      </c>
      <c r="C388" t="s">
        <v>511</v>
      </c>
      <c r="D388" t="s">
        <v>791</v>
      </c>
    </row>
    <row r="389" spans="1:4" x14ac:dyDescent="0.3">
      <c r="A389" t="s">
        <v>8</v>
      </c>
      <c r="B389" t="s">
        <v>73</v>
      </c>
      <c r="C389" t="s">
        <v>512</v>
      </c>
      <c r="D389" t="s">
        <v>791</v>
      </c>
    </row>
    <row r="390" spans="1:4" x14ac:dyDescent="0.3">
      <c r="A390" t="s">
        <v>8</v>
      </c>
      <c r="B390" t="s">
        <v>73</v>
      </c>
      <c r="C390" t="s">
        <v>513</v>
      </c>
      <c r="D390" t="s">
        <v>791</v>
      </c>
    </row>
    <row r="391" spans="1:4" x14ac:dyDescent="0.3">
      <c r="A391" t="s">
        <v>9</v>
      </c>
      <c r="B391" t="s">
        <v>74</v>
      </c>
      <c r="C391" t="s">
        <v>514</v>
      </c>
      <c r="D391" t="s">
        <v>789</v>
      </c>
    </row>
    <row r="392" spans="1:4" x14ac:dyDescent="0.3">
      <c r="A392" t="s">
        <v>9</v>
      </c>
      <c r="B392" t="s">
        <v>74</v>
      </c>
      <c r="C392" t="s">
        <v>515</v>
      </c>
      <c r="D392" t="s">
        <v>789</v>
      </c>
    </row>
    <row r="393" spans="1:4" x14ac:dyDescent="0.3">
      <c r="A393" t="s">
        <v>9</v>
      </c>
      <c r="B393" t="s">
        <v>74</v>
      </c>
      <c r="C393" t="s">
        <v>516</v>
      </c>
      <c r="D393" t="s">
        <v>789</v>
      </c>
    </row>
    <row r="394" spans="1:4" x14ac:dyDescent="0.3">
      <c r="A394" t="s">
        <v>9</v>
      </c>
      <c r="B394" t="s">
        <v>74</v>
      </c>
      <c r="C394" t="s">
        <v>517</v>
      </c>
      <c r="D394" t="s">
        <v>789</v>
      </c>
    </row>
    <row r="395" spans="1:4" x14ac:dyDescent="0.3">
      <c r="A395" t="s">
        <v>8</v>
      </c>
      <c r="B395" t="s">
        <v>75</v>
      </c>
      <c r="C395" t="s">
        <v>518</v>
      </c>
      <c r="D395" t="s">
        <v>791</v>
      </c>
    </row>
    <row r="396" spans="1:4" x14ac:dyDescent="0.3">
      <c r="A396" t="s">
        <v>8</v>
      </c>
      <c r="B396" t="s">
        <v>75</v>
      </c>
      <c r="C396" t="s">
        <v>519</v>
      </c>
      <c r="D396" t="s">
        <v>791</v>
      </c>
    </row>
    <row r="397" spans="1:4" x14ac:dyDescent="0.3">
      <c r="A397" t="s">
        <v>8</v>
      </c>
      <c r="B397" t="s">
        <v>75</v>
      </c>
      <c r="C397" t="s">
        <v>520</v>
      </c>
      <c r="D397" t="s">
        <v>791</v>
      </c>
    </row>
    <row r="398" spans="1:4" x14ac:dyDescent="0.3">
      <c r="A398" t="s">
        <v>8</v>
      </c>
      <c r="B398" t="s">
        <v>75</v>
      </c>
      <c r="C398" t="s">
        <v>521</v>
      </c>
      <c r="D398" t="s">
        <v>791</v>
      </c>
    </row>
    <row r="399" spans="1:4" x14ac:dyDescent="0.3">
      <c r="A399" t="s">
        <v>8</v>
      </c>
      <c r="B399" t="s">
        <v>75</v>
      </c>
      <c r="C399" t="s">
        <v>522</v>
      </c>
      <c r="D399" t="s">
        <v>791</v>
      </c>
    </row>
    <row r="400" spans="1:4" x14ac:dyDescent="0.3">
      <c r="A400" t="s">
        <v>8</v>
      </c>
      <c r="B400" t="s">
        <v>75</v>
      </c>
      <c r="C400" t="s">
        <v>523</v>
      </c>
      <c r="D400" t="s">
        <v>791</v>
      </c>
    </row>
    <row r="401" spans="1:4" x14ac:dyDescent="0.3">
      <c r="A401" t="s">
        <v>8</v>
      </c>
      <c r="B401" t="s">
        <v>75</v>
      </c>
      <c r="C401" t="s">
        <v>524</v>
      </c>
      <c r="D401" t="s">
        <v>791</v>
      </c>
    </row>
    <row r="402" spans="1:4" x14ac:dyDescent="0.3">
      <c r="A402" t="s">
        <v>8</v>
      </c>
      <c r="B402" t="s">
        <v>75</v>
      </c>
      <c r="C402" t="s">
        <v>525</v>
      </c>
      <c r="D402" t="s">
        <v>791</v>
      </c>
    </row>
    <row r="403" spans="1:4" x14ac:dyDescent="0.3">
      <c r="A403" t="s">
        <v>8</v>
      </c>
      <c r="B403" t="s">
        <v>75</v>
      </c>
      <c r="C403" t="s">
        <v>526</v>
      </c>
      <c r="D403" t="s">
        <v>791</v>
      </c>
    </row>
    <row r="404" spans="1:4" x14ac:dyDescent="0.3">
      <c r="A404" t="s">
        <v>8</v>
      </c>
      <c r="B404" t="s">
        <v>75</v>
      </c>
      <c r="C404" t="s">
        <v>527</v>
      </c>
      <c r="D404" t="s">
        <v>791</v>
      </c>
    </row>
    <row r="405" spans="1:4" x14ac:dyDescent="0.3">
      <c r="A405" t="s">
        <v>8</v>
      </c>
      <c r="B405" t="s">
        <v>75</v>
      </c>
      <c r="C405" t="s">
        <v>528</v>
      </c>
      <c r="D405" t="s">
        <v>791</v>
      </c>
    </row>
    <row r="406" spans="1:4" x14ac:dyDescent="0.3">
      <c r="A406" t="s">
        <v>8</v>
      </c>
      <c r="B406" t="s">
        <v>75</v>
      </c>
      <c r="C406" t="s">
        <v>529</v>
      </c>
      <c r="D406" t="s">
        <v>791</v>
      </c>
    </row>
    <row r="407" spans="1:4" x14ac:dyDescent="0.3">
      <c r="A407" t="s">
        <v>1</v>
      </c>
      <c r="B407" t="s">
        <v>76</v>
      </c>
      <c r="C407" t="s">
        <v>530</v>
      </c>
      <c r="D407" t="s">
        <v>791</v>
      </c>
    </row>
    <row r="408" spans="1:4" x14ac:dyDescent="0.3">
      <c r="A408" t="s">
        <v>1</v>
      </c>
      <c r="B408" t="s">
        <v>76</v>
      </c>
      <c r="C408" t="s">
        <v>531</v>
      </c>
      <c r="D408" t="s">
        <v>791</v>
      </c>
    </row>
    <row r="409" spans="1:4" x14ac:dyDescent="0.3">
      <c r="A409" t="s">
        <v>1</v>
      </c>
      <c r="B409" t="s">
        <v>76</v>
      </c>
      <c r="C409" t="s">
        <v>532</v>
      </c>
      <c r="D409" t="s">
        <v>791</v>
      </c>
    </row>
    <row r="410" spans="1:4" x14ac:dyDescent="0.3">
      <c r="A410" t="s">
        <v>1</v>
      </c>
      <c r="B410" t="s">
        <v>76</v>
      </c>
      <c r="C410" t="s">
        <v>533</v>
      </c>
      <c r="D410" t="s">
        <v>791</v>
      </c>
    </row>
    <row r="411" spans="1:4" x14ac:dyDescent="0.3">
      <c r="A411" t="s">
        <v>1</v>
      </c>
      <c r="B411" t="s">
        <v>76</v>
      </c>
      <c r="C411" t="s">
        <v>534</v>
      </c>
      <c r="D411" t="s">
        <v>791</v>
      </c>
    </row>
    <row r="412" spans="1:4" x14ac:dyDescent="0.3">
      <c r="A412" t="s">
        <v>1</v>
      </c>
      <c r="B412" t="s">
        <v>76</v>
      </c>
      <c r="C412" t="s">
        <v>535</v>
      </c>
      <c r="D412" t="s">
        <v>791</v>
      </c>
    </row>
    <row r="413" spans="1:4" x14ac:dyDescent="0.3">
      <c r="A413" t="s">
        <v>1</v>
      </c>
      <c r="B413" t="s">
        <v>76</v>
      </c>
      <c r="C413" t="s">
        <v>536</v>
      </c>
      <c r="D413" t="s">
        <v>791</v>
      </c>
    </row>
    <row r="414" spans="1:4" x14ac:dyDescent="0.3">
      <c r="A414" t="s">
        <v>5</v>
      </c>
      <c r="B414" t="s">
        <v>77</v>
      </c>
      <c r="C414" t="s">
        <v>537</v>
      </c>
      <c r="D414" t="s">
        <v>788</v>
      </c>
    </row>
    <row r="415" spans="1:4" x14ac:dyDescent="0.3">
      <c r="A415" t="s">
        <v>5</v>
      </c>
      <c r="B415" t="s">
        <v>77</v>
      </c>
      <c r="C415" t="s">
        <v>538</v>
      </c>
      <c r="D415" t="s">
        <v>788</v>
      </c>
    </row>
    <row r="416" spans="1:4" x14ac:dyDescent="0.3">
      <c r="A416" t="s">
        <v>5</v>
      </c>
      <c r="B416" t="s">
        <v>77</v>
      </c>
      <c r="C416" t="s">
        <v>539</v>
      </c>
      <c r="D416" t="s">
        <v>788</v>
      </c>
    </row>
    <row r="417" spans="1:4" x14ac:dyDescent="0.3">
      <c r="A417" t="s">
        <v>5</v>
      </c>
      <c r="B417" t="s">
        <v>77</v>
      </c>
      <c r="C417" t="s">
        <v>540</v>
      </c>
      <c r="D417" t="s">
        <v>788</v>
      </c>
    </row>
    <row r="418" spans="1:4" x14ac:dyDescent="0.3">
      <c r="A418" t="s">
        <v>5</v>
      </c>
      <c r="B418" t="s">
        <v>77</v>
      </c>
      <c r="C418" t="s">
        <v>541</v>
      </c>
      <c r="D418" t="s">
        <v>788</v>
      </c>
    </row>
    <row r="419" spans="1:4" x14ac:dyDescent="0.3">
      <c r="A419" t="s">
        <v>5</v>
      </c>
      <c r="B419" t="s">
        <v>77</v>
      </c>
      <c r="C419" t="s">
        <v>542</v>
      </c>
      <c r="D419" t="s">
        <v>788</v>
      </c>
    </row>
    <row r="420" spans="1:4" x14ac:dyDescent="0.3">
      <c r="A420" t="s">
        <v>5</v>
      </c>
      <c r="B420" t="s">
        <v>77</v>
      </c>
      <c r="C420" t="s">
        <v>543</v>
      </c>
      <c r="D420" t="s">
        <v>788</v>
      </c>
    </row>
    <row r="421" spans="1:4" x14ac:dyDescent="0.3">
      <c r="A421" t="s">
        <v>5</v>
      </c>
      <c r="B421" t="s">
        <v>77</v>
      </c>
      <c r="C421" t="s">
        <v>544</v>
      </c>
      <c r="D421" t="s">
        <v>788</v>
      </c>
    </row>
    <row r="422" spans="1:4" x14ac:dyDescent="0.3">
      <c r="A422" t="s">
        <v>5</v>
      </c>
      <c r="B422" t="s">
        <v>77</v>
      </c>
      <c r="C422" t="s">
        <v>545</v>
      </c>
      <c r="D422" t="s">
        <v>788</v>
      </c>
    </row>
    <row r="423" spans="1:4" x14ac:dyDescent="0.3">
      <c r="A423" t="s">
        <v>5</v>
      </c>
      <c r="B423" t="s">
        <v>77</v>
      </c>
      <c r="C423" t="s">
        <v>546</v>
      </c>
      <c r="D423" t="s">
        <v>788</v>
      </c>
    </row>
    <row r="424" spans="1:4" x14ac:dyDescent="0.3">
      <c r="A424" t="s">
        <v>5</v>
      </c>
      <c r="B424" t="s">
        <v>77</v>
      </c>
      <c r="C424" t="s">
        <v>547</v>
      </c>
      <c r="D424" t="s">
        <v>788</v>
      </c>
    </row>
    <row r="425" spans="1:4" x14ac:dyDescent="0.3">
      <c r="A425" t="s">
        <v>5</v>
      </c>
      <c r="B425" t="s">
        <v>77</v>
      </c>
      <c r="C425" t="s">
        <v>548</v>
      </c>
      <c r="D425" t="s">
        <v>788</v>
      </c>
    </row>
    <row r="426" spans="1:4" x14ac:dyDescent="0.3">
      <c r="A426" t="s">
        <v>5</v>
      </c>
      <c r="B426" t="s">
        <v>77</v>
      </c>
      <c r="C426" t="s">
        <v>549</v>
      </c>
      <c r="D426" t="s">
        <v>788</v>
      </c>
    </row>
    <row r="427" spans="1:4" x14ac:dyDescent="0.3">
      <c r="A427" t="s">
        <v>5</v>
      </c>
      <c r="B427" t="s">
        <v>77</v>
      </c>
      <c r="C427" t="s">
        <v>550</v>
      </c>
      <c r="D427" t="s">
        <v>788</v>
      </c>
    </row>
    <row r="428" spans="1:4" x14ac:dyDescent="0.3">
      <c r="A428" t="s">
        <v>5</v>
      </c>
      <c r="B428" t="s">
        <v>77</v>
      </c>
      <c r="C428" t="s">
        <v>551</v>
      </c>
      <c r="D428" t="s">
        <v>788</v>
      </c>
    </row>
    <row r="429" spans="1:4" x14ac:dyDescent="0.3">
      <c r="A429" t="s">
        <v>5</v>
      </c>
      <c r="B429" t="s">
        <v>77</v>
      </c>
      <c r="C429" t="s">
        <v>552</v>
      </c>
      <c r="D429" t="s">
        <v>788</v>
      </c>
    </row>
    <row r="430" spans="1:4" x14ac:dyDescent="0.3">
      <c r="A430" t="s">
        <v>5</v>
      </c>
      <c r="B430" t="s">
        <v>78</v>
      </c>
      <c r="C430" t="s">
        <v>553</v>
      </c>
      <c r="D430" t="s">
        <v>789</v>
      </c>
    </row>
    <row r="431" spans="1:4" x14ac:dyDescent="0.3">
      <c r="A431" t="s">
        <v>5</v>
      </c>
      <c r="B431" t="s">
        <v>78</v>
      </c>
      <c r="C431" t="s">
        <v>554</v>
      </c>
      <c r="D431" t="s">
        <v>789</v>
      </c>
    </row>
    <row r="432" spans="1:4" x14ac:dyDescent="0.3">
      <c r="A432" t="s">
        <v>5</v>
      </c>
      <c r="B432" t="s">
        <v>78</v>
      </c>
      <c r="C432" t="s">
        <v>555</v>
      </c>
      <c r="D432" t="s">
        <v>789</v>
      </c>
    </row>
    <row r="433" spans="1:4" x14ac:dyDescent="0.3">
      <c r="A433" t="s">
        <v>5</v>
      </c>
      <c r="B433" t="s">
        <v>78</v>
      </c>
      <c r="C433" t="s">
        <v>556</v>
      </c>
      <c r="D433" t="s">
        <v>789</v>
      </c>
    </row>
    <row r="434" spans="1:4" x14ac:dyDescent="0.3">
      <c r="A434" t="s">
        <v>5</v>
      </c>
      <c r="B434" t="s">
        <v>78</v>
      </c>
      <c r="C434" t="s">
        <v>557</v>
      </c>
      <c r="D434" t="s">
        <v>789</v>
      </c>
    </row>
    <row r="435" spans="1:4" x14ac:dyDescent="0.3">
      <c r="A435" t="s">
        <v>5</v>
      </c>
      <c r="B435" t="s">
        <v>78</v>
      </c>
      <c r="C435" t="s">
        <v>558</v>
      </c>
      <c r="D435" t="s">
        <v>789</v>
      </c>
    </row>
    <row r="436" spans="1:4" x14ac:dyDescent="0.3">
      <c r="A436" t="s">
        <v>9</v>
      </c>
      <c r="B436" t="s">
        <v>79</v>
      </c>
      <c r="C436" t="s">
        <v>559</v>
      </c>
      <c r="D436" t="s">
        <v>789</v>
      </c>
    </row>
    <row r="437" spans="1:4" x14ac:dyDescent="0.3">
      <c r="A437" t="s">
        <v>9</v>
      </c>
      <c r="B437" t="s">
        <v>79</v>
      </c>
      <c r="C437" t="s">
        <v>560</v>
      </c>
      <c r="D437" t="s">
        <v>789</v>
      </c>
    </row>
    <row r="438" spans="1:4" x14ac:dyDescent="0.3">
      <c r="A438" t="s">
        <v>9</v>
      </c>
      <c r="B438" t="s">
        <v>79</v>
      </c>
      <c r="C438" t="s">
        <v>561</v>
      </c>
      <c r="D438" t="s">
        <v>789</v>
      </c>
    </row>
    <row r="439" spans="1:4" x14ac:dyDescent="0.3">
      <c r="A439" t="s">
        <v>9</v>
      </c>
      <c r="B439" t="s">
        <v>79</v>
      </c>
      <c r="C439" t="s">
        <v>562</v>
      </c>
      <c r="D439" t="s">
        <v>789</v>
      </c>
    </row>
    <row r="440" spans="1:4" x14ac:dyDescent="0.3">
      <c r="A440" t="s">
        <v>9</v>
      </c>
      <c r="B440" t="s">
        <v>79</v>
      </c>
      <c r="C440" t="s">
        <v>563</v>
      </c>
      <c r="D440" t="s">
        <v>789</v>
      </c>
    </row>
    <row r="441" spans="1:4" x14ac:dyDescent="0.3">
      <c r="A441" t="s">
        <v>9</v>
      </c>
      <c r="B441" t="s">
        <v>79</v>
      </c>
      <c r="C441" t="s">
        <v>564</v>
      </c>
      <c r="D441" t="s">
        <v>789</v>
      </c>
    </row>
    <row r="442" spans="1:4" x14ac:dyDescent="0.3">
      <c r="A442" t="s">
        <v>9</v>
      </c>
      <c r="B442" t="s">
        <v>79</v>
      </c>
      <c r="C442" t="s">
        <v>565</v>
      </c>
      <c r="D442" t="s">
        <v>789</v>
      </c>
    </row>
    <row r="443" spans="1:4" x14ac:dyDescent="0.3">
      <c r="A443" t="s">
        <v>5</v>
      </c>
      <c r="B443" t="s">
        <v>80</v>
      </c>
      <c r="C443" t="s">
        <v>566</v>
      </c>
      <c r="D443" t="s">
        <v>791</v>
      </c>
    </row>
    <row r="444" spans="1:4" x14ac:dyDescent="0.3">
      <c r="A444" t="s">
        <v>5</v>
      </c>
      <c r="B444" t="s">
        <v>80</v>
      </c>
      <c r="C444" t="s">
        <v>567</v>
      </c>
      <c r="D444" t="s">
        <v>791</v>
      </c>
    </row>
    <row r="445" spans="1:4" x14ac:dyDescent="0.3">
      <c r="A445" t="s">
        <v>5</v>
      </c>
      <c r="B445" t="s">
        <v>80</v>
      </c>
      <c r="C445" t="s">
        <v>568</v>
      </c>
      <c r="D445" t="s">
        <v>791</v>
      </c>
    </row>
    <row r="446" spans="1:4" x14ac:dyDescent="0.3">
      <c r="A446" t="s">
        <v>5</v>
      </c>
      <c r="B446" t="s">
        <v>80</v>
      </c>
      <c r="C446" t="s">
        <v>569</v>
      </c>
      <c r="D446" t="s">
        <v>791</v>
      </c>
    </row>
    <row r="447" spans="1:4" x14ac:dyDescent="0.3">
      <c r="A447" t="s">
        <v>5</v>
      </c>
      <c r="B447" t="s">
        <v>80</v>
      </c>
      <c r="C447" t="s">
        <v>570</v>
      </c>
      <c r="D447" t="s">
        <v>791</v>
      </c>
    </row>
    <row r="448" spans="1:4" x14ac:dyDescent="0.3">
      <c r="A448" t="s">
        <v>5</v>
      </c>
      <c r="B448" t="s">
        <v>80</v>
      </c>
      <c r="C448" t="s">
        <v>571</v>
      </c>
      <c r="D448" t="s">
        <v>791</v>
      </c>
    </row>
    <row r="449" spans="1:4" x14ac:dyDescent="0.3">
      <c r="A449" t="s">
        <v>5</v>
      </c>
      <c r="B449" t="s">
        <v>80</v>
      </c>
      <c r="C449" t="s">
        <v>572</v>
      </c>
      <c r="D449" t="s">
        <v>791</v>
      </c>
    </row>
    <row r="450" spans="1:4" x14ac:dyDescent="0.3">
      <c r="A450" t="s">
        <v>7</v>
      </c>
      <c r="B450" t="s">
        <v>81</v>
      </c>
      <c r="C450" t="s">
        <v>573</v>
      </c>
      <c r="D450" t="s">
        <v>791</v>
      </c>
    </row>
    <row r="451" spans="1:4" x14ac:dyDescent="0.3">
      <c r="A451" t="s">
        <v>7</v>
      </c>
      <c r="B451" t="s">
        <v>81</v>
      </c>
      <c r="C451" t="s">
        <v>574</v>
      </c>
      <c r="D451" t="s">
        <v>791</v>
      </c>
    </row>
    <row r="452" spans="1:4" x14ac:dyDescent="0.3">
      <c r="A452" t="s">
        <v>7</v>
      </c>
      <c r="B452" t="s">
        <v>81</v>
      </c>
      <c r="C452" t="s">
        <v>575</v>
      </c>
      <c r="D452" t="s">
        <v>791</v>
      </c>
    </row>
    <row r="453" spans="1:4" x14ac:dyDescent="0.3">
      <c r="A453" t="s">
        <v>9</v>
      </c>
      <c r="B453" t="s">
        <v>82</v>
      </c>
      <c r="C453" t="s">
        <v>576</v>
      </c>
      <c r="D453" t="s">
        <v>791</v>
      </c>
    </row>
    <row r="454" spans="1:4" x14ac:dyDescent="0.3">
      <c r="A454" t="s">
        <v>10</v>
      </c>
      <c r="B454" t="s">
        <v>83</v>
      </c>
      <c r="C454" t="s">
        <v>577</v>
      </c>
      <c r="D454" t="s">
        <v>793</v>
      </c>
    </row>
    <row r="455" spans="1:4" x14ac:dyDescent="0.3">
      <c r="A455" t="s">
        <v>10</v>
      </c>
      <c r="B455" t="s">
        <v>83</v>
      </c>
      <c r="C455" t="s">
        <v>578</v>
      </c>
      <c r="D455" t="s">
        <v>794</v>
      </c>
    </row>
    <row r="456" spans="1:4" x14ac:dyDescent="0.3">
      <c r="A456" t="s">
        <v>10</v>
      </c>
      <c r="B456" t="s">
        <v>83</v>
      </c>
      <c r="C456" t="s">
        <v>579</v>
      </c>
      <c r="D456" t="s">
        <v>794</v>
      </c>
    </row>
    <row r="457" spans="1:4" x14ac:dyDescent="0.3">
      <c r="A457" t="s">
        <v>10</v>
      </c>
      <c r="B457" t="s">
        <v>83</v>
      </c>
      <c r="C457" t="s">
        <v>580</v>
      </c>
      <c r="D457" t="s">
        <v>791</v>
      </c>
    </row>
    <row r="458" spans="1:4" x14ac:dyDescent="0.3">
      <c r="A458" t="s">
        <v>10</v>
      </c>
      <c r="B458" t="s">
        <v>83</v>
      </c>
      <c r="C458" t="s">
        <v>581</v>
      </c>
      <c r="D458" t="s">
        <v>793</v>
      </c>
    </row>
    <row r="459" spans="1:4" x14ac:dyDescent="0.3">
      <c r="A459" t="s">
        <v>10</v>
      </c>
      <c r="B459" t="s">
        <v>84</v>
      </c>
      <c r="C459" t="s">
        <v>582</v>
      </c>
      <c r="D459" t="s">
        <v>789</v>
      </c>
    </row>
    <row r="460" spans="1:4" x14ac:dyDescent="0.3">
      <c r="A460" t="s">
        <v>10</v>
      </c>
      <c r="B460" t="s">
        <v>84</v>
      </c>
      <c r="C460" t="s">
        <v>583</v>
      </c>
      <c r="D460" t="s">
        <v>789</v>
      </c>
    </row>
    <row r="461" spans="1:4" x14ac:dyDescent="0.3">
      <c r="A461" t="s">
        <v>10</v>
      </c>
      <c r="B461" t="s">
        <v>84</v>
      </c>
      <c r="C461" t="s">
        <v>584</v>
      </c>
      <c r="D461" t="s">
        <v>789</v>
      </c>
    </row>
    <row r="462" spans="1:4" x14ac:dyDescent="0.3">
      <c r="A462" t="s">
        <v>10</v>
      </c>
      <c r="B462" t="s">
        <v>85</v>
      </c>
      <c r="C462" t="s">
        <v>585</v>
      </c>
      <c r="D462" t="s">
        <v>791</v>
      </c>
    </row>
    <row r="463" spans="1:4" x14ac:dyDescent="0.3">
      <c r="A463" t="s">
        <v>10</v>
      </c>
      <c r="B463" t="s">
        <v>85</v>
      </c>
      <c r="C463" t="s">
        <v>586</v>
      </c>
      <c r="D463" t="s">
        <v>791</v>
      </c>
    </row>
    <row r="464" spans="1:4" x14ac:dyDescent="0.3">
      <c r="A464" t="s">
        <v>10</v>
      </c>
      <c r="B464" t="s">
        <v>85</v>
      </c>
      <c r="C464" t="s">
        <v>587</v>
      </c>
      <c r="D464" t="s">
        <v>791</v>
      </c>
    </row>
    <row r="465" spans="1:4" x14ac:dyDescent="0.3">
      <c r="A465" t="s">
        <v>10</v>
      </c>
      <c r="B465" t="s">
        <v>86</v>
      </c>
      <c r="C465" t="s">
        <v>588</v>
      </c>
      <c r="D465" t="s">
        <v>795</v>
      </c>
    </row>
    <row r="466" spans="1:4" x14ac:dyDescent="0.3">
      <c r="A466" t="s">
        <v>10</v>
      </c>
      <c r="B466" t="s">
        <v>86</v>
      </c>
      <c r="C466" t="s">
        <v>589</v>
      </c>
      <c r="D466" t="s">
        <v>795</v>
      </c>
    </row>
    <row r="467" spans="1:4" x14ac:dyDescent="0.3">
      <c r="A467" t="s">
        <v>3</v>
      </c>
      <c r="B467" t="s">
        <v>87</v>
      </c>
      <c r="C467" t="s">
        <v>590</v>
      </c>
      <c r="D467" t="s">
        <v>787</v>
      </c>
    </row>
    <row r="468" spans="1:4" x14ac:dyDescent="0.3">
      <c r="A468" t="s">
        <v>3</v>
      </c>
      <c r="B468" t="s">
        <v>87</v>
      </c>
      <c r="C468" t="s">
        <v>591</v>
      </c>
      <c r="D468" t="s">
        <v>787</v>
      </c>
    </row>
    <row r="469" spans="1:4" x14ac:dyDescent="0.3">
      <c r="A469" t="s">
        <v>7</v>
      </c>
      <c r="B469" t="s">
        <v>88</v>
      </c>
      <c r="C469" t="s">
        <v>592</v>
      </c>
      <c r="D469" t="s">
        <v>786</v>
      </c>
    </row>
    <row r="470" spans="1:4" x14ac:dyDescent="0.3">
      <c r="A470" t="s">
        <v>7</v>
      </c>
      <c r="B470" t="s">
        <v>88</v>
      </c>
      <c r="C470" t="s">
        <v>593</v>
      </c>
      <c r="D470" t="s">
        <v>786</v>
      </c>
    </row>
    <row r="471" spans="1:4" x14ac:dyDescent="0.3">
      <c r="A471" t="s">
        <v>7</v>
      </c>
      <c r="B471" t="s">
        <v>88</v>
      </c>
      <c r="C471" t="s">
        <v>594</v>
      </c>
      <c r="D471" t="s">
        <v>786</v>
      </c>
    </row>
    <row r="472" spans="1:4" x14ac:dyDescent="0.3">
      <c r="A472" t="s">
        <v>7</v>
      </c>
      <c r="B472" t="s">
        <v>88</v>
      </c>
      <c r="C472" t="s">
        <v>595</v>
      </c>
      <c r="D472" t="s">
        <v>786</v>
      </c>
    </row>
    <row r="473" spans="1:4" x14ac:dyDescent="0.3">
      <c r="A473" t="s">
        <v>7</v>
      </c>
      <c r="B473" t="s">
        <v>88</v>
      </c>
      <c r="C473" t="s">
        <v>596</v>
      </c>
      <c r="D473" t="s">
        <v>786</v>
      </c>
    </row>
    <row r="474" spans="1:4" x14ac:dyDescent="0.3">
      <c r="A474" t="s">
        <v>7</v>
      </c>
      <c r="B474" t="s">
        <v>88</v>
      </c>
      <c r="C474" t="s">
        <v>597</v>
      </c>
      <c r="D474" t="s">
        <v>786</v>
      </c>
    </row>
    <row r="475" spans="1:4" x14ac:dyDescent="0.3">
      <c r="A475" t="s">
        <v>3</v>
      </c>
      <c r="B475" t="s">
        <v>89</v>
      </c>
      <c r="C475" t="s">
        <v>598</v>
      </c>
      <c r="D475" t="s">
        <v>786</v>
      </c>
    </row>
    <row r="476" spans="1:4" x14ac:dyDescent="0.3">
      <c r="A476" t="s">
        <v>3</v>
      </c>
      <c r="B476" t="s">
        <v>89</v>
      </c>
      <c r="C476" t="s">
        <v>599</v>
      </c>
      <c r="D476" t="s">
        <v>786</v>
      </c>
    </row>
    <row r="477" spans="1:4" x14ac:dyDescent="0.3">
      <c r="A477" t="s">
        <v>3</v>
      </c>
      <c r="B477" t="s">
        <v>89</v>
      </c>
      <c r="C477" t="s">
        <v>600</v>
      </c>
      <c r="D477" t="s">
        <v>786</v>
      </c>
    </row>
    <row r="478" spans="1:4" x14ac:dyDescent="0.3">
      <c r="A478" t="s">
        <v>3</v>
      </c>
      <c r="B478" t="s">
        <v>89</v>
      </c>
      <c r="C478" t="s">
        <v>601</v>
      </c>
      <c r="D478" t="s">
        <v>786</v>
      </c>
    </row>
    <row r="479" spans="1:4" x14ac:dyDescent="0.3">
      <c r="A479" t="s">
        <v>3</v>
      </c>
      <c r="B479" t="s">
        <v>89</v>
      </c>
      <c r="C479" t="s">
        <v>602</v>
      </c>
      <c r="D479" t="s">
        <v>786</v>
      </c>
    </row>
    <row r="480" spans="1:4" x14ac:dyDescent="0.3">
      <c r="A480" t="s">
        <v>3</v>
      </c>
      <c r="B480" t="s">
        <v>89</v>
      </c>
      <c r="C480" t="s">
        <v>603</v>
      </c>
      <c r="D480" t="s">
        <v>786</v>
      </c>
    </row>
    <row r="481" spans="1:4" x14ac:dyDescent="0.3">
      <c r="A481" t="s">
        <v>3</v>
      </c>
      <c r="B481" t="s">
        <v>89</v>
      </c>
      <c r="C481" t="s">
        <v>604</v>
      </c>
      <c r="D481" t="s">
        <v>786</v>
      </c>
    </row>
    <row r="482" spans="1:4" x14ac:dyDescent="0.3">
      <c r="A482" t="s">
        <v>3</v>
      </c>
      <c r="B482" t="s">
        <v>89</v>
      </c>
      <c r="C482" t="s">
        <v>605</v>
      </c>
      <c r="D482" t="s">
        <v>786</v>
      </c>
    </row>
    <row r="483" spans="1:4" x14ac:dyDescent="0.3">
      <c r="A483" t="s">
        <v>3</v>
      </c>
      <c r="B483" t="s">
        <v>89</v>
      </c>
      <c r="C483" t="s">
        <v>606</v>
      </c>
      <c r="D483" t="s">
        <v>786</v>
      </c>
    </row>
    <row r="484" spans="1:4" x14ac:dyDescent="0.3">
      <c r="A484" t="s">
        <v>3</v>
      </c>
      <c r="B484" t="s">
        <v>89</v>
      </c>
      <c r="C484" t="s">
        <v>607</v>
      </c>
      <c r="D484" t="s">
        <v>786</v>
      </c>
    </row>
    <row r="485" spans="1:4" x14ac:dyDescent="0.3">
      <c r="A485" t="s">
        <v>3</v>
      </c>
      <c r="B485" t="s">
        <v>89</v>
      </c>
      <c r="C485" t="s">
        <v>608</v>
      </c>
      <c r="D485" t="s">
        <v>786</v>
      </c>
    </row>
    <row r="486" spans="1:4" x14ac:dyDescent="0.3">
      <c r="A486" t="s">
        <v>3</v>
      </c>
      <c r="B486" t="s">
        <v>89</v>
      </c>
      <c r="C486" t="s">
        <v>609</v>
      </c>
      <c r="D486" t="s">
        <v>786</v>
      </c>
    </row>
    <row r="487" spans="1:4" x14ac:dyDescent="0.3">
      <c r="A487" t="s">
        <v>3</v>
      </c>
      <c r="B487" t="s">
        <v>89</v>
      </c>
      <c r="C487" t="s">
        <v>610</v>
      </c>
      <c r="D487" t="s">
        <v>786</v>
      </c>
    </row>
    <row r="488" spans="1:4" x14ac:dyDescent="0.3">
      <c r="A488" t="s">
        <v>4</v>
      </c>
      <c r="B488" t="s">
        <v>90</v>
      </c>
      <c r="C488" t="s">
        <v>611</v>
      </c>
      <c r="D488" t="s">
        <v>786</v>
      </c>
    </row>
    <row r="489" spans="1:4" x14ac:dyDescent="0.3">
      <c r="A489" t="s">
        <v>4</v>
      </c>
      <c r="B489" t="s">
        <v>90</v>
      </c>
      <c r="C489" t="s">
        <v>612</v>
      </c>
      <c r="D489" t="s">
        <v>786</v>
      </c>
    </row>
    <row r="490" spans="1:4" x14ac:dyDescent="0.3">
      <c r="A490" t="s">
        <v>4</v>
      </c>
      <c r="B490" t="s">
        <v>90</v>
      </c>
      <c r="C490" t="s">
        <v>613</v>
      </c>
      <c r="D490" t="s">
        <v>786</v>
      </c>
    </row>
    <row r="491" spans="1:4" x14ac:dyDescent="0.3">
      <c r="A491" t="s">
        <v>4</v>
      </c>
      <c r="B491" t="s">
        <v>90</v>
      </c>
      <c r="C491" t="s">
        <v>614</v>
      </c>
      <c r="D491" t="s">
        <v>786</v>
      </c>
    </row>
    <row r="492" spans="1:4" x14ac:dyDescent="0.3">
      <c r="A492" t="s">
        <v>4</v>
      </c>
      <c r="B492" t="s">
        <v>90</v>
      </c>
      <c r="C492" t="s">
        <v>615</v>
      </c>
      <c r="D492" t="s">
        <v>786</v>
      </c>
    </row>
    <row r="493" spans="1:4" x14ac:dyDescent="0.3">
      <c r="A493" t="s">
        <v>4</v>
      </c>
      <c r="B493" t="s">
        <v>90</v>
      </c>
      <c r="C493" t="s">
        <v>616</v>
      </c>
      <c r="D493" t="s">
        <v>786</v>
      </c>
    </row>
    <row r="494" spans="1:4" x14ac:dyDescent="0.3">
      <c r="A494" t="s">
        <v>3</v>
      </c>
      <c r="B494" t="s">
        <v>91</v>
      </c>
      <c r="C494" t="s">
        <v>617</v>
      </c>
      <c r="D494" t="s">
        <v>787</v>
      </c>
    </row>
    <row r="495" spans="1:4" x14ac:dyDescent="0.3">
      <c r="A495" t="s">
        <v>3</v>
      </c>
      <c r="B495" t="s">
        <v>91</v>
      </c>
      <c r="C495" t="s">
        <v>618</v>
      </c>
      <c r="D495" t="s">
        <v>787</v>
      </c>
    </row>
    <row r="496" spans="1:4" x14ac:dyDescent="0.3">
      <c r="A496" t="s">
        <v>3</v>
      </c>
      <c r="B496" t="s">
        <v>91</v>
      </c>
      <c r="C496" t="s">
        <v>619</v>
      </c>
      <c r="D496" t="s">
        <v>787</v>
      </c>
    </row>
    <row r="497" spans="1:4" x14ac:dyDescent="0.3">
      <c r="A497" t="s">
        <v>3</v>
      </c>
      <c r="B497" t="s">
        <v>91</v>
      </c>
      <c r="C497" t="s">
        <v>620</v>
      </c>
      <c r="D497" t="s">
        <v>788</v>
      </c>
    </row>
    <row r="498" spans="1:4" x14ac:dyDescent="0.3">
      <c r="A498" t="s">
        <v>3</v>
      </c>
      <c r="B498" t="s">
        <v>92</v>
      </c>
      <c r="C498" t="s">
        <v>621</v>
      </c>
      <c r="D498" t="s">
        <v>786</v>
      </c>
    </row>
    <row r="499" spans="1:4" x14ac:dyDescent="0.3">
      <c r="A499" t="s">
        <v>8</v>
      </c>
      <c r="B499" t="s">
        <v>93</v>
      </c>
      <c r="C499" t="s">
        <v>622</v>
      </c>
      <c r="D499" t="s">
        <v>791</v>
      </c>
    </row>
    <row r="500" spans="1:4" x14ac:dyDescent="0.3">
      <c r="A500" t="s">
        <v>8</v>
      </c>
      <c r="B500" t="s">
        <v>93</v>
      </c>
      <c r="C500" t="s">
        <v>623</v>
      </c>
      <c r="D500" t="s">
        <v>791</v>
      </c>
    </row>
    <row r="501" spans="1:4" x14ac:dyDescent="0.3">
      <c r="A501" t="s">
        <v>8</v>
      </c>
      <c r="B501" t="s">
        <v>93</v>
      </c>
      <c r="C501" t="s">
        <v>624</v>
      </c>
      <c r="D501" t="s">
        <v>791</v>
      </c>
    </row>
    <row r="502" spans="1:4" x14ac:dyDescent="0.3">
      <c r="A502" t="s">
        <v>8</v>
      </c>
      <c r="B502" t="s">
        <v>93</v>
      </c>
      <c r="C502" t="s">
        <v>625</v>
      </c>
      <c r="D502" t="s">
        <v>791</v>
      </c>
    </row>
    <row r="503" spans="1:4" x14ac:dyDescent="0.3">
      <c r="A503" t="s">
        <v>8</v>
      </c>
      <c r="B503" t="s">
        <v>93</v>
      </c>
      <c r="C503" t="s">
        <v>626</v>
      </c>
      <c r="D503" t="s">
        <v>791</v>
      </c>
    </row>
    <row r="504" spans="1:4" x14ac:dyDescent="0.3">
      <c r="A504" t="s">
        <v>8</v>
      </c>
      <c r="B504" t="s">
        <v>93</v>
      </c>
      <c r="C504" t="s">
        <v>627</v>
      </c>
      <c r="D504" t="s">
        <v>791</v>
      </c>
    </row>
    <row r="505" spans="1:4" x14ac:dyDescent="0.3">
      <c r="A505" t="s">
        <v>8</v>
      </c>
      <c r="B505" t="s">
        <v>93</v>
      </c>
      <c r="C505" t="s">
        <v>628</v>
      </c>
      <c r="D505" t="s">
        <v>791</v>
      </c>
    </row>
    <row r="506" spans="1:4" x14ac:dyDescent="0.3">
      <c r="A506" t="s">
        <v>3</v>
      </c>
      <c r="B506" t="s">
        <v>94</v>
      </c>
      <c r="C506" t="s">
        <v>629</v>
      </c>
      <c r="D506" t="s">
        <v>790</v>
      </c>
    </row>
    <row r="507" spans="1:4" x14ac:dyDescent="0.3">
      <c r="A507" t="s">
        <v>3</v>
      </c>
      <c r="B507" t="s">
        <v>94</v>
      </c>
      <c r="C507" t="s">
        <v>630</v>
      </c>
      <c r="D507" t="s">
        <v>790</v>
      </c>
    </row>
    <row r="508" spans="1:4" x14ac:dyDescent="0.3">
      <c r="A508" t="s">
        <v>3</v>
      </c>
      <c r="B508" t="s">
        <v>94</v>
      </c>
      <c r="C508" t="s">
        <v>631</v>
      </c>
      <c r="D508" t="s">
        <v>790</v>
      </c>
    </row>
    <row r="509" spans="1:4" x14ac:dyDescent="0.3">
      <c r="A509" t="s">
        <v>3</v>
      </c>
      <c r="B509" t="s">
        <v>94</v>
      </c>
      <c r="C509" t="s">
        <v>632</v>
      </c>
      <c r="D509" t="s">
        <v>790</v>
      </c>
    </row>
    <row r="510" spans="1:4" x14ac:dyDescent="0.3">
      <c r="A510" t="s">
        <v>2</v>
      </c>
      <c r="B510" t="s">
        <v>95</v>
      </c>
      <c r="C510" t="s">
        <v>633</v>
      </c>
      <c r="D510" t="s">
        <v>791</v>
      </c>
    </row>
    <row r="511" spans="1:4" x14ac:dyDescent="0.3">
      <c r="A511" t="s">
        <v>2</v>
      </c>
      <c r="B511" t="s">
        <v>95</v>
      </c>
      <c r="C511" t="s">
        <v>634</v>
      </c>
      <c r="D511" t="s">
        <v>791</v>
      </c>
    </row>
    <row r="512" spans="1:4" x14ac:dyDescent="0.3">
      <c r="A512" t="s">
        <v>2</v>
      </c>
      <c r="B512" t="s">
        <v>95</v>
      </c>
      <c r="C512" t="s">
        <v>635</v>
      </c>
      <c r="D512" t="s">
        <v>791</v>
      </c>
    </row>
    <row r="513" spans="1:4" x14ac:dyDescent="0.3">
      <c r="A513" t="s">
        <v>8</v>
      </c>
      <c r="B513" t="s">
        <v>96</v>
      </c>
      <c r="C513" t="s">
        <v>636</v>
      </c>
      <c r="D513" t="s">
        <v>791</v>
      </c>
    </row>
    <row r="514" spans="1:4" x14ac:dyDescent="0.3">
      <c r="A514" t="s">
        <v>8</v>
      </c>
      <c r="B514" t="s">
        <v>96</v>
      </c>
      <c r="C514" t="s">
        <v>637</v>
      </c>
      <c r="D514" t="s">
        <v>791</v>
      </c>
    </row>
    <row r="515" spans="1:4" x14ac:dyDescent="0.3">
      <c r="A515" t="s">
        <v>8</v>
      </c>
      <c r="B515" t="s">
        <v>96</v>
      </c>
      <c r="C515" t="s">
        <v>638</v>
      </c>
      <c r="D515" t="s">
        <v>791</v>
      </c>
    </row>
    <row r="516" spans="1:4" x14ac:dyDescent="0.3">
      <c r="A516" t="s">
        <v>8</v>
      </c>
      <c r="B516" t="s">
        <v>96</v>
      </c>
      <c r="C516" t="s">
        <v>639</v>
      </c>
      <c r="D516" t="s">
        <v>791</v>
      </c>
    </row>
    <row r="517" spans="1:4" x14ac:dyDescent="0.3">
      <c r="A517" t="s">
        <v>8</v>
      </c>
      <c r="B517" t="s">
        <v>96</v>
      </c>
      <c r="C517" t="s">
        <v>640</v>
      </c>
      <c r="D517" t="s">
        <v>791</v>
      </c>
    </row>
    <row r="518" spans="1:4" x14ac:dyDescent="0.3">
      <c r="A518" t="s">
        <v>1</v>
      </c>
      <c r="B518" t="s">
        <v>97</v>
      </c>
      <c r="C518" t="s">
        <v>641</v>
      </c>
      <c r="D518" t="s">
        <v>791</v>
      </c>
    </row>
    <row r="519" spans="1:4" x14ac:dyDescent="0.3">
      <c r="A519" t="s">
        <v>1</v>
      </c>
      <c r="B519" t="s">
        <v>97</v>
      </c>
      <c r="C519" t="s">
        <v>642</v>
      </c>
      <c r="D519" t="s">
        <v>791</v>
      </c>
    </row>
    <row r="520" spans="1:4" x14ac:dyDescent="0.3">
      <c r="A520" t="s">
        <v>1</v>
      </c>
      <c r="B520" t="s">
        <v>97</v>
      </c>
      <c r="C520" t="s">
        <v>643</v>
      </c>
      <c r="D520" t="s">
        <v>791</v>
      </c>
    </row>
    <row r="521" spans="1:4" x14ac:dyDescent="0.3">
      <c r="A521" t="s">
        <v>1</v>
      </c>
      <c r="B521" t="s">
        <v>97</v>
      </c>
      <c r="C521" t="s">
        <v>644</v>
      </c>
      <c r="D521" t="s">
        <v>791</v>
      </c>
    </row>
    <row r="522" spans="1:4" x14ac:dyDescent="0.3">
      <c r="A522" t="s">
        <v>1</v>
      </c>
      <c r="B522" t="s">
        <v>98</v>
      </c>
      <c r="C522" t="s">
        <v>645</v>
      </c>
      <c r="D522" t="s">
        <v>791</v>
      </c>
    </row>
    <row r="523" spans="1:4" x14ac:dyDescent="0.3">
      <c r="A523" t="s">
        <v>4</v>
      </c>
      <c r="B523" t="s">
        <v>99</v>
      </c>
      <c r="C523" t="s">
        <v>646</v>
      </c>
      <c r="D523" t="s">
        <v>789</v>
      </c>
    </row>
    <row r="524" spans="1:4" x14ac:dyDescent="0.3">
      <c r="A524" t="s">
        <v>4</v>
      </c>
      <c r="B524" t="s">
        <v>99</v>
      </c>
      <c r="C524" t="s">
        <v>647</v>
      </c>
      <c r="D524" t="s">
        <v>789</v>
      </c>
    </row>
    <row r="525" spans="1:4" x14ac:dyDescent="0.3">
      <c r="A525" t="s">
        <v>4</v>
      </c>
      <c r="B525" t="s">
        <v>99</v>
      </c>
      <c r="C525" t="s">
        <v>648</v>
      </c>
      <c r="D525" t="s">
        <v>789</v>
      </c>
    </row>
    <row r="526" spans="1:4" x14ac:dyDescent="0.3">
      <c r="A526" t="s">
        <v>4</v>
      </c>
      <c r="B526" t="s">
        <v>99</v>
      </c>
      <c r="C526" t="s">
        <v>649</v>
      </c>
      <c r="D526" t="s">
        <v>789</v>
      </c>
    </row>
    <row r="527" spans="1:4" x14ac:dyDescent="0.3">
      <c r="A527" t="s">
        <v>4</v>
      </c>
      <c r="B527" t="s">
        <v>100</v>
      </c>
      <c r="C527" t="s">
        <v>650</v>
      </c>
      <c r="D527" t="s">
        <v>791</v>
      </c>
    </row>
    <row r="528" spans="1:4" x14ac:dyDescent="0.3">
      <c r="A528" t="s">
        <v>4</v>
      </c>
      <c r="B528" t="s">
        <v>100</v>
      </c>
      <c r="C528" t="s">
        <v>651</v>
      </c>
      <c r="D528" t="s">
        <v>791</v>
      </c>
    </row>
    <row r="529" spans="1:4" x14ac:dyDescent="0.3">
      <c r="A529" t="s">
        <v>4</v>
      </c>
      <c r="B529" t="s">
        <v>100</v>
      </c>
      <c r="C529" t="s">
        <v>652</v>
      </c>
      <c r="D529" t="s">
        <v>791</v>
      </c>
    </row>
    <row r="530" spans="1:4" x14ac:dyDescent="0.3">
      <c r="A530" t="s">
        <v>4</v>
      </c>
      <c r="B530" t="s">
        <v>100</v>
      </c>
      <c r="C530" t="s">
        <v>653</v>
      </c>
      <c r="D530" t="s">
        <v>791</v>
      </c>
    </row>
    <row r="531" spans="1:4" x14ac:dyDescent="0.3">
      <c r="A531" t="s">
        <v>4</v>
      </c>
      <c r="B531" t="s">
        <v>100</v>
      </c>
      <c r="C531" t="s">
        <v>654</v>
      </c>
      <c r="D531" t="s">
        <v>791</v>
      </c>
    </row>
    <row r="532" spans="1:4" x14ac:dyDescent="0.3">
      <c r="A532" t="s">
        <v>4</v>
      </c>
      <c r="B532" t="s">
        <v>100</v>
      </c>
      <c r="C532" t="s">
        <v>655</v>
      </c>
      <c r="D532" t="s">
        <v>791</v>
      </c>
    </row>
    <row r="533" spans="1:4" x14ac:dyDescent="0.3">
      <c r="A533" t="s">
        <v>4</v>
      </c>
      <c r="B533" t="s">
        <v>100</v>
      </c>
      <c r="C533" t="s">
        <v>656</v>
      </c>
      <c r="D533" t="s">
        <v>791</v>
      </c>
    </row>
    <row r="534" spans="1:4" x14ac:dyDescent="0.3">
      <c r="A534" t="s">
        <v>4</v>
      </c>
      <c r="B534" t="s">
        <v>100</v>
      </c>
      <c r="C534" t="s">
        <v>657</v>
      </c>
      <c r="D534" t="s">
        <v>791</v>
      </c>
    </row>
    <row r="535" spans="1:4" x14ac:dyDescent="0.3">
      <c r="A535" t="s">
        <v>6</v>
      </c>
      <c r="B535" t="s">
        <v>101</v>
      </c>
      <c r="C535" t="s">
        <v>658</v>
      </c>
      <c r="D535" t="s">
        <v>789</v>
      </c>
    </row>
    <row r="536" spans="1:4" x14ac:dyDescent="0.3">
      <c r="A536" t="s">
        <v>6</v>
      </c>
      <c r="B536" t="s">
        <v>101</v>
      </c>
      <c r="C536" t="s">
        <v>659</v>
      </c>
      <c r="D536" t="s">
        <v>789</v>
      </c>
    </row>
    <row r="537" spans="1:4" x14ac:dyDescent="0.3">
      <c r="A537" t="s">
        <v>6</v>
      </c>
      <c r="B537" t="s">
        <v>101</v>
      </c>
      <c r="C537" t="s">
        <v>660</v>
      </c>
      <c r="D537" t="s">
        <v>789</v>
      </c>
    </row>
    <row r="538" spans="1:4" x14ac:dyDescent="0.3">
      <c r="A538" t="s">
        <v>6</v>
      </c>
      <c r="B538" t="s">
        <v>101</v>
      </c>
      <c r="C538" t="s">
        <v>661</v>
      </c>
      <c r="D538" t="s">
        <v>789</v>
      </c>
    </row>
    <row r="539" spans="1:4" x14ac:dyDescent="0.3">
      <c r="A539" t="s">
        <v>5</v>
      </c>
      <c r="B539" t="s">
        <v>102</v>
      </c>
      <c r="C539" t="s">
        <v>662</v>
      </c>
      <c r="D539" t="s">
        <v>789</v>
      </c>
    </row>
    <row r="540" spans="1:4" x14ac:dyDescent="0.3">
      <c r="A540" t="s">
        <v>10</v>
      </c>
      <c r="B540" t="s">
        <v>103</v>
      </c>
      <c r="C540" t="s">
        <v>663</v>
      </c>
      <c r="D540" t="s">
        <v>791</v>
      </c>
    </row>
    <row r="541" spans="1:4" x14ac:dyDescent="0.3">
      <c r="A541" t="s">
        <v>10</v>
      </c>
      <c r="B541" t="s">
        <v>103</v>
      </c>
      <c r="C541" t="s">
        <v>664</v>
      </c>
      <c r="D541" t="s">
        <v>791</v>
      </c>
    </row>
    <row r="542" spans="1:4" x14ac:dyDescent="0.3">
      <c r="A542" t="s">
        <v>3</v>
      </c>
      <c r="B542" t="s">
        <v>104</v>
      </c>
      <c r="C542" t="s">
        <v>665</v>
      </c>
      <c r="D542" t="s">
        <v>786</v>
      </c>
    </row>
    <row r="543" spans="1:4" x14ac:dyDescent="0.3">
      <c r="A543" t="s">
        <v>3</v>
      </c>
      <c r="B543" t="s">
        <v>104</v>
      </c>
      <c r="C543" t="s">
        <v>666</v>
      </c>
      <c r="D543" t="s">
        <v>786</v>
      </c>
    </row>
    <row r="544" spans="1:4" x14ac:dyDescent="0.3">
      <c r="A544" t="s">
        <v>4</v>
      </c>
      <c r="B544" t="s">
        <v>105</v>
      </c>
      <c r="C544" t="s">
        <v>667</v>
      </c>
      <c r="D544" t="s">
        <v>786</v>
      </c>
    </row>
    <row r="545" spans="1:4" x14ac:dyDescent="0.3">
      <c r="A545" t="s">
        <v>4</v>
      </c>
      <c r="B545" t="s">
        <v>105</v>
      </c>
      <c r="C545" t="s">
        <v>668</v>
      </c>
      <c r="D545" t="s">
        <v>786</v>
      </c>
    </row>
    <row r="546" spans="1:4" x14ac:dyDescent="0.3">
      <c r="A546" t="s">
        <v>4</v>
      </c>
      <c r="B546" t="s">
        <v>105</v>
      </c>
      <c r="C546" t="s">
        <v>669</v>
      </c>
      <c r="D546" t="s">
        <v>786</v>
      </c>
    </row>
    <row r="547" spans="1:4" x14ac:dyDescent="0.3">
      <c r="A547" t="s">
        <v>4</v>
      </c>
      <c r="B547" t="s">
        <v>105</v>
      </c>
      <c r="C547" t="s">
        <v>670</v>
      </c>
      <c r="D547" t="s">
        <v>786</v>
      </c>
    </row>
    <row r="548" spans="1:4" x14ac:dyDescent="0.3">
      <c r="A548" t="s">
        <v>4</v>
      </c>
      <c r="B548" t="s">
        <v>105</v>
      </c>
      <c r="C548" t="s">
        <v>671</v>
      </c>
      <c r="D548" t="s">
        <v>786</v>
      </c>
    </row>
    <row r="549" spans="1:4" x14ac:dyDescent="0.3">
      <c r="A549" t="s">
        <v>4</v>
      </c>
      <c r="B549" t="s">
        <v>105</v>
      </c>
      <c r="C549" t="s">
        <v>672</v>
      </c>
      <c r="D549" t="s">
        <v>786</v>
      </c>
    </row>
    <row r="550" spans="1:4" x14ac:dyDescent="0.3">
      <c r="A550" t="s">
        <v>4</v>
      </c>
      <c r="B550" t="s">
        <v>105</v>
      </c>
      <c r="C550" t="s">
        <v>673</v>
      </c>
      <c r="D550" t="s">
        <v>786</v>
      </c>
    </row>
    <row r="551" spans="1:4" x14ac:dyDescent="0.3">
      <c r="A551" t="s">
        <v>4</v>
      </c>
      <c r="B551" t="s">
        <v>105</v>
      </c>
      <c r="C551" t="s">
        <v>674</v>
      </c>
      <c r="D551" t="s">
        <v>786</v>
      </c>
    </row>
    <row r="552" spans="1:4" x14ac:dyDescent="0.3">
      <c r="A552" t="s">
        <v>4</v>
      </c>
      <c r="B552" t="s">
        <v>105</v>
      </c>
      <c r="C552" t="s">
        <v>675</v>
      </c>
      <c r="D552" t="s">
        <v>786</v>
      </c>
    </row>
    <row r="553" spans="1:4" x14ac:dyDescent="0.3">
      <c r="A553" t="s">
        <v>4</v>
      </c>
      <c r="B553" t="s">
        <v>105</v>
      </c>
      <c r="C553" t="s">
        <v>676</v>
      </c>
      <c r="D553" t="s">
        <v>786</v>
      </c>
    </row>
    <row r="554" spans="1:4" x14ac:dyDescent="0.3">
      <c r="A554" t="s">
        <v>4</v>
      </c>
      <c r="B554" t="s">
        <v>106</v>
      </c>
      <c r="C554" t="s">
        <v>677</v>
      </c>
      <c r="D554" t="s">
        <v>789</v>
      </c>
    </row>
    <row r="555" spans="1:4" x14ac:dyDescent="0.3">
      <c r="A555" t="s">
        <v>4</v>
      </c>
      <c r="B555" t="s">
        <v>106</v>
      </c>
      <c r="C555" t="s">
        <v>678</v>
      </c>
      <c r="D555" t="s">
        <v>789</v>
      </c>
    </row>
    <row r="556" spans="1:4" x14ac:dyDescent="0.3">
      <c r="A556" t="s">
        <v>4</v>
      </c>
      <c r="B556" t="s">
        <v>106</v>
      </c>
      <c r="C556" t="s">
        <v>679</v>
      </c>
      <c r="D556" t="s">
        <v>789</v>
      </c>
    </row>
    <row r="557" spans="1:4" x14ac:dyDescent="0.3">
      <c r="A557" t="s">
        <v>4</v>
      </c>
      <c r="B557" t="s">
        <v>106</v>
      </c>
      <c r="C557" t="s">
        <v>680</v>
      </c>
      <c r="D557" t="s">
        <v>789</v>
      </c>
    </row>
    <row r="558" spans="1:4" x14ac:dyDescent="0.3">
      <c r="A558" t="s">
        <v>4</v>
      </c>
      <c r="B558" t="s">
        <v>106</v>
      </c>
      <c r="C558" t="s">
        <v>681</v>
      </c>
      <c r="D558" t="s">
        <v>789</v>
      </c>
    </row>
    <row r="559" spans="1:4" x14ac:dyDescent="0.3">
      <c r="A559" t="s">
        <v>4</v>
      </c>
      <c r="B559" t="s">
        <v>106</v>
      </c>
      <c r="C559" t="s">
        <v>682</v>
      </c>
      <c r="D559" t="s">
        <v>789</v>
      </c>
    </row>
    <row r="560" spans="1:4" x14ac:dyDescent="0.3">
      <c r="A560" t="s">
        <v>4</v>
      </c>
      <c r="B560" t="s">
        <v>106</v>
      </c>
      <c r="C560" t="s">
        <v>683</v>
      </c>
      <c r="D560" t="s">
        <v>789</v>
      </c>
    </row>
    <row r="561" spans="1:4" x14ac:dyDescent="0.3">
      <c r="A561" t="s">
        <v>4</v>
      </c>
      <c r="B561" t="s">
        <v>106</v>
      </c>
      <c r="C561" t="s">
        <v>684</v>
      </c>
      <c r="D561" t="s">
        <v>789</v>
      </c>
    </row>
    <row r="562" spans="1:4" x14ac:dyDescent="0.3">
      <c r="A562" t="s">
        <v>4</v>
      </c>
      <c r="B562" t="s">
        <v>106</v>
      </c>
      <c r="C562" t="s">
        <v>685</v>
      </c>
      <c r="D562" t="s">
        <v>789</v>
      </c>
    </row>
    <row r="563" spans="1:4" x14ac:dyDescent="0.3">
      <c r="A563" t="s">
        <v>8</v>
      </c>
      <c r="B563" t="s">
        <v>107</v>
      </c>
      <c r="C563" t="s">
        <v>686</v>
      </c>
      <c r="D563" t="s">
        <v>791</v>
      </c>
    </row>
    <row r="564" spans="1:4" x14ac:dyDescent="0.3">
      <c r="A564" t="s">
        <v>8</v>
      </c>
      <c r="B564" t="s">
        <v>107</v>
      </c>
      <c r="C564" t="s">
        <v>687</v>
      </c>
      <c r="D564" t="s">
        <v>791</v>
      </c>
    </row>
    <row r="565" spans="1:4" x14ac:dyDescent="0.3">
      <c r="A565" t="s">
        <v>3</v>
      </c>
      <c r="B565" t="s">
        <v>108</v>
      </c>
      <c r="C565" t="s">
        <v>688</v>
      </c>
      <c r="D565" t="s">
        <v>789</v>
      </c>
    </row>
    <row r="566" spans="1:4" x14ac:dyDescent="0.3">
      <c r="A566" t="s">
        <v>3</v>
      </c>
      <c r="B566" t="s">
        <v>108</v>
      </c>
      <c r="C566" t="s">
        <v>689</v>
      </c>
      <c r="D566" t="s">
        <v>789</v>
      </c>
    </row>
    <row r="567" spans="1:4" x14ac:dyDescent="0.3">
      <c r="A567" t="s">
        <v>3</v>
      </c>
      <c r="B567" t="s">
        <v>108</v>
      </c>
      <c r="C567" t="s">
        <v>690</v>
      </c>
      <c r="D567" t="s">
        <v>789</v>
      </c>
    </row>
    <row r="568" spans="1:4" x14ac:dyDescent="0.3">
      <c r="A568" t="s">
        <v>3</v>
      </c>
      <c r="B568" t="s">
        <v>108</v>
      </c>
      <c r="C568" t="s">
        <v>691</v>
      </c>
      <c r="D568" t="s">
        <v>789</v>
      </c>
    </row>
    <row r="569" spans="1:4" x14ac:dyDescent="0.3">
      <c r="A569" t="s">
        <v>3</v>
      </c>
      <c r="B569" t="s">
        <v>108</v>
      </c>
      <c r="C569" t="s">
        <v>692</v>
      </c>
      <c r="D569" t="s">
        <v>789</v>
      </c>
    </row>
    <row r="570" spans="1:4" x14ac:dyDescent="0.3">
      <c r="A570" t="s">
        <v>3</v>
      </c>
      <c r="B570" t="s">
        <v>108</v>
      </c>
      <c r="C570" t="s">
        <v>693</v>
      </c>
      <c r="D570" t="s">
        <v>789</v>
      </c>
    </row>
    <row r="571" spans="1:4" x14ac:dyDescent="0.3">
      <c r="A571" t="s">
        <v>3</v>
      </c>
      <c r="B571" t="s">
        <v>108</v>
      </c>
      <c r="C571" t="s">
        <v>694</v>
      </c>
      <c r="D571" t="s">
        <v>789</v>
      </c>
    </row>
    <row r="572" spans="1:4" x14ac:dyDescent="0.3">
      <c r="A572" t="s">
        <v>3</v>
      </c>
      <c r="B572" t="s">
        <v>108</v>
      </c>
      <c r="C572" t="s">
        <v>695</v>
      </c>
      <c r="D572" t="s">
        <v>789</v>
      </c>
    </row>
    <row r="573" spans="1:4" x14ac:dyDescent="0.3">
      <c r="A573" t="s">
        <v>3</v>
      </c>
      <c r="B573" t="s">
        <v>108</v>
      </c>
      <c r="C573" t="s">
        <v>696</v>
      </c>
      <c r="D573" t="s">
        <v>789</v>
      </c>
    </row>
    <row r="574" spans="1:4" x14ac:dyDescent="0.3">
      <c r="A574" t="s">
        <v>3</v>
      </c>
      <c r="B574" t="s">
        <v>108</v>
      </c>
      <c r="C574" t="s">
        <v>697</v>
      </c>
      <c r="D574" t="s">
        <v>789</v>
      </c>
    </row>
    <row r="575" spans="1:4" x14ac:dyDescent="0.3">
      <c r="A575" t="s">
        <v>3</v>
      </c>
      <c r="B575" t="s">
        <v>108</v>
      </c>
      <c r="C575" t="s">
        <v>698</v>
      </c>
      <c r="D575" t="s">
        <v>789</v>
      </c>
    </row>
    <row r="576" spans="1:4" x14ac:dyDescent="0.3">
      <c r="A576" t="s">
        <v>3</v>
      </c>
      <c r="B576" t="s">
        <v>108</v>
      </c>
      <c r="C576" t="s">
        <v>699</v>
      </c>
      <c r="D576" t="s">
        <v>789</v>
      </c>
    </row>
    <row r="577" spans="1:4" x14ac:dyDescent="0.3">
      <c r="A577" t="s">
        <v>3</v>
      </c>
      <c r="B577" t="s">
        <v>108</v>
      </c>
      <c r="C577" t="s">
        <v>700</v>
      </c>
      <c r="D577" t="s">
        <v>789</v>
      </c>
    </row>
    <row r="578" spans="1:4" x14ac:dyDescent="0.3">
      <c r="A578" t="s">
        <v>3</v>
      </c>
      <c r="B578" t="s">
        <v>108</v>
      </c>
      <c r="C578" t="s">
        <v>701</v>
      </c>
      <c r="D578" t="s">
        <v>789</v>
      </c>
    </row>
    <row r="579" spans="1:4" x14ac:dyDescent="0.3">
      <c r="A579" t="s">
        <v>9</v>
      </c>
      <c r="B579" t="s">
        <v>109</v>
      </c>
      <c r="C579" t="s">
        <v>702</v>
      </c>
      <c r="D579" t="s">
        <v>789</v>
      </c>
    </row>
    <row r="580" spans="1:4" x14ac:dyDescent="0.3">
      <c r="A580" t="s">
        <v>9</v>
      </c>
      <c r="B580" t="s">
        <v>109</v>
      </c>
      <c r="C580" t="s">
        <v>703</v>
      </c>
      <c r="D580" t="s">
        <v>789</v>
      </c>
    </row>
    <row r="581" spans="1:4" x14ac:dyDescent="0.3">
      <c r="A581" t="s">
        <v>9</v>
      </c>
      <c r="B581" t="s">
        <v>109</v>
      </c>
      <c r="C581" t="s">
        <v>704</v>
      </c>
      <c r="D581" t="s">
        <v>789</v>
      </c>
    </row>
    <row r="582" spans="1:4" x14ac:dyDescent="0.3">
      <c r="A582" t="s">
        <v>9</v>
      </c>
      <c r="B582" t="s">
        <v>109</v>
      </c>
      <c r="C582" t="s">
        <v>705</v>
      </c>
      <c r="D582" t="s">
        <v>789</v>
      </c>
    </row>
    <row r="583" spans="1:4" x14ac:dyDescent="0.3">
      <c r="A583" t="s">
        <v>9</v>
      </c>
      <c r="B583" t="s">
        <v>109</v>
      </c>
      <c r="C583" t="s">
        <v>706</v>
      </c>
      <c r="D583" t="s">
        <v>789</v>
      </c>
    </row>
    <row r="584" spans="1:4" x14ac:dyDescent="0.3">
      <c r="A584" t="s">
        <v>9</v>
      </c>
      <c r="B584" t="s">
        <v>109</v>
      </c>
      <c r="C584" t="s">
        <v>707</v>
      </c>
      <c r="D584" t="s">
        <v>789</v>
      </c>
    </row>
    <row r="585" spans="1:4" x14ac:dyDescent="0.3">
      <c r="A585" t="s">
        <v>9</v>
      </c>
      <c r="B585" t="s">
        <v>109</v>
      </c>
      <c r="C585" t="s">
        <v>708</v>
      </c>
      <c r="D585" t="s">
        <v>789</v>
      </c>
    </row>
    <row r="586" spans="1:4" x14ac:dyDescent="0.3">
      <c r="A586" t="s">
        <v>9</v>
      </c>
      <c r="B586" t="s">
        <v>109</v>
      </c>
      <c r="C586" t="s">
        <v>709</v>
      </c>
      <c r="D586" t="s">
        <v>789</v>
      </c>
    </row>
    <row r="587" spans="1:4" x14ac:dyDescent="0.3">
      <c r="A587" t="s">
        <v>9</v>
      </c>
      <c r="B587" t="s">
        <v>109</v>
      </c>
      <c r="C587" t="s">
        <v>710</v>
      </c>
      <c r="D587" t="s">
        <v>789</v>
      </c>
    </row>
    <row r="588" spans="1:4" x14ac:dyDescent="0.3">
      <c r="A588" t="s">
        <v>9</v>
      </c>
      <c r="B588" t="s">
        <v>109</v>
      </c>
      <c r="C588" t="s">
        <v>711</v>
      </c>
      <c r="D588" t="s">
        <v>789</v>
      </c>
    </row>
    <row r="589" spans="1:4" x14ac:dyDescent="0.3">
      <c r="A589" t="s">
        <v>9</v>
      </c>
      <c r="B589" t="s">
        <v>109</v>
      </c>
      <c r="C589" t="s">
        <v>712</v>
      </c>
      <c r="D589" t="s">
        <v>789</v>
      </c>
    </row>
    <row r="590" spans="1:4" x14ac:dyDescent="0.3">
      <c r="A590" t="s">
        <v>9</v>
      </c>
      <c r="B590" t="s">
        <v>109</v>
      </c>
      <c r="C590" t="s">
        <v>713</v>
      </c>
      <c r="D590" t="s">
        <v>789</v>
      </c>
    </row>
    <row r="591" spans="1:4" x14ac:dyDescent="0.3">
      <c r="A591" t="s">
        <v>9</v>
      </c>
      <c r="B591" t="s">
        <v>109</v>
      </c>
      <c r="C591" t="s">
        <v>714</v>
      </c>
      <c r="D591" t="s">
        <v>789</v>
      </c>
    </row>
    <row r="592" spans="1:4" x14ac:dyDescent="0.3">
      <c r="A592" t="s">
        <v>9</v>
      </c>
      <c r="B592" t="s">
        <v>109</v>
      </c>
      <c r="C592" t="s">
        <v>715</v>
      </c>
      <c r="D592" t="s">
        <v>789</v>
      </c>
    </row>
    <row r="593" spans="1:4" x14ac:dyDescent="0.3">
      <c r="A593" t="s">
        <v>4</v>
      </c>
      <c r="B593" t="s">
        <v>110</v>
      </c>
      <c r="C593" t="s">
        <v>716</v>
      </c>
      <c r="D593" t="s">
        <v>791</v>
      </c>
    </row>
    <row r="594" spans="1:4" x14ac:dyDescent="0.3">
      <c r="A594" t="s">
        <v>4</v>
      </c>
      <c r="B594" t="s">
        <v>110</v>
      </c>
      <c r="C594" t="s">
        <v>717</v>
      </c>
      <c r="D594" t="s">
        <v>791</v>
      </c>
    </row>
    <row r="595" spans="1:4" x14ac:dyDescent="0.3">
      <c r="A595" t="s">
        <v>4</v>
      </c>
      <c r="B595" t="s">
        <v>110</v>
      </c>
      <c r="C595" t="s">
        <v>718</v>
      </c>
      <c r="D595" t="s">
        <v>791</v>
      </c>
    </row>
    <row r="596" spans="1:4" x14ac:dyDescent="0.3">
      <c r="A596" t="s">
        <v>4</v>
      </c>
      <c r="B596" t="s">
        <v>110</v>
      </c>
      <c r="C596" t="s">
        <v>719</v>
      </c>
      <c r="D596" t="s">
        <v>791</v>
      </c>
    </row>
    <row r="597" spans="1:4" x14ac:dyDescent="0.3">
      <c r="A597" t="s">
        <v>4</v>
      </c>
      <c r="B597" t="s">
        <v>110</v>
      </c>
      <c r="C597" t="s">
        <v>720</v>
      </c>
      <c r="D597" t="s">
        <v>791</v>
      </c>
    </row>
    <row r="598" spans="1:4" x14ac:dyDescent="0.3">
      <c r="A598" t="s">
        <v>4</v>
      </c>
      <c r="B598" t="s">
        <v>110</v>
      </c>
      <c r="C598" t="s">
        <v>721</v>
      </c>
      <c r="D598" t="s">
        <v>791</v>
      </c>
    </row>
    <row r="599" spans="1:4" x14ac:dyDescent="0.3">
      <c r="A599" t="s">
        <v>4</v>
      </c>
      <c r="B599" t="s">
        <v>110</v>
      </c>
      <c r="C599" t="s">
        <v>722</v>
      </c>
      <c r="D599" t="s">
        <v>791</v>
      </c>
    </row>
    <row r="600" spans="1:4" x14ac:dyDescent="0.3">
      <c r="A600" t="s">
        <v>4</v>
      </c>
      <c r="B600" t="s">
        <v>110</v>
      </c>
      <c r="C600" t="s">
        <v>723</v>
      </c>
      <c r="D600" t="s">
        <v>791</v>
      </c>
    </row>
    <row r="601" spans="1:4" x14ac:dyDescent="0.3">
      <c r="A601" t="s">
        <v>4</v>
      </c>
      <c r="B601" t="s">
        <v>110</v>
      </c>
      <c r="C601" t="s">
        <v>724</v>
      </c>
      <c r="D601" t="s">
        <v>791</v>
      </c>
    </row>
    <row r="602" spans="1:4" x14ac:dyDescent="0.3">
      <c r="A602" t="s">
        <v>4</v>
      </c>
      <c r="B602" t="s">
        <v>110</v>
      </c>
      <c r="C602" t="s">
        <v>725</v>
      </c>
      <c r="D602" t="s">
        <v>791</v>
      </c>
    </row>
    <row r="603" spans="1:4" x14ac:dyDescent="0.3">
      <c r="A603" t="s">
        <v>4</v>
      </c>
      <c r="B603" t="s">
        <v>110</v>
      </c>
      <c r="C603" t="s">
        <v>726</v>
      </c>
      <c r="D603" t="s">
        <v>791</v>
      </c>
    </row>
    <row r="604" spans="1:4" x14ac:dyDescent="0.3">
      <c r="A604" t="s">
        <v>4</v>
      </c>
      <c r="B604" t="s">
        <v>110</v>
      </c>
      <c r="C604" t="s">
        <v>727</v>
      </c>
      <c r="D604" t="s">
        <v>791</v>
      </c>
    </row>
    <row r="605" spans="1:4" x14ac:dyDescent="0.3">
      <c r="A605" t="s">
        <v>4</v>
      </c>
      <c r="B605" t="s">
        <v>110</v>
      </c>
      <c r="C605" t="s">
        <v>728</v>
      </c>
      <c r="D605" t="s">
        <v>791</v>
      </c>
    </row>
    <row r="606" spans="1:4" x14ac:dyDescent="0.3">
      <c r="A606" t="s">
        <v>1</v>
      </c>
      <c r="B606" t="s">
        <v>111</v>
      </c>
      <c r="C606" t="s">
        <v>729</v>
      </c>
      <c r="D606" t="s">
        <v>791</v>
      </c>
    </row>
    <row r="607" spans="1:4" x14ac:dyDescent="0.3">
      <c r="A607" t="s">
        <v>1</v>
      </c>
      <c r="B607" t="s">
        <v>111</v>
      </c>
      <c r="C607" t="s">
        <v>730</v>
      </c>
      <c r="D607" t="s">
        <v>791</v>
      </c>
    </row>
    <row r="608" spans="1:4" x14ac:dyDescent="0.3">
      <c r="A608" t="s">
        <v>1</v>
      </c>
      <c r="B608" t="s">
        <v>111</v>
      </c>
      <c r="C608" t="s">
        <v>731</v>
      </c>
      <c r="D608" t="s">
        <v>786</v>
      </c>
    </row>
    <row r="609" spans="1:4" x14ac:dyDescent="0.3">
      <c r="A609" t="s">
        <v>1</v>
      </c>
      <c r="B609" t="s">
        <v>111</v>
      </c>
      <c r="C609" t="s">
        <v>732</v>
      </c>
      <c r="D609" t="s">
        <v>786</v>
      </c>
    </row>
    <row r="610" spans="1:4" x14ac:dyDescent="0.3">
      <c r="A610" t="s">
        <v>1</v>
      </c>
      <c r="B610" t="s">
        <v>111</v>
      </c>
      <c r="C610" t="s">
        <v>733</v>
      </c>
      <c r="D610" t="s">
        <v>786</v>
      </c>
    </row>
    <row r="611" spans="1:4" x14ac:dyDescent="0.3">
      <c r="A611" t="s">
        <v>1</v>
      </c>
      <c r="B611" t="s">
        <v>111</v>
      </c>
      <c r="C611" t="s">
        <v>734</v>
      </c>
      <c r="D611" t="s">
        <v>786</v>
      </c>
    </row>
    <row r="612" spans="1:4" x14ac:dyDescent="0.3">
      <c r="A612" t="s">
        <v>10</v>
      </c>
      <c r="B612" t="s">
        <v>112</v>
      </c>
      <c r="C612" t="s">
        <v>735</v>
      </c>
      <c r="D612" t="s">
        <v>789</v>
      </c>
    </row>
    <row r="613" spans="1:4" x14ac:dyDescent="0.3">
      <c r="A613" t="s">
        <v>10</v>
      </c>
      <c r="B613" t="s">
        <v>112</v>
      </c>
      <c r="C613" t="s">
        <v>736</v>
      </c>
      <c r="D613" t="s">
        <v>789</v>
      </c>
    </row>
    <row r="614" spans="1:4" x14ac:dyDescent="0.3">
      <c r="A614" t="s">
        <v>10</v>
      </c>
      <c r="B614" t="s">
        <v>112</v>
      </c>
      <c r="C614" t="s">
        <v>737</v>
      </c>
      <c r="D614" t="s">
        <v>789</v>
      </c>
    </row>
    <row r="615" spans="1:4" x14ac:dyDescent="0.3">
      <c r="A615" t="s">
        <v>10</v>
      </c>
      <c r="B615" t="s">
        <v>113</v>
      </c>
      <c r="C615" t="s">
        <v>738</v>
      </c>
      <c r="D615" t="s">
        <v>789</v>
      </c>
    </row>
    <row r="616" spans="1:4" x14ac:dyDescent="0.3">
      <c r="A616" t="s">
        <v>10</v>
      </c>
      <c r="B616" t="s">
        <v>113</v>
      </c>
      <c r="C616" t="s">
        <v>739</v>
      </c>
      <c r="D616" t="s">
        <v>789</v>
      </c>
    </row>
    <row r="617" spans="1:4" x14ac:dyDescent="0.3">
      <c r="A617" t="s">
        <v>10</v>
      </c>
      <c r="B617" t="s">
        <v>113</v>
      </c>
      <c r="C617" t="s">
        <v>740</v>
      </c>
      <c r="D617" t="s">
        <v>315</v>
      </c>
    </row>
    <row r="618" spans="1:4" x14ac:dyDescent="0.3">
      <c r="A618" t="s">
        <v>10</v>
      </c>
      <c r="B618" t="s">
        <v>113</v>
      </c>
      <c r="C618" t="s">
        <v>741</v>
      </c>
      <c r="D618" t="s">
        <v>789</v>
      </c>
    </row>
    <row r="619" spans="1:4" x14ac:dyDescent="0.3">
      <c r="A619" t="s">
        <v>10</v>
      </c>
      <c r="B619" t="s">
        <v>114</v>
      </c>
      <c r="C619" t="s">
        <v>742</v>
      </c>
      <c r="D619" t="s">
        <v>789</v>
      </c>
    </row>
    <row r="620" spans="1:4" x14ac:dyDescent="0.3">
      <c r="A620" t="s">
        <v>3</v>
      </c>
      <c r="B620" t="s">
        <v>115</v>
      </c>
      <c r="C620" t="s">
        <v>743</v>
      </c>
      <c r="D620" t="s">
        <v>786</v>
      </c>
    </row>
    <row r="621" spans="1:4" x14ac:dyDescent="0.3">
      <c r="A621" t="s">
        <v>3</v>
      </c>
      <c r="B621" t="s">
        <v>115</v>
      </c>
      <c r="C621" t="s">
        <v>744</v>
      </c>
      <c r="D621" t="s">
        <v>786</v>
      </c>
    </row>
    <row r="622" spans="1:4" x14ac:dyDescent="0.3">
      <c r="A622" t="s">
        <v>3</v>
      </c>
      <c r="B622" t="s">
        <v>115</v>
      </c>
      <c r="C622" t="s">
        <v>745</v>
      </c>
      <c r="D622" t="s">
        <v>786</v>
      </c>
    </row>
    <row r="623" spans="1:4" x14ac:dyDescent="0.3">
      <c r="A623" t="s">
        <v>3</v>
      </c>
      <c r="B623" t="s">
        <v>115</v>
      </c>
      <c r="C623" t="s">
        <v>746</v>
      </c>
      <c r="D623" t="s">
        <v>786</v>
      </c>
    </row>
    <row r="624" spans="1:4" x14ac:dyDescent="0.3">
      <c r="A624" t="s">
        <v>3</v>
      </c>
      <c r="B624" t="s">
        <v>115</v>
      </c>
      <c r="C624" t="s">
        <v>747</v>
      </c>
      <c r="D624" t="s">
        <v>786</v>
      </c>
    </row>
    <row r="625" spans="1:4" x14ac:dyDescent="0.3">
      <c r="A625" t="s">
        <v>3</v>
      </c>
      <c r="B625" t="s">
        <v>115</v>
      </c>
      <c r="C625" t="s">
        <v>748</v>
      </c>
      <c r="D625" t="s">
        <v>786</v>
      </c>
    </row>
    <row r="626" spans="1:4" x14ac:dyDescent="0.3">
      <c r="A626" t="s">
        <v>3</v>
      </c>
      <c r="B626" t="s">
        <v>115</v>
      </c>
      <c r="C626" t="s">
        <v>749</v>
      </c>
      <c r="D626" t="s">
        <v>786</v>
      </c>
    </row>
    <row r="627" spans="1:4" x14ac:dyDescent="0.3">
      <c r="A627" t="s">
        <v>3</v>
      </c>
      <c r="B627" t="s">
        <v>115</v>
      </c>
      <c r="C627" t="s">
        <v>750</v>
      </c>
      <c r="D627" t="s">
        <v>786</v>
      </c>
    </row>
    <row r="628" spans="1:4" x14ac:dyDescent="0.3">
      <c r="A628" t="s">
        <v>1</v>
      </c>
      <c r="B628" t="s">
        <v>116</v>
      </c>
      <c r="C628" t="s">
        <v>751</v>
      </c>
      <c r="D628" t="s">
        <v>790</v>
      </c>
    </row>
    <row r="629" spans="1:4" x14ac:dyDescent="0.3">
      <c r="A629" t="s">
        <v>1</v>
      </c>
      <c r="B629" t="s">
        <v>116</v>
      </c>
      <c r="C629" t="s">
        <v>752</v>
      </c>
      <c r="D629" t="s">
        <v>790</v>
      </c>
    </row>
    <row r="630" spans="1:4" x14ac:dyDescent="0.3">
      <c r="A630" t="s">
        <v>1</v>
      </c>
      <c r="B630" t="s">
        <v>116</v>
      </c>
      <c r="C630" t="s">
        <v>753</v>
      </c>
      <c r="D630" t="s">
        <v>790</v>
      </c>
    </row>
    <row r="631" spans="1:4" x14ac:dyDescent="0.3">
      <c r="A631" t="s">
        <v>8</v>
      </c>
      <c r="B631" t="s">
        <v>117</v>
      </c>
      <c r="C631" t="s">
        <v>754</v>
      </c>
      <c r="D631" t="s">
        <v>791</v>
      </c>
    </row>
    <row r="632" spans="1:4" x14ac:dyDescent="0.3">
      <c r="A632" t="s">
        <v>8</v>
      </c>
      <c r="B632" t="s">
        <v>117</v>
      </c>
      <c r="C632" t="s">
        <v>755</v>
      </c>
      <c r="D632" t="s">
        <v>791</v>
      </c>
    </row>
    <row r="633" spans="1:4" x14ac:dyDescent="0.3">
      <c r="A633" t="s">
        <v>8</v>
      </c>
      <c r="B633" t="s">
        <v>117</v>
      </c>
      <c r="C633" t="s">
        <v>756</v>
      </c>
      <c r="D633" t="s">
        <v>791</v>
      </c>
    </row>
    <row r="634" spans="1:4" x14ac:dyDescent="0.3">
      <c r="A634" t="s">
        <v>8</v>
      </c>
      <c r="B634" t="s">
        <v>117</v>
      </c>
      <c r="C634" t="s">
        <v>757</v>
      </c>
      <c r="D634" t="s">
        <v>791</v>
      </c>
    </row>
    <row r="635" spans="1:4" x14ac:dyDescent="0.3">
      <c r="A635" t="s">
        <v>8</v>
      </c>
      <c r="B635" t="s">
        <v>117</v>
      </c>
      <c r="C635" t="s">
        <v>758</v>
      </c>
      <c r="D635" t="s">
        <v>791</v>
      </c>
    </row>
    <row r="636" spans="1:4" x14ac:dyDescent="0.3">
      <c r="A636" t="s">
        <v>8</v>
      </c>
      <c r="B636" t="s">
        <v>117</v>
      </c>
      <c r="C636" t="s">
        <v>759</v>
      </c>
      <c r="D636" t="s">
        <v>791</v>
      </c>
    </row>
    <row r="637" spans="1:4" x14ac:dyDescent="0.3">
      <c r="A637" t="s">
        <v>1</v>
      </c>
      <c r="B637" t="s">
        <v>118</v>
      </c>
      <c r="C637" t="s">
        <v>760</v>
      </c>
      <c r="D637" t="s">
        <v>788</v>
      </c>
    </row>
    <row r="638" spans="1:4" x14ac:dyDescent="0.3">
      <c r="A638" t="s">
        <v>4</v>
      </c>
      <c r="B638" t="s">
        <v>119</v>
      </c>
      <c r="C638" t="s">
        <v>761</v>
      </c>
      <c r="D638" t="s">
        <v>791</v>
      </c>
    </row>
    <row r="639" spans="1:4" x14ac:dyDescent="0.3">
      <c r="A639" t="s">
        <v>5</v>
      </c>
      <c r="B639" t="s">
        <v>120</v>
      </c>
      <c r="C639" t="s">
        <v>762</v>
      </c>
      <c r="D639" t="s">
        <v>789</v>
      </c>
    </row>
    <row r="640" spans="1:4" x14ac:dyDescent="0.3">
      <c r="A640" t="s">
        <v>5</v>
      </c>
      <c r="B640" t="s">
        <v>121</v>
      </c>
      <c r="C640" t="s">
        <v>763</v>
      </c>
      <c r="D640" t="s">
        <v>789</v>
      </c>
    </row>
    <row r="641" spans="1:4" x14ac:dyDescent="0.3">
      <c r="A641" t="s">
        <v>5</v>
      </c>
      <c r="B641" t="s">
        <v>121</v>
      </c>
      <c r="C641" t="s">
        <v>764</v>
      </c>
      <c r="D641" t="s">
        <v>789</v>
      </c>
    </row>
    <row r="642" spans="1:4" x14ac:dyDescent="0.3">
      <c r="A642" t="s">
        <v>5</v>
      </c>
      <c r="B642" t="s">
        <v>121</v>
      </c>
      <c r="C642" t="s">
        <v>765</v>
      </c>
      <c r="D642" t="s">
        <v>789</v>
      </c>
    </row>
    <row r="643" spans="1:4" x14ac:dyDescent="0.3">
      <c r="A643" t="s">
        <v>5</v>
      </c>
      <c r="B643" t="s">
        <v>121</v>
      </c>
      <c r="C643" t="s">
        <v>766</v>
      </c>
      <c r="D643" t="s">
        <v>789</v>
      </c>
    </row>
    <row r="644" spans="1:4" x14ac:dyDescent="0.3">
      <c r="A644" t="s">
        <v>5</v>
      </c>
      <c r="B644" t="s">
        <v>121</v>
      </c>
      <c r="C644" t="s">
        <v>767</v>
      </c>
      <c r="D644" t="s">
        <v>789</v>
      </c>
    </row>
    <row r="645" spans="1:4" x14ac:dyDescent="0.3">
      <c r="A645" t="s">
        <v>5</v>
      </c>
      <c r="B645" t="s">
        <v>121</v>
      </c>
      <c r="C645" t="s">
        <v>768</v>
      </c>
      <c r="D645" t="s">
        <v>789</v>
      </c>
    </row>
    <row r="646" spans="1:4" x14ac:dyDescent="0.3">
      <c r="A646" t="s">
        <v>5</v>
      </c>
      <c r="B646" t="s">
        <v>121</v>
      </c>
      <c r="C646" t="s">
        <v>769</v>
      </c>
      <c r="D646" t="s">
        <v>789</v>
      </c>
    </row>
    <row r="647" spans="1:4" x14ac:dyDescent="0.3">
      <c r="A647" t="s">
        <v>5</v>
      </c>
      <c r="B647" t="s">
        <v>121</v>
      </c>
      <c r="C647" t="s">
        <v>770</v>
      </c>
      <c r="D647" t="s">
        <v>789</v>
      </c>
    </row>
    <row r="648" spans="1:4" x14ac:dyDescent="0.3">
      <c r="A648" t="s">
        <v>5</v>
      </c>
      <c r="B648" t="s">
        <v>121</v>
      </c>
      <c r="C648" t="s">
        <v>771</v>
      </c>
      <c r="D648" t="s">
        <v>789</v>
      </c>
    </row>
    <row r="649" spans="1:4" x14ac:dyDescent="0.3">
      <c r="A649" t="s">
        <v>9</v>
      </c>
      <c r="B649" t="s">
        <v>122</v>
      </c>
      <c r="C649" t="s">
        <v>772</v>
      </c>
      <c r="D649" t="s">
        <v>789</v>
      </c>
    </row>
    <row r="650" spans="1:4" x14ac:dyDescent="0.3">
      <c r="A650" t="s">
        <v>9</v>
      </c>
      <c r="B650" t="s">
        <v>122</v>
      </c>
      <c r="C650" t="s">
        <v>773</v>
      </c>
      <c r="D650" t="s">
        <v>789</v>
      </c>
    </row>
    <row r="651" spans="1:4" x14ac:dyDescent="0.3">
      <c r="A651" t="s">
        <v>9</v>
      </c>
      <c r="B651" t="s">
        <v>122</v>
      </c>
      <c r="C651" t="s">
        <v>774</v>
      </c>
      <c r="D651" t="s">
        <v>789</v>
      </c>
    </row>
    <row r="652" spans="1:4" x14ac:dyDescent="0.3">
      <c r="A652" t="s">
        <v>9</v>
      </c>
      <c r="B652" t="s">
        <v>122</v>
      </c>
      <c r="C652" t="s">
        <v>775</v>
      </c>
      <c r="D652" t="s">
        <v>789</v>
      </c>
    </row>
    <row r="653" spans="1:4" x14ac:dyDescent="0.3">
      <c r="A653" t="s">
        <v>9</v>
      </c>
      <c r="B653" t="s">
        <v>122</v>
      </c>
      <c r="C653" t="s">
        <v>776</v>
      </c>
      <c r="D653" t="s">
        <v>789</v>
      </c>
    </row>
    <row r="654" spans="1:4" x14ac:dyDescent="0.3">
      <c r="A654" t="s">
        <v>9</v>
      </c>
      <c r="B654" t="s">
        <v>122</v>
      </c>
      <c r="C654" t="s">
        <v>777</v>
      </c>
      <c r="D654" t="s">
        <v>789</v>
      </c>
    </row>
    <row r="655" spans="1:4" x14ac:dyDescent="0.3">
      <c r="A655" t="s">
        <v>9</v>
      </c>
      <c r="B655" t="s">
        <v>122</v>
      </c>
      <c r="C655" t="s">
        <v>778</v>
      </c>
      <c r="D655" t="s">
        <v>789</v>
      </c>
    </row>
    <row r="656" spans="1:4" x14ac:dyDescent="0.3">
      <c r="A656" t="s">
        <v>9</v>
      </c>
      <c r="B656" t="s">
        <v>122</v>
      </c>
      <c r="C656" t="s">
        <v>779</v>
      </c>
      <c r="D656" t="s">
        <v>789</v>
      </c>
    </row>
    <row r="657" spans="1:4" x14ac:dyDescent="0.3">
      <c r="A657" t="s">
        <v>9</v>
      </c>
      <c r="B657" t="s">
        <v>122</v>
      </c>
      <c r="C657" t="s">
        <v>780</v>
      </c>
      <c r="D657" t="s">
        <v>789</v>
      </c>
    </row>
    <row r="658" spans="1:4" x14ac:dyDescent="0.3">
      <c r="A658" t="s">
        <v>9</v>
      </c>
      <c r="B658" t="s">
        <v>122</v>
      </c>
      <c r="C658" t="s">
        <v>781</v>
      </c>
      <c r="D658" t="s">
        <v>789</v>
      </c>
    </row>
    <row r="659" spans="1:4" x14ac:dyDescent="0.3">
      <c r="A659" t="s">
        <v>8</v>
      </c>
      <c r="B659" t="s">
        <v>123</v>
      </c>
      <c r="C659" t="s">
        <v>782</v>
      </c>
      <c r="D659" t="s">
        <v>789</v>
      </c>
    </row>
    <row r="660" spans="1:4" x14ac:dyDescent="0.3">
      <c r="A660" t="s">
        <v>8</v>
      </c>
      <c r="B660" t="s">
        <v>123</v>
      </c>
      <c r="C660" t="s">
        <v>783</v>
      </c>
      <c r="D660" t="s">
        <v>789</v>
      </c>
    </row>
    <row r="661" spans="1:4" x14ac:dyDescent="0.3">
      <c r="A661" t="s">
        <v>8</v>
      </c>
      <c r="B661" t="s">
        <v>123</v>
      </c>
      <c r="C661" t="s">
        <v>784</v>
      </c>
      <c r="D661" t="s">
        <v>789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04BFC-AAE3-455D-BC64-8D3C7AD5838C}">
  <dimension ref="A1:AN79"/>
  <sheetViews>
    <sheetView workbookViewId="0">
      <selection activeCell="H21" sqref="H21"/>
    </sheetView>
  </sheetViews>
  <sheetFormatPr defaultRowHeight="14.4" x14ac:dyDescent="0.3"/>
  <cols>
    <col min="1" max="1" width="9.33203125" customWidth="1"/>
    <col min="2" max="2" width="19.44140625" bestFit="1" customWidth="1"/>
    <col min="13" max="13" width="19.44140625" bestFit="1" customWidth="1"/>
    <col min="25" max="25" width="19.44140625" bestFit="1" customWidth="1"/>
  </cols>
  <sheetData>
    <row r="1" spans="1:40" x14ac:dyDescent="0.3">
      <c r="A1" s="17" t="s">
        <v>808</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row>
    <row r="2" spans="1:40" x14ac:dyDescent="0.3">
      <c r="A2" t="s">
        <v>0</v>
      </c>
      <c r="B2" t="s">
        <v>799</v>
      </c>
      <c r="L2" t="s">
        <v>0</v>
      </c>
      <c r="M2" t="s">
        <v>799</v>
      </c>
      <c r="X2" t="s">
        <v>0</v>
      </c>
      <c r="Y2" t="s">
        <v>799</v>
      </c>
    </row>
    <row r="3" spans="1:40" x14ac:dyDescent="0.3">
      <c r="A3" t="s">
        <v>1</v>
      </c>
      <c r="B3">
        <v>23.6</v>
      </c>
      <c r="L3" t="s">
        <v>3</v>
      </c>
      <c r="M3">
        <v>12</v>
      </c>
      <c r="X3" t="s">
        <v>4</v>
      </c>
      <c r="Y3">
        <v>13.3</v>
      </c>
    </row>
    <row r="4" spans="1:40" x14ac:dyDescent="0.3">
      <c r="A4" t="s">
        <v>1</v>
      </c>
      <c r="B4">
        <v>23.84</v>
      </c>
      <c r="L4" t="s">
        <v>3</v>
      </c>
      <c r="M4">
        <v>11</v>
      </c>
      <c r="X4" t="s">
        <v>4</v>
      </c>
      <c r="Y4">
        <v>18.399999999999999</v>
      </c>
    </row>
    <row r="5" spans="1:40" x14ac:dyDescent="0.3">
      <c r="A5" t="s">
        <v>1</v>
      </c>
      <c r="B5">
        <v>22.95</v>
      </c>
      <c r="L5" t="s">
        <v>3</v>
      </c>
      <c r="M5">
        <v>14</v>
      </c>
      <c r="X5" t="s">
        <v>4</v>
      </c>
      <c r="Y5">
        <v>24</v>
      </c>
    </row>
    <row r="6" spans="1:40" x14ac:dyDescent="0.3">
      <c r="A6" t="s">
        <v>1</v>
      </c>
      <c r="B6">
        <v>24.12</v>
      </c>
      <c r="L6" t="s">
        <v>3</v>
      </c>
      <c r="M6">
        <v>19</v>
      </c>
      <c r="X6" t="s">
        <v>4</v>
      </c>
      <c r="Y6">
        <v>18.899999999999999</v>
      </c>
    </row>
    <row r="7" spans="1:40" x14ac:dyDescent="0.3">
      <c r="A7" t="s">
        <v>1</v>
      </c>
      <c r="B7">
        <v>13.2</v>
      </c>
      <c r="L7" t="s">
        <v>3</v>
      </c>
      <c r="M7">
        <v>23</v>
      </c>
      <c r="X7" t="s">
        <v>4</v>
      </c>
      <c r="Y7">
        <v>15</v>
      </c>
    </row>
    <row r="8" spans="1:40" x14ac:dyDescent="0.3">
      <c r="A8" t="s">
        <v>1</v>
      </c>
      <c r="B8">
        <v>14</v>
      </c>
      <c r="L8" t="s">
        <v>3</v>
      </c>
      <c r="M8">
        <v>20.89</v>
      </c>
      <c r="X8" t="s">
        <v>4</v>
      </c>
      <c r="Y8">
        <v>21.19</v>
      </c>
    </row>
    <row r="9" spans="1:40" x14ac:dyDescent="0.3">
      <c r="A9" t="s">
        <v>1</v>
      </c>
      <c r="B9">
        <v>10.8</v>
      </c>
      <c r="L9" t="s">
        <v>3</v>
      </c>
      <c r="M9">
        <v>15.1</v>
      </c>
      <c r="X9" t="s">
        <v>4</v>
      </c>
      <c r="Y9">
        <v>19.899999999999999</v>
      </c>
    </row>
    <row r="10" spans="1:40" x14ac:dyDescent="0.3">
      <c r="L10" t="s">
        <v>3</v>
      </c>
      <c r="M10">
        <v>14.6</v>
      </c>
      <c r="X10" t="s">
        <v>4</v>
      </c>
      <c r="Y10">
        <v>14</v>
      </c>
    </row>
    <row r="11" spans="1:40" x14ac:dyDescent="0.3">
      <c r="A11" s="4" t="s">
        <v>800</v>
      </c>
      <c r="B11" s="4">
        <f>AVERAGE(B2:B9)</f>
        <v>18.930000000000003</v>
      </c>
      <c r="L11" t="s">
        <v>3</v>
      </c>
      <c r="M11">
        <v>16.3</v>
      </c>
      <c r="X11" t="s">
        <v>4</v>
      </c>
      <c r="Y11">
        <v>13.1</v>
      </c>
    </row>
    <row r="12" spans="1:40" x14ac:dyDescent="0.3">
      <c r="A12" s="4" t="s">
        <v>801</v>
      </c>
      <c r="B12" s="4">
        <f>MEDIAN(B2:B9)</f>
        <v>22.95</v>
      </c>
      <c r="L12" t="s">
        <v>3</v>
      </c>
      <c r="M12">
        <v>28.4</v>
      </c>
      <c r="X12" t="s">
        <v>4</v>
      </c>
      <c r="Y12">
        <v>16.38</v>
      </c>
    </row>
    <row r="13" spans="1:40" x14ac:dyDescent="0.3">
      <c r="A13" s="4" t="s">
        <v>802</v>
      </c>
      <c r="B13" s="4" t="e">
        <f>MODE(B2:B9)</f>
        <v>#N/A</v>
      </c>
      <c r="L13" t="s">
        <v>3</v>
      </c>
      <c r="M13">
        <v>12.6</v>
      </c>
      <c r="X13" t="s">
        <v>4</v>
      </c>
      <c r="Y13">
        <v>20.7</v>
      </c>
    </row>
    <row r="14" spans="1:40" x14ac:dyDescent="0.3">
      <c r="A14" s="4" t="s">
        <v>803</v>
      </c>
      <c r="B14" s="4">
        <f>QUARTILE(B2:B9,1)</f>
        <v>13.6</v>
      </c>
      <c r="L14" t="s">
        <v>3</v>
      </c>
      <c r="M14">
        <v>10.199999999999999</v>
      </c>
      <c r="X14" t="s">
        <v>4</v>
      </c>
      <c r="Y14">
        <v>15.7</v>
      </c>
    </row>
    <row r="15" spans="1:40" x14ac:dyDescent="0.3">
      <c r="A15" s="4" t="s">
        <v>804</v>
      </c>
      <c r="B15" s="4">
        <f>QUARTILE(B2:B9,3)</f>
        <v>23.72</v>
      </c>
      <c r="L15" t="s">
        <v>3</v>
      </c>
      <c r="M15">
        <v>20</v>
      </c>
      <c r="X15" t="s">
        <v>4</v>
      </c>
      <c r="Y15">
        <v>19</v>
      </c>
    </row>
    <row r="16" spans="1:40" x14ac:dyDescent="0.3">
      <c r="A16" s="4" t="s">
        <v>805</v>
      </c>
      <c r="B16" s="4">
        <f>B15-B14</f>
        <v>10.119999999999999</v>
      </c>
      <c r="L16" t="s">
        <v>3</v>
      </c>
      <c r="M16">
        <v>13</v>
      </c>
      <c r="X16" t="s">
        <v>4</v>
      </c>
      <c r="Y16">
        <v>21.38</v>
      </c>
    </row>
    <row r="17" spans="1:25" x14ac:dyDescent="0.3">
      <c r="A17" s="4" t="s">
        <v>806</v>
      </c>
      <c r="B17" s="4">
        <f>B15+1.5*B16</f>
        <v>38.9</v>
      </c>
      <c r="L17" t="s">
        <v>3</v>
      </c>
      <c r="M17">
        <v>27.39</v>
      </c>
      <c r="X17" t="s">
        <v>4</v>
      </c>
      <c r="Y17">
        <v>15.29</v>
      </c>
    </row>
    <row r="18" spans="1:25" x14ac:dyDescent="0.3">
      <c r="A18" s="4" t="s">
        <v>807</v>
      </c>
      <c r="B18" s="4">
        <f>B14-1.5*B16</f>
        <v>-1.58</v>
      </c>
      <c r="L18" t="s">
        <v>3</v>
      </c>
      <c r="M18">
        <v>21.4</v>
      </c>
      <c r="X18" t="s">
        <v>4</v>
      </c>
      <c r="Y18">
        <v>17.010000000000002</v>
      </c>
    </row>
    <row r="19" spans="1:25" x14ac:dyDescent="0.3">
      <c r="L19" t="s">
        <v>3</v>
      </c>
      <c r="M19">
        <v>23.65</v>
      </c>
    </row>
    <row r="20" spans="1:25" x14ac:dyDescent="0.3">
      <c r="L20" t="s">
        <v>3</v>
      </c>
      <c r="M20">
        <v>18</v>
      </c>
      <c r="X20" s="4" t="s">
        <v>800</v>
      </c>
      <c r="Y20" s="4">
        <f>AVERAGE(Y2:Y18)</f>
        <v>17.703124999999996</v>
      </c>
    </row>
    <row r="21" spans="1:25" x14ac:dyDescent="0.3">
      <c r="L21" t="s">
        <v>3</v>
      </c>
      <c r="M21">
        <v>28.09</v>
      </c>
      <c r="X21" s="4" t="s">
        <v>801</v>
      </c>
      <c r="Y21" s="4">
        <f>MEDIAN(Y2:Y18)</f>
        <v>17.704999999999998</v>
      </c>
    </row>
    <row r="22" spans="1:25" x14ac:dyDescent="0.3">
      <c r="L22" t="s">
        <v>3</v>
      </c>
      <c r="M22">
        <v>21.56</v>
      </c>
      <c r="X22" s="4" t="s">
        <v>802</v>
      </c>
      <c r="Y22" s="4" t="e">
        <f>MODE(Y2:Y18)</f>
        <v>#N/A</v>
      </c>
    </row>
    <row r="23" spans="1:25" x14ac:dyDescent="0.3">
      <c r="L23" t="s">
        <v>3</v>
      </c>
      <c r="M23">
        <v>26.82</v>
      </c>
      <c r="X23" s="4" t="s">
        <v>803</v>
      </c>
      <c r="Y23" s="4">
        <f>QUARTILE(Y2:Y18,1)</f>
        <v>15.217499999999999</v>
      </c>
    </row>
    <row r="24" spans="1:25" x14ac:dyDescent="0.3">
      <c r="L24" t="s">
        <v>3</v>
      </c>
      <c r="M24">
        <v>26.32</v>
      </c>
      <c r="X24" s="4" t="s">
        <v>804</v>
      </c>
      <c r="Y24" s="4">
        <f>QUARTILE(Y2:Y18,3)</f>
        <v>20.099999999999998</v>
      </c>
    </row>
    <row r="25" spans="1:25" x14ac:dyDescent="0.3">
      <c r="X25" s="4" t="s">
        <v>805</v>
      </c>
      <c r="Y25" s="4">
        <f>Y24-Y23</f>
        <v>4.8824999999999985</v>
      </c>
    </row>
    <row r="26" spans="1:25" x14ac:dyDescent="0.3">
      <c r="L26" s="4" t="s">
        <v>800</v>
      </c>
      <c r="M26" s="4">
        <f>AVERAGE(M2:M24)</f>
        <v>19.241818181818179</v>
      </c>
      <c r="X26" s="4" t="s">
        <v>806</v>
      </c>
      <c r="Y26" s="4">
        <f>Y24+1.5*Y25</f>
        <v>27.423749999999995</v>
      </c>
    </row>
    <row r="27" spans="1:25" x14ac:dyDescent="0.3">
      <c r="L27" s="4" t="s">
        <v>801</v>
      </c>
      <c r="M27" s="4">
        <f>MEDIAN(M2:M24)</f>
        <v>19.5</v>
      </c>
      <c r="X27" s="4" t="s">
        <v>807</v>
      </c>
      <c r="Y27" s="4">
        <f>Y23-1.5*Y25</f>
        <v>7.8937500000000016</v>
      </c>
    </row>
    <row r="28" spans="1:25" x14ac:dyDescent="0.3">
      <c r="L28" s="4" t="s">
        <v>802</v>
      </c>
      <c r="M28" s="4" t="e">
        <f>MODE(M2:M24)</f>
        <v>#N/A</v>
      </c>
    </row>
    <row r="29" spans="1:25" x14ac:dyDescent="0.3">
      <c r="L29" s="4" t="s">
        <v>803</v>
      </c>
      <c r="M29" s="4">
        <f>QUARTILE(M2:M24,1)</f>
        <v>14.15</v>
      </c>
    </row>
    <row r="30" spans="1:25" x14ac:dyDescent="0.3">
      <c r="L30" s="4" t="s">
        <v>804</v>
      </c>
      <c r="M30" s="4">
        <f>QUARTILE(M2:M24,3)</f>
        <v>23.487499999999997</v>
      </c>
    </row>
    <row r="31" spans="1:25" x14ac:dyDescent="0.3">
      <c r="L31" s="4" t="s">
        <v>805</v>
      </c>
      <c r="M31" s="4">
        <f>M30-M29</f>
        <v>9.3374999999999968</v>
      </c>
    </row>
    <row r="32" spans="1:25" x14ac:dyDescent="0.3">
      <c r="L32" s="4" t="s">
        <v>806</v>
      </c>
      <c r="M32" s="4">
        <f>M30+1.5*M31</f>
        <v>37.493749999999991</v>
      </c>
    </row>
    <row r="33" spans="12:13" x14ac:dyDescent="0.3">
      <c r="L33" s="4" t="s">
        <v>807</v>
      </c>
      <c r="M33" s="4">
        <f>M29-1.5*M31</f>
        <v>0.14375000000000604</v>
      </c>
    </row>
    <row r="72" spans="24:25" x14ac:dyDescent="0.3">
      <c r="X72" t="s">
        <v>809</v>
      </c>
      <c r="Y72" t="e">
        <f>AVERAGE(Y2:Y70)</f>
        <v>#N/A</v>
      </c>
    </row>
    <row r="73" spans="24:25" x14ac:dyDescent="0.3">
      <c r="X73" t="s">
        <v>801</v>
      </c>
      <c r="Y73" t="e">
        <f>MEDIAN(Y2:Y70)</f>
        <v>#N/A</v>
      </c>
    </row>
    <row r="74" spans="24:25" x14ac:dyDescent="0.3">
      <c r="X74" t="s">
        <v>802</v>
      </c>
      <c r="Y74" t="e">
        <f>MODE(Y2:Y70)</f>
        <v>#N/A</v>
      </c>
    </row>
    <row r="75" spans="24:25" x14ac:dyDescent="0.3">
      <c r="X75" t="s">
        <v>803</v>
      </c>
      <c r="Y75" t="e">
        <f>QUARTILE(Y2:Y70,1)</f>
        <v>#N/A</v>
      </c>
    </row>
    <row r="76" spans="24:25" x14ac:dyDescent="0.3">
      <c r="X76" t="s">
        <v>804</v>
      </c>
      <c r="Y76" t="e">
        <f>QUARTILE(Y2:Y70,3)</f>
        <v>#N/A</v>
      </c>
    </row>
    <row r="77" spans="24:25" x14ac:dyDescent="0.3">
      <c r="X77" t="s">
        <v>805</v>
      </c>
      <c r="Y77" t="e">
        <f>Y76-Y75</f>
        <v>#N/A</v>
      </c>
    </row>
    <row r="78" spans="24:25" x14ac:dyDescent="0.3">
      <c r="X78" t="s">
        <v>806</v>
      </c>
      <c r="Y78" t="e">
        <f>Y76+1.5*Y77</f>
        <v>#N/A</v>
      </c>
    </row>
    <row r="79" spans="24:25" x14ac:dyDescent="0.3">
      <c r="X79" t="s">
        <v>807</v>
      </c>
      <c r="Y79" t="e">
        <f>Y75-1.5*Y77</f>
        <v>#N/A</v>
      </c>
    </row>
  </sheetData>
  <mergeCells count="1">
    <mergeCell ref="A1:AN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D03ED-3309-4A1E-98B9-BE5D25089FB8}">
  <dimension ref="A1:M459"/>
  <sheetViews>
    <sheetView topLeftCell="D1" workbookViewId="0">
      <selection activeCell="X1" sqref="X1"/>
    </sheetView>
  </sheetViews>
  <sheetFormatPr defaultRowHeight="14.4" x14ac:dyDescent="0.3"/>
  <cols>
    <col min="1" max="1" width="23.21875" bestFit="1" customWidth="1"/>
    <col min="2" max="2" width="19.44140625" bestFit="1" customWidth="1"/>
    <col min="12" max="12" width="21.77734375" bestFit="1" customWidth="1"/>
    <col min="13" max="13" width="12.88671875" customWidth="1"/>
  </cols>
  <sheetData>
    <row r="1" spans="1:13" x14ac:dyDescent="0.3">
      <c r="A1" t="s">
        <v>810</v>
      </c>
      <c r="B1" t="s">
        <v>799</v>
      </c>
      <c r="L1" t="s">
        <v>810</v>
      </c>
      <c r="M1" t="s">
        <v>812</v>
      </c>
    </row>
    <row r="2" spans="1:13" x14ac:dyDescent="0.3">
      <c r="A2">
        <v>24</v>
      </c>
      <c r="B2">
        <v>23.6</v>
      </c>
      <c r="L2">
        <v>24</v>
      </c>
      <c r="M2">
        <v>624</v>
      </c>
    </row>
    <row r="3" spans="1:13" x14ac:dyDescent="0.3">
      <c r="A3">
        <v>28</v>
      </c>
      <c r="B3">
        <v>25.17</v>
      </c>
      <c r="L3">
        <v>15</v>
      </c>
      <c r="M3">
        <v>624</v>
      </c>
    </row>
    <row r="4" spans="1:13" x14ac:dyDescent="0.3">
      <c r="A4">
        <v>40</v>
      </c>
      <c r="B4">
        <v>12</v>
      </c>
      <c r="L4">
        <v>28</v>
      </c>
      <c r="M4">
        <v>799</v>
      </c>
    </row>
    <row r="5" spans="1:13" x14ac:dyDescent="0.3">
      <c r="A5">
        <v>35</v>
      </c>
      <c r="B5">
        <v>14</v>
      </c>
      <c r="L5">
        <v>40</v>
      </c>
      <c r="M5">
        <v>1196</v>
      </c>
    </row>
    <row r="6" spans="1:13" x14ac:dyDescent="0.3">
      <c r="A6">
        <v>32</v>
      </c>
      <c r="B6">
        <v>20.89</v>
      </c>
      <c r="L6">
        <v>35</v>
      </c>
      <c r="M6">
        <v>998</v>
      </c>
    </row>
    <row r="7" spans="1:13" x14ac:dyDescent="0.3">
      <c r="A7">
        <v>45</v>
      </c>
      <c r="B7">
        <v>15.1</v>
      </c>
      <c r="L7">
        <v>60</v>
      </c>
      <c r="M7">
        <v>998</v>
      </c>
    </row>
    <row r="8" spans="1:13" x14ac:dyDescent="0.3">
      <c r="A8">
        <v>44</v>
      </c>
      <c r="B8">
        <v>22.95</v>
      </c>
      <c r="L8">
        <v>32</v>
      </c>
      <c r="M8">
        <v>1197</v>
      </c>
    </row>
    <row r="9" spans="1:13" x14ac:dyDescent="0.3">
      <c r="A9">
        <v>42</v>
      </c>
      <c r="B9">
        <v>14.6</v>
      </c>
      <c r="L9">
        <v>45</v>
      </c>
      <c r="M9">
        <v>1197</v>
      </c>
    </row>
    <row r="10" spans="1:13" x14ac:dyDescent="0.3">
      <c r="A10">
        <v>37</v>
      </c>
      <c r="B10">
        <v>16.3</v>
      </c>
      <c r="L10">
        <v>44</v>
      </c>
      <c r="M10">
        <v>1248</v>
      </c>
    </row>
    <row r="11" spans="1:13" x14ac:dyDescent="0.3">
      <c r="A11">
        <v>50</v>
      </c>
      <c r="B11">
        <v>18</v>
      </c>
      <c r="L11">
        <v>43</v>
      </c>
      <c r="M11">
        <v>1197</v>
      </c>
    </row>
    <row r="12" spans="1:13" x14ac:dyDescent="0.3">
      <c r="A12">
        <v>66</v>
      </c>
      <c r="B12">
        <v>11.3</v>
      </c>
      <c r="L12">
        <v>42</v>
      </c>
      <c r="M12">
        <v>1248</v>
      </c>
    </row>
    <row r="13" spans="1:13" x14ac:dyDescent="0.3">
      <c r="A13">
        <v>67</v>
      </c>
      <c r="B13">
        <v>16</v>
      </c>
      <c r="L13">
        <v>37</v>
      </c>
      <c r="M13">
        <v>1197</v>
      </c>
    </row>
    <row r="14" spans="1:13" x14ac:dyDescent="0.3">
      <c r="A14">
        <v>60.9</v>
      </c>
      <c r="B14">
        <v>10</v>
      </c>
      <c r="L14">
        <v>50</v>
      </c>
      <c r="M14">
        <v>1461</v>
      </c>
    </row>
    <row r="15" spans="1:13" x14ac:dyDescent="0.3">
      <c r="A15">
        <v>52</v>
      </c>
      <c r="B15">
        <v>12.5</v>
      </c>
      <c r="L15">
        <v>70</v>
      </c>
      <c r="M15">
        <v>2157</v>
      </c>
    </row>
    <row r="16" spans="1:13" x14ac:dyDescent="0.3">
      <c r="A16">
        <v>87</v>
      </c>
      <c r="B16">
        <v>7</v>
      </c>
      <c r="L16">
        <v>71</v>
      </c>
      <c r="M16">
        <v>1968</v>
      </c>
    </row>
    <row r="17" spans="1:13" x14ac:dyDescent="0.3">
      <c r="A17">
        <v>78</v>
      </c>
      <c r="B17">
        <v>13.5</v>
      </c>
      <c r="L17">
        <v>66</v>
      </c>
      <c r="M17">
        <v>1798</v>
      </c>
    </row>
    <row r="18" spans="1:13" x14ac:dyDescent="0.3">
      <c r="A18">
        <v>43</v>
      </c>
      <c r="B18">
        <v>24</v>
      </c>
      <c r="L18">
        <v>67</v>
      </c>
      <c r="M18">
        <v>1995</v>
      </c>
    </row>
    <row r="19" spans="1:13" x14ac:dyDescent="0.3">
      <c r="A19">
        <v>60</v>
      </c>
      <c r="B19">
        <v>12.4</v>
      </c>
      <c r="L19">
        <v>60.9</v>
      </c>
      <c r="M19">
        <v>4951</v>
      </c>
    </row>
    <row r="20" spans="1:13" x14ac:dyDescent="0.3">
      <c r="A20">
        <v>48</v>
      </c>
      <c r="B20">
        <v>20</v>
      </c>
      <c r="L20">
        <v>52</v>
      </c>
      <c r="M20">
        <v>2979</v>
      </c>
    </row>
    <row r="21" spans="1:13" x14ac:dyDescent="0.3">
      <c r="A21">
        <v>55</v>
      </c>
      <c r="B21">
        <v>12.1</v>
      </c>
      <c r="L21">
        <v>87</v>
      </c>
      <c r="M21">
        <v>2982</v>
      </c>
    </row>
    <row r="22" spans="1:13" x14ac:dyDescent="0.3">
      <c r="L22">
        <v>78</v>
      </c>
      <c r="M22">
        <v>2993</v>
      </c>
    </row>
    <row r="23" spans="1:13" x14ac:dyDescent="0.3">
      <c r="A23" s="4" t="s">
        <v>811</v>
      </c>
      <c r="B23" s="4">
        <f>CORREL(A1:A21,B1:B21)</f>
        <v>-0.6948918586284476</v>
      </c>
      <c r="L23">
        <v>46</v>
      </c>
      <c r="M23">
        <v>2998</v>
      </c>
    </row>
    <row r="24" spans="1:13" x14ac:dyDescent="0.3">
      <c r="L24">
        <v>27</v>
      </c>
      <c r="M24">
        <v>998</v>
      </c>
    </row>
    <row r="25" spans="1:13" x14ac:dyDescent="0.3">
      <c r="L25">
        <v>48</v>
      </c>
      <c r="M25">
        <v>1248</v>
      </c>
    </row>
    <row r="26" spans="1:13" x14ac:dyDescent="0.3">
      <c r="L26">
        <v>55</v>
      </c>
      <c r="M26">
        <v>1598</v>
      </c>
    </row>
    <row r="27" spans="1:13" x14ac:dyDescent="0.3">
      <c r="L27">
        <v>80</v>
      </c>
      <c r="M27">
        <v>2179</v>
      </c>
    </row>
    <row r="28" spans="1:13" x14ac:dyDescent="0.3">
      <c r="L28">
        <v>63</v>
      </c>
      <c r="M28">
        <v>1968</v>
      </c>
    </row>
    <row r="29" spans="1:13" x14ac:dyDescent="0.3">
      <c r="L29">
        <v>51</v>
      </c>
      <c r="M29">
        <v>1995</v>
      </c>
    </row>
    <row r="30" spans="1:13" x14ac:dyDescent="0.3">
      <c r="L30">
        <v>61</v>
      </c>
      <c r="M30">
        <v>1995</v>
      </c>
    </row>
    <row r="31" spans="1:13" x14ac:dyDescent="0.3">
      <c r="L31">
        <v>59</v>
      </c>
      <c r="M31">
        <v>1998</v>
      </c>
    </row>
    <row r="32" spans="1:13" x14ac:dyDescent="0.3">
      <c r="L32">
        <v>68</v>
      </c>
      <c r="M32">
        <v>2993</v>
      </c>
    </row>
    <row r="33" spans="12:13" x14ac:dyDescent="0.3">
      <c r="L33">
        <v>93</v>
      </c>
      <c r="M33">
        <v>4461</v>
      </c>
    </row>
    <row r="34" spans="12:13" x14ac:dyDescent="0.3">
      <c r="L34">
        <v>36</v>
      </c>
      <c r="M34">
        <v>796</v>
      </c>
    </row>
    <row r="35" spans="12:13" x14ac:dyDescent="0.3">
      <c r="L35">
        <v>62</v>
      </c>
      <c r="M35">
        <v>1995</v>
      </c>
    </row>
    <row r="36" spans="12:13" x14ac:dyDescent="0.3">
      <c r="L36">
        <v>88</v>
      </c>
      <c r="M36">
        <v>2993</v>
      </c>
    </row>
    <row r="38" spans="12:13" x14ac:dyDescent="0.3">
      <c r="L38" s="4" t="s">
        <v>813</v>
      </c>
      <c r="M38" s="4">
        <f>CORREL(L1:L36,M1:M36)</f>
        <v>0.72823336539684969</v>
      </c>
    </row>
    <row r="244" spans="1:2" x14ac:dyDescent="0.3">
      <c r="B244">
        <v>80</v>
      </c>
    </row>
    <row r="245" spans="1:2" x14ac:dyDescent="0.3">
      <c r="B245">
        <v>80</v>
      </c>
    </row>
    <row r="246" spans="1:2" x14ac:dyDescent="0.3">
      <c r="A246">
        <v>60</v>
      </c>
      <c r="B246">
        <v>18.489999999999998</v>
      </c>
    </row>
    <row r="247" spans="1:2" x14ac:dyDescent="0.3">
      <c r="A247">
        <v>60</v>
      </c>
      <c r="B247">
        <v>18.489999999999998</v>
      </c>
    </row>
    <row r="248" spans="1:2" x14ac:dyDescent="0.3">
      <c r="A248">
        <v>60</v>
      </c>
      <c r="B248">
        <v>18.489999999999998</v>
      </c>
    </row>
    <row r="249" spans="1:2" x14ac:dyDescent="0.3">
      <c r="A249">
        <v>60</v>
      </c>
      <c r="B249">
        <v>11.5</v>
      </c>
    </row>
    <row r="250" spans="1:2" x14ac:dyDescent="0.3">
      <c r="A250">
        <v>80</v>
      </c>
      <c r="B250">
        <v>8.1</v>
      </c>
    </row>
    <row r="251" spans="1:2" x14ac:dyDescent="0.3">
      <c r="A251">
        <v>80</v>
      </c>
      <c r="B251">
        <v>9.4</v>
      </c>
    </row>
    <row r="252" spans="1:2" x14ac:dyDescent="0.3">
      <c r="A252">
        <v>60</v>
      </c>
      <c r="B252">
        <v>11.5</v>
      </c>
    </row>
    <row r="253" spans="1:2" x14ac:dyDescent="0.3">
      <c r="A253">
        <v>60</v>
      </c>
      <c r="B253">
        <v>11.5</v>
      </c>
    </row>
    <row r="254" spans="1:2" x14ac:dyDescent="0.3">
      <c r="A254">
        <v>60</v>
      </c>
      <c r="B254">
        <v>11.5</v>
      </c>
    </row>
    <row r="255" spans="1:2" x14ac:dyDescent="0.3">
      <c r="A255">
        <v>60</v>
      </c>
      <c r="B255">
        <v>11.5</v>
      </c>
    </row>
    <row r="256" spans="1:2" x14ac:dyDescent="0.3">
      <c r="A256">
        <v>60</v>
      </c>
      <c r="B256">
        <v>11.5</v>
      </c>
    </row>
    <row r="257" spans="1:2" x14ac:dyDescent="0.3">
      <c r="A257">
        <v>60</v>
      </c>
      <c r="B257">
        <v>11.5</v>
      </c>
    </row>
    <row r="258" spans="1:2" x14ac:dyDescent="0.3">
      <c r="A258">
        <v>55</v>
      </c>
      <c r="B258">
        <v>18</v>
      </c>
    </row>
    <row r="259" spans="1:2" x14ac:dyDescent="0.3">
      <c r="A259">
        <v>55</v>
      </c>
      <c r="B259">
        <v>12</v>
      </c>
    </row>
    <row r="260" spans="1:2" x14ac:dyDescent="0.3">
      <c r="A260">
        <v>55</v>
      </c>
      <c r="B260">
        <v>18</v>
      </c>
    </row>
    <row r="261" spans="1:2" x14ac:dyDescent="0.3">
      <c r="A261">
        <v>55</v>
      </c>
      <c r="B261">
        <v>12</v>
      </c>
    </row>
    <row r="262" spans="1:2" x14ac:dyDescent="0.3">
      <c r="A262">
        <v>70</v>
      </c>
      <c r="B262">
        <v>16</v>
      </c>
    </row>
    <row r="263" spans="1:2" x14ac:dyDescent="0.3">
      <c r="A263">
        <v>70</v>
      </c>
      <c r="B263">
        <v>16</v>
      </c>
    </row>
    <row r="264" spans="1:2" x14ac:dyDescent="0.3">
      <c r="A264">
        <v>70</v>
      </c>
      <c r="B264">
        <v>16</v>
      </c>
    </row>
    <row r="265" spans="1:2" x14ac:dyDescent="0.3">
      <c r="A265">
        <v>70</v>
      </c>
      <c r="B265">
        <v>16</v>
      </c>
    </row>
    <row r="266" spans="1:2" x14ac:dyDescent="0.3">
      <c r="A266">
        <v>70</v>
      </c>
      <c r="B266">
        <v>16</v>
      </c>
    </row>
    <row r="267" spans="1:2" x14ac:dyDescent="0.3">
      <c r="A267">
        <v>70</v>
      </c>
      <c r="B267">
        <v>16</v>
      </c>
    </row>
    <row r="268" spans="1:2" x14ac:dyDescent="0.3">
      <c r="A268">
        <v>70</v>
      </c>
      <c r="B268">
        <v>16</v>
      </c>
    </row>
    <row r="269" spans="1:2" x14ac:dyDescent="0.3">
      <c r="A269">
        <v>70</v>
      </c>
      <c r="B269">
        <v>16</v>
      </c>
    </row>
    <row r="270" spans="1:2" x14ac:dyDescent="0.3">
      <c r="A270">
        <v>70</v>
      </c>
      <c r="B270">
        <v>16</v>
      </c>
    </row>
    <row r="271" spans="1:2" x14ac:dyDescent="0.3">
      <c r="A271">
        <v>70</v>
      </c>
      <c r="B271">
        <v>16</v>
      </c>
    </row>
    <row r="272" spans="1:2" x14ac:dyDescent="0.3">
      <c r="A272">
        <v>70</v>
      </c>
      <c r="B272">
        <v>16</v>
      </c>
    </row>
    <row r="273" spans="1:2" x14ac:dyDescent="0.3">
      <c r="A273">
        <v>70</v>
      </c>
      <c r="B273">
        <v>16</v>
      </c>
    </row>
    <row r="274" spans="1:2" x14ac:dyDescent="0.3">
      <c r="A274">
        <v>70</v>
      </c>
      <c r="B274">
        <v>16</v>
      </c>
    </row>
    <row r="275" spans="1:2" x14ac:dyDescent="0.3">
      <c r="A275">
        <v>70</v>
      </c>
      <c r="B275">
        <v>16</v>
      </c>
    </row>
    <row r="276" spans="1:2" x14ac:dyDescent="0.3">
      <c r="A276">
        <v>70</v>
      </c>
      <c r="B276">
        <v>16</v>
      </c>
    </row>
    <row r="277" spans="1:2" x14ac:dyDescent="0.3">
      <c r="A277">
        <v>70</v>
      </c>
      <c r="B277">
        <v>16</v>
      </c>
    </row>
    <row r="278" spans="1:2" x14ac:dyDescent="0.3">
      <c r="A278">
        <v>70</v>
      </c>
      <c r="B278">
        <v>16</v>
      </c>
    </row>
    <row r="279" spans="1:2" x14ac:dyDescent="0.3">
      <c r="A279">
        <v>70</v>
      </c>
      <c r="B279">
        <v>16</v>
      </c>
    </row>
    <row r="280" spans="1:2" x14ac:dyDescent="0.3">
      <c r="A280">
        <v>70</v>
      </c>
      <c r="B280">
        <v>16</v>
      </c>
    </row>
    <row r="281" spans="1:2" x14ac:dyDescent="0.3">
      <c r="B281">
        <v>11</v>
      </c>
    </row>
    <row r="282" spans="1:2" x14ac:dyDescent="0.3">
      <c r="B282">
        <v>11</v>
      </c>
    </row>
    <row r="283" spans="1:2" x14ac:dyDescent="0.3">
      <c r="B283">
        <v>11</v>
      </c>
    </row>
    <row r="284" spans="1:2" x14ac:dyDescent="0.3">
      <c r="A284">
        <v>60</v>
      </c>
      <c r="B284">
        <v>14</v>
      </c>
    </row>
    <row r="285" spans="1:2" x14ac:dyDescent="0.3">
      <c r="A285">
        <v>60</v>
      </c>
      <c r="B285">
        <v>14</v>
      </c>
    </row>
    <row r="286" spans="1:2" x14ac:dyDescent="0.3">
      <c r="A286">
        <v>60</v>
      </c>
      <c r="B286">
        <v>14</v>
      </c>
    </row>
    <row r="287" spans="1:2" x14ac:dyDescent="0.3">
      <c r="B287">
        <v>14</v>
      </c>
    </row>
    <row r="288" spans="1:2" x14ac:dyDescent="0.3">
      <c r="A288">
        <v>60</v>
      </c>
      <c r="B288">
        <v>14</v>
      </c>
    </row>
    <row r="289" spans="1:2" x14ac:dyDescent="0.3">
      <c r="A289">
        <v>60</v>
      </c>
      <c r="B289">
        <v>14</v>
      </c>
    </row>
    <row r="290" spans="1:2" x14ac:dyDescent="0.3">
      <c r="B290">
        <v>14</v>
      </c>
    </row>
    <row r="291" spans="1:2" x14ac:dyDescent="0.3">
      <c r="A291">
        <v>55</v>
      </c>
      <c r="B291">
        <v>12</v>
      </c>
    </row>
    <row r="292" spans="1:2" x14ac:dyDescent="0.3">
      <c r="A292">
        <v>55</v>
      </c>
      <c r="B292">
        <v>12</v>
      </c>
    </row>
    <row r="293" spans="1:2" x14ac:dyDescent="0.3">
      <c r="A293">
        <v>55</v>
      </c>
      <c r="B293">
        <v>12</v>
      </c>
    </row>
    <row r="294" spans="1:2" x14ac:dyDescent="0.3">
      <c r="A294">
        <v>55</v>
      </c>
      <c r="B294">
        <v>12</v>
      </c>
    </row>
    <row r="295" spans="1:2" x14ac:dyDescent="0.3">
      <c r="A295">
        <v>55</v>
      </c>
      <c r="B295">
        <v>12</v>
      </c>
    </row>
    <row r="296" spans="1:2" x14ac:dyDescent="0.3">
      <c r="A296">
        <v>55</v>
      </c>
      <c r="B296">
        <v>11.2</v>
      </c>
    </row>
    <row r="297" spans="1:2" x14ac:dyDescent="0.3">
      <c r="A297">
        <v>55</v>
      </c>
      <c r="B297">
        <v>11.2</v>
      </c>
    </row>
    <row r="298" spans="1:2" x14ac:dyDescent="0.3">
      <c r="A298">
        <v>55</v>
      </c>
      <c r="B298">
        <v>11.2</v>
      </c>
    </row>
    <row r="299" spans="1:2" x14ac:dyDescent="0.3">
      <c r="A299">
        <v>55</v>
      </c>
      <c r="B299">
        <v>11.2</v>
      </c>
    </row>
    <row r="300" spans="1:2" x14ac:dyDescent="0.3">
      <c r="A300">
        <v>55</v>
      </c>
      <c r="B300">
        <v>11.2</v>
      </c>
    </row>
    <row r="301" spans="1:2" x14ac:dyDescent="0.3">
      <c r="A301">
        <v>55</v>
      </c>
      <c r="B301">
        <v>11.2</v>
      </c>
    </row>
    <row r="302" spans="1:2" x14ac:dyDescent="0.3">
      <c r="A302">
        <v>55</v>
      </c>
      <c r="B302">
        <v>12</v>
      </c>
    </row>
    <row r="303" spans="1:2" x14ac:dyDescent="0.3">
      <c r="A303">
        <v>55</v>
      </c>
      <c r="B303">
        <v>11.2</v>
      </c>
    </row>
    <row r="304" spans="1:2" x14ac:dyDescent="0.3">
      <c r="A304">
        <v>55</v>
      </c>
      <c r="B304">
        <v>11.2</v>
      </c>
    </row>
    <row r="305" spans="1:2" x14ac:dyDescent="0.3">
      <c r="A305">
        <v>55</v>
      </c>
      <c r="B305">
        <v>12</v>
      </c>
    </row>
    <row r="306" spans="1:2" x14ac:dyDescent="0.3">
      <c r="A306">
        <v>55</v>
      </c>
      <c r="B306">
        <v>12</v>
      </c>
    </row>
    <row r="307" spans="1:2" x14ac:dyDescent="0.3">
      <c r="A307">
        <v>55</v>
      </c>
      <c r="B307">
        <v>9.5</v>
      </c>
    </row>
    <row r="308" spans="1:2" x14ac:dyDescent="0.3">
      <c r="A308">
        <v>55</v>
      </c>
      <c r="B308">
        <v>9.5</v>
      </c>
    </row>
    <row r="309" spans="1:2" x14ac:dyDescent="0.3">
      <c r="A309">
        <v>55</v>
      </c>
      <c r="B309">
        <v>9.5</v>
      </c>
    </row>
    <row r="310" spans="1:2" x14ac:dyDescent="0.3">
      <c r="A310">
        <v>43</v>
      </c>
      <c r="B310">
        <v>18.2</v>
      </c>
    </row>
    <row r="311" spans="1:2" x14ac:dyDescent="0.3">
      <c r="A311">
        <v>43</v>
      </c>
      <c r="B311">
        <v>18.399999999999999</v>
      </c>
    </row>
    <row r="312" spans="1:2" x14ac:dyDescent="0.3">
      <c r="A312">
        <v>55</v>
      </c>
      <c r="B312">
        <v>9.5</v>
      </c>
    </row>
    <row r="313" spans="1:2" x14ac:dyDescent="0.3">
      <c r="A313">
        <v>66</v>
      </c>
      <c r="B313">
        <v>10.6</v>
      </c>
    </row>
    <row r="314" spans="1:2" x14ac:dyDescent="0.3">
      <c r="A314">
        <v>66</v>
      </c>
      <c r="B314">
        <v>10.1</v>
      </c>
    </row>
    <row r="315" spans="1:2" x14ac:dyDescent="0.3">
      <c r="A315">
        <v>66</v>
      </c>
      <c r="B315">
        <v>11.3</v>
      </c>
    </row>
    <row r="316" spans="1:2" x14ac:dyDescent="0.3">
      <c r="A316">
        <v>66</v>
      </c>
      <c r="B316">
        <v>15.1</v>
      </c>
    </row>
    <row r="317" spans="1:2" x14ac:dyDescent="0.3">
      <c r="A317">
        <v>66</v>
      </c>
      <c r="B317">
        <v>15.1</v>
      </c>
    </row>
    <row r="318" spans="1:2" x14ac:dyDescent="0.3">
      <c r="A318">
        <v>66</v>
      </c>
      <c r="B318">
        <v>10.1</v>
      </c>
    </row>
    <row r="319" spans="1:2" x14ac:dyDescent="0.3">
      <c r="A319">
        <v>66</v>
      </c>
      <c r="B319">
        <v>15.1</v>
      </c>
    </row>
    <row r="320" spans="1:2" x14ac:dyDescent="0.3">
      <c r="A320">
        <v>80</v>
      </c>
      <c r="B320">
        <v>12.55</v>
      </c>
    </row>
    <row r="321" spans="1:2" x14ac:dyDescent="0.3">
      <c r="A321">
        <v>80</v>
      </c>
      <c r="B321">
        <v>12.55</v>
      </c>
    </row>
    <row r="322" spans="1:2" x14ac:dyDescent="0.3">
      <c r="A322">
        <v>80</v>
      </c>
      <c r="B322">
        <v>12.55</v>
      </c>
    </row>
    <row r="323" spans="1:2" x14ac:dyDescent="0.3">
      <c r="A323">
        <v>80</v>
      </c>
      <c r="B323">
        <v>12.55</v>
      </c>
    </row>
    <row r="324" spans="1:2" x14ac:dyDescent="0.3">
      <c r="A324">
        <v>80</v>
      </c>
      <c r="B324">
        <v>7.8</v>
      </c>
    </row>
    <row r="325" spans="1:2" x14ac:dyDescent="0.3">
      <c r="A325">
        <v>80</v>
      </c>
      <c r="B325">
        <v>7.8</v>
      </c>
    </row>
    <row r="326" spans="1:2" x14ac:dyDescent="0.3">
      <c r="A326">
        <v>80</v>
      </c>
      <c r="B326">
        <v>12.55</v>
      </c>
    </row>
    <row r="327" spans="1:2" x14ac:dyDescent="0.3">
      <c r="A327">
        <v>80</v>
      </c>
      <c r="B327">
        <v>7.7</v>
      </c>
    </row>
    <row r="328" spans="1:2" x14ac:dyDescent="0.3">
      <c r="A328">
        <v>80</v>
      </c>
      <c r="B328">
        <v>9.3000000000000007</v>
      </c>
    </row>
    <row r="329" spans="1:2" x14ac:dyDescent="0.3">
      <c r="A329">
        <v>80</v>
      </c>
      <c r="B329">
        <v>9.3000000000000007</v>
      </c>
    </row>
    <row r="330" spans="1:2" x14ac:dyDescent="0.3">
      <c r="A330">
        <v>51</v>
      </c>
      <c r="B330">
        <v>18</v>
      </c>
    </row>
    <row r="331" spans="1:2" x14ac:dyDescent="0.3">
      <c r="A331">
        <v>51</v>
      </c>
      <c r="B331">
        <v>18</v>
      </c>
    </row>
    <row r="332" spans="1:2" x14ac:dyDescent="0.3">
      <c r="A332">
        <v>51</v>
      </c>
      <c r="B332">
        <v>18</v>
      </c>
    </row>
    <row r="333" spans="1:2" x14ac:dyDescent="0.3">
      <c r="A333">
        <v>51</v>
      </c>
      <c r="B333">
        <v>15.71</v>
      </c>
    </row>
    <row r="334" spans="1:2" x14ac:dyDescent="0.3">
      <c r="A334">
        <v>93</v>
      </c>
      <c r="B334">
        <v>5.3</v>
      </c>
    </row>
    <row r="335" spans="1:2" x14ac:dyDescent="0.3">
      <c r="A335">
        <v>35</v>
      </c>
      <c r="B335">
        <v>13</v>
      </c>
    </row>
    <row r="336" spans="1:2" x14ac:dyDescent="0.3">
      <c r="A336">
        <v>36</v>
      </c>
      <c r="B336">
        <v>13</v>
      </c>
    </row>
    <row r="337" spans="1:2" x14ac:dyDescent="0.3">
      <c r="A337">
        <v>40</v>
      </c>
      <c r="B337">
        <v>17</v>
      </c>
    </row>
    <row r="338" spans="1:2" x14ac:dyDescent="0.3">
      <c r="A338">
        <v>37</v>
      </c>
      <c r="B338">
        <v>27.39</v>
      </c>
    </row>
    <row r="339" spans="1:2" x14ac:dyDescent="0.3">
      <c r="A339">
        <v>37</v>
      </c>
      <c r="B339">
        <v>27.39</v>
      </c>
    </row>
    <row r="340" spans="1:2" x14ac:dyDescent="0.3">
      <c r="A340">
        <v>37</v>
      </c>
      <c r="B340">
        <v>27.39</v>
      </c>
    </row>
    <row r="341" spans="1:2" x14ac:dyDescent="0.3">
      <c r="A341">
        <v>37</v>
      </c>
      <c r="B341">
        <v>27.39</v>
      </c>
    </row>
    <row r="342" spans="1:2" x14ac:dyDescent="0.3">
      <c r="A342">
        <v>37</v>
      </c>
      <c r="B342">
        <v>21.4</v>
      </c>
    </row>
    <row r="343" spans="1:2" x14ac:dyDescent="0.3">
      <c r="A343">
        <v>37</v>
      </c>
      <c r="B343">
        <v>21.4</v>
      </c>
    </row>
    <row r="344" spans="1:2" x14ac:dyDescent="0.3">
      <c r="A344">
        <v>37</v>
      </c>
      <c r="B344">
        <v>21.4</v>
      </c>
    </row>
    <row r="345" spans="1:2" x14ac:dyDescent="0.3">
      <c r="A345">
        <v>37</v>
      </c>
      <c r="B345">
        <v>21.4</v>
      </c>
    </row>
    <row r="346" spans="1:2" x14ac:dyDescent="0.3">
      <c r="A346">
        <v>37</v>
      </c>
      <c r="B346">
        <v>21.4</v>
      </c>
    </row>
    <row r="347" spans="1:2" x14ac:dyDescent="0.3">
      <c r="A347">
        <v>37</v>
      </c>
      <c r="B347">
        <v>21.4</v>
      </c>
    </row>
    <row r="348" spans="1:2" x14ac:dyDescent="0.3">
      <c r="A348">
        <v>37</v>
      </c>
      <c r="B348">
        <v>21.4</v>
      </c>
    </row>
    <row r="349" spans="1:2" x14ac:dyDescent="0.3">
      <c r="A349">
        <v>37</v>
      </c>
      <c r="B349">
        <v>21.4</v>
      </c>
    </row>
    <row r="350" spans="1:2" x14ac:dyDescent="0.3">
      <c r="A350">
        <v>37</v>
      </c>
      <c r="B350">
        <v>21.4</v>
      </c>
    </row>
    <row r="351" spans="1:2" x14ac:dyDescent="0.3">
      <c r="A351">
        <v>43</v>
      </c>
      <c r="B351">
        <v>18.899999999999999</v>
      </c>
    </row>
    <row r="352" spans="1:2" x14ac:dyDescent="0.3">
      <c r="A352">
        <v>43</v>
      </c>
      <c r="B352">
        <v>18.899999999999999</v>
      </c>
    </row>
    <row r="353" spans="1:2" x14ac:dyDescent="0.3">
      <c r="A353">
        <v>43</v>
      </c>
      <c r="B353">
        <v>18.899999999999999</v>
      </c>
    </row>
    <row r="354" spans="1:2" x14ac:dyDescent="0.3">
      <c r="A354">
        <v>43</v>
      </c>
      <c r="B354">
        <v>18.899999999999999</v>
      </c>
    </row>
    <row r="355" spans="1:2" x14ac:dyDescent="0.3">
      <c r="A355">
        <v>43</v>
      </c>
      <c r="B355">
        <v>18.899999999999999</v>
      </c>
    </row>
    <row r="356" spans="1:2" x14ac:dyDescent="0.3">
      <c r="A356">
        <v>37</v>
      </c>
      <c r="B356">
        <v>21.4</v>
      </c>
    </row>
    <row r="357" spans="1:2" x14ac:dyDescent="0.3">
      <c r="A357">
        <v>60</v>
      </c>
      <c r="B357">
        <v>18.489999999999998</v>
      </c>
    </row>
    <row r="358" spans="1:2" x14ac:dyDescent="0.3">
      <c r="A358">
        <v>60</v>
      </c>
      <c r="B358">
        <v>18.489999999999998</v>
      </c>
    </row>
    <row r="359" spans="1:2" x14ac:dyDescent="0.3">
      <c r="A359">
        <v>60</v>
      </c>
      <c r="B359">
        <v>18.489999999999998</v>
      </c>
    </row>
    <row r="360" spans="1:2" x14ac:dyDescent="0.3">
      <c r="A360">
        <v>60</v>
      </c>
      <c r="B360">
        <v>18.489999999999998</v>
      </c>
    </row>
    <row r="361" spans="1:2" x14ac:dyDescent="0.3">
      <c r="A361">
        <v>60</v>
      </c>
      <c r="B361">
        <v>18.489999999999998</v>
      </c>
    </row>
    <row r="362" spans="1:2" x14ac:dyDescent="0.3">
      <c r="A362">
        <v>60</v>
      </c>
      <c r="B362">
        <v>18.489999999999998</v>
      </c>
    </row>
    <row r="363" spans="1:2" x14ac:dyDescent="0.3">
      <c r="A363">
        <v>60</v>
      </c>
      <c r="B363">
        <v>18.489999999999998</v>
      </c>
    </row>
    <row r="364" spans="1:2" x14ac:dyDescent="0.3">
      <c r="A364">
        <v>48</v>
      </c>
      <c r="B364">
        <v>23.65</v>
      </c>
    </row>
    <row r="365" spans="1:2" x14ac:dyDescent="0.3">
      <c r="A365">
        <v>48</v>
      </c>
      <c r="B365">
        <v>23.65</v>
      </c>
    </row>
    <row r="366" spans="1:2" x14ac:dyDescent="0.3">
      <c r="A366">
        <v>48</v>
      </c>
      <c r="B366">
        <v>23.65</v>
      </c>
    </row>
    <row r="367" spans="1:2" x14ac:dyDescent="0.3">
      <c r="A367">
        <v>48</v>
      </c>
      <c r="B367">
        <v>23.65</v>
      </c>
    </row>
    <row r="368" spans="1:2" x14ac:dyDescent="0.3">
      <c r="A368">
        <v>55</v>
      </c>
      <c r="B368">
        <v>10.7</v>
      </c>
    </row>
    <row r="369" spans="1:2" x14ac:dyDescent="0.3">
      <c r="A369">
        <v>55</v>
      </c>
      <c r="B369">
        <v>10.3</v>
      </c>
    </row>
    <row r="370" spans="1:2" x14ac:dyDescent="0.3">
      <c r="A370">
        <v>55</v>
      </c>
      <c r="B370">
        <v>11.4</v>
      </c>
    </row>
    <row r="371" spans="1:2" x14ac:dyDescent="0.3">
      <c r="A371">
        <v>55</v>
      </c>
      <c r="B371">
        <v>11.4</v>
      </c>
    </row>
    <row r="372" spans="1:2" x14ac:dyDescent="0.3">
      <c r="A372">
        <v>55</v>
      </c>
      <c r="B372">
        <v>11.4</v>
      </c>
    </row>
    <row r="373" spans="1:2" x14ac:dyDescent="0.3">
      <c r="A373">
        <v>63</v>
      </c>
      <c r="B373">
        <v>10.8</v>
      </c>
    </row>
    <row r="374" spans="1:2" x14ac:dyDescent="0.3">
      <c r="A374">
        <v>63</v>
      </c>
      <c r="B374">
        <v>10.8</v>
      </c>
    </row>
    <row r="375" spans="1:2" x14ac:dyDescent="0.3">
      <c r="A375">
        <v>63</v>
      </c>
      <c r="B375">
        <v>10.8</v>
      </c>
    </row>
    <row r="376" spans="1:2" x14ac:dyDescent="0.3">
      <c r="A376">
        <v>63</v>
      </c>
      <c r="B376">
        <v>13.93</v>
      </c>
    </row>
    <row r="377" spans="1:2" x14ac:dyDescent="0.3">
      <c r="A377">
        <v>50</v>
      </c>
      <c r="B377">
        <v>13.1</v>
      </c>
    </row>
    <row r="378" spans="1:2" x14ac:dyDescent="0.3">
      <c r="A378">
        <v>50</v>
      </c>
      <c r="B378">
        <v>13.1</v>
      </c>
    </row>
    <row r="379" spans="1:2" x14ac:dyDescent="0.3">
      <c r="A379">
        <v>50</v>
      </c>
      <c r="B379">
        <v>13.1</v>
      </c>
    </row>
    <row r="380" spans="1:2" x14ac:dyDescent="0.3">
      <c r="A380">
        <v>50</v>
      </c>
      <c r="B380">
        <v>13.1</v>
      </c>
    </row>
    <row r="381" spans="1:2" x14ac:dyDescent="0.3">
      <c r="A381">
        <v>62</v>
      </c>
      <c r="B381">
        <v>16.38</v>
      </c>
    </row>
    <row r="382" spans="1:2" x14ac:dyDescent="0.3">
      <c r="A382">
        <v>62</v>
      </c>
      <c r="B382">
        <v>13.3</v>
      </c>
    </row>
    <row r="383" spans="1:2" x14ac:dyDescent="0.3">
      <c r="A383">
        <v>62</v>
      </c>
      <c r="B383">
        <v>16.38</v>
      </c>
    </row>
    <row r="384" spans="1:2" x14ac:dyDescent="0.3">
      <c r="A384">
        <v>62</v>
      </c>
      <c r="B384">
        <v>13.3</v>
      </c>
    </row>
    <row r="385" spans="1:2" x14ac:dyDescent="0.3">
      <c r="A385">
        <v>62</v>
      </c>
      <c r="B385">
        <v>16.38</v>
      </c>
    </row>
    <row r="386" spans="1:2" x14ac:dyDescent="0.3">
      <c r="A386">
        <v>62</v>
      </c>
      <c r="B386">
        <v>13.3</v>
      </c>
    </row>
    <row r="387" spans="1:2" x14ac:dyDescent="0.3">
      <c r="A387">
        <v>62</v>
      </c>
      <c r="B387">
        <v>13.3</v>
      </c>
    </row>
    <row r="388" spans="1:2" x14ac:dyDescent="0.3">
      <c r="A388">
        <v>62</v>
      </c>
      <c r="B388">
        <v>16.38</v>
      </c>
    </row>
    <row r="389" spans="1:2" x14ac:dyDescent="0.3">
      <c r="A389">
        <v>43</v>
      </c>
      <c r="B389">
        <v>15.1</v>
      </c>
    </row>
    <row r="390" spans="1:2" x14ac:dyDescent="0.3">
      <c r="A390">
        <v>60</v>
      </c>
      <c r="B390">
        <v>7.32</v>
      </c>
    </row>
    <row r="391" spans="1:2" x14ac:dyDescent="0.3">
      <c r="A391">
        <v>35</v>
      </c>
      <c r="B391">
        <v>18</v>
      </c>
    </row>
    <row r="392" spans="1:2" x14ac:dyDescent="0.3">
      <c r="A392">
        <v>35</v>
      </c>
      <c r="B392">
        <v>18</v>
      </c>
    </row>
    <row r="393" spans="1:2" x14ac:dyDescent="0.3">
      <c r="A393">
        <v>37</v>
      </c>
      <c r="B393">
        <v>20.7</v>
      </c>
    </row>
    <row r="394" spans="1:2" x14ac:dyDescent="0.3">
      <c r="A394">
        <v>43</v>
      </c>
      <c r="B394">
        <v>15.7</v>
      </c>
    </row>
    <row r="395" spans="1:2" x14ac:dyDescent="0.3">
      <c r="A395">
        <v>43</v>
      </c>
      <c r="B395">
        <v>15.7</v>
      </c>
    </row>
    <row r="396" spans="1:2" x14ac:dyDescent="0.3">
      <c r="A396">
        <v>43</v>
      </c>
      <c r="B396">
        <v>15.7</v>
      </c>
    </row>
    <row r="397" spans="1:2" x14ac:dyDescent="0.3">
      <c r="A397">
        <v>43</v>
      </c>
      <c r="B397">
        <v>15.7</v>
      </c>
    </row>
    <row r="398" spans="1:2" x14ac:dyDescent="0.3">
      <c r="A398">
        <v>43</v>
      </c>
      <c r="B398">
        <v>19</v>
      </c>
    </row>
    <row r="399" spans="1:2" x14ac:dyDescent="0.3">
      <c r="A399">
        <v>43</v>
      </c>
      <c r="B399">
        <v>15.7</v>
      </c>
    </row>
    <row r="400" spans="1:2" x14ac:dyDescent="0.3">
      <c r="A400">
        <v>43</v>
      </c>
      <c r="B400">
        <v>19</v>
      </c>
    </row>
    <row r="401" spans="1:2" x14ac:dyDescent="0.3">
      <c r="A401">
        <v>43</v>
      </c>
      <c r="B401">
        <v>19</v>
      </c>
    </row>
    <row r="402" spans="1:2" x14ac:dyDescent="0.3">
      <c r="A402">
        <v>43</v>
      </c>
      <c r="B402">
        <v>19</v>
      </c>
    </row>
    <row r="403" spans="1:2" x14ac:dyDescent="0.3">
      <c r="A403">
        <v>60</v>
      </c>
      <c r="B403">
        <v>9.4</v>
      </c>
    </row>
    <row r="404" spans="1:2" x14ac:dyDescent="0.3">
      <c r="A404">
        <v>60</v>
      </c>
      <c r="B404">
        <v>12.3</v>
      </c>
    </row>
    <row r="405" spans="1:2" x14ac:dyDescent="0.3">
      <c r="A405">
        <v>60</v>
      </c>
      <c r="B405">
        <v>12.3</v>
      </c>
    </row>
    <row r="406" spans="1:2" x14ac:dyDescent="0.3">
      <c r="A406">
        <v>60</v>
      </c>
      <c r="B406">
        <v>9.4</v>
      </c>
    </row>
    <row r="407" spans="1:2" x14ac:dyDescent="0.3">
      <c r="A407">
        <v>60</v>
      </c>
      <c r="B407">
        <v>9.4</v>
      </c>
    </row>
    <row r="408" spans="1:2" x14ac:dyDescent="0.3">
      <c r="A408">
        <v>43</v>
      </c>
      <c r="B408">
        <v>28.09</v>
      </c>
    </row>
    <row r="409" spans="1:2" x14ac:dyDescent="0.3">
      <c r="A409">
        <v>43</v>
      </c>
      <c r="B409">
        <v>28.09</v>
      </c>
    </row>
    <row r="410" spans="1:2" x14ac:dyDescent="0.3">
      <c r="A410">
        <v>43</v>
      </c>
      <c r="B410">
        <v>28.09</v>
      </c>
    </row>
    <row r="411" spans="1:2" x14ac:dyDescent="0.3">
      <c r="A411">
        <v>43</v>
      </c>
      <c r="B411">
        <v>28.09</v>
      </c>
    </row>
    <row r="412" spans="1:2" x14ac:dyDescent="0.3">
      <c r="A412">
        <v>43</v>
      </c>
      <c r="B412">
        <v>21.56</v>
      </c>
    </row>
    <row r="413" spans="1:2" x14ac:dyDescent="0.3">
      <c r="A413">
        <v>43</v>
      </c>
      <c r="B413">
        <v>26.82</v>
      </c>
    </row>
    <row r="414" spans="1:2" x14ac:dyDescent="0.3">
      <c r="A414">
        <v>43</v>
      </c>
      <c r="B414">
        <v>26.32</v>
      </c>
    </row>
    <row r="415" spans="1:2" x14ac:dyDescent="0.3">
      <c r="A415">
        <v>43</v>
      </c>
      <c r="B415">
        <v>26.32</v>
      </c>
    </row>
    <row r="416" spans="1:2" x14ac:dyDescent="0.3">
      <c r="A416">
        <v>55</v>
      </c>
      <c r="B416">
        <v>12</v>
      </c>
    </row>
    <row r="417" spans="1:2" x14ac:dyDescent="0.3">
      <c r="A417">
        <v>55</v>
      </c>
      <c r="B417">
        <v>14.5</v>
      </c>
    </row>
    <row r="418" spans="1:2" x14ac:dyDescent="0.3">
      <c r="A418">
        <v>55</v>
      </c>
      <c r="B418">
        <v>12</v>
      </c>
    </row>
    <row r="419" spans="1:2" x14ac:dyDescent="0.3">
      <c r="A419">
        <v>55</v>
      </c>
      <c r="B419">
        <v>14.5</v>
      </c>
    </row>
    <row r="420" spans="1:2" x14ac:dyDescent="0.3">
      <c r="A420">
        <v>55</v>
      </c>
      <c r="B420">
        <v>14.5</v>
      </c>
    </row>
    <row r="421" spans="1:2" x14ac:dyDescent="0.3">
      <c r="A421">
        <v>55</v>
      </c>
      <c r="B421">
        <v>12</v>
      </c>
    </row>
    <row r="422" spans="1:2" x14ac:dyDescent="0.3">
      <c r="A422">
        <v>55</v>
      </c>
      <c r="B422">
        <v>18</v>
      </c>
    </row>
    <row r="423" spans="1:2" x14ac:dyDescent="0.3">
      <c r="A423">
        <v>55</v>
      </c>
      <c r="B423">
        <v>18</v>
      </c>
    </row>
    <row r="424" spans="1:2" x14ac:dyDescent="0.3">
      <c r="A424">
        <v>55</v>
      </c>
      <c r="B424">
        <v>12</v>
      </c>
    </row>
    <row r="425" spans="1:2" x14ac:dyDescent="0.3">
      <c r="A425">
        <v>55</v>
      </c>
      <c r="B425">
        <v>12</v>
      </c>
    </row>
    <row r="426" spans="1:2" x14ac:dyDescent="0.3">
      <c r="A426">
        <v>55</v>
      </c>
      <c r="B426">
        <v>12</v>
      </c>
    </row>
    <row r="427" spans="1:2" x14ac:dyDescent="0.3">
      <c r="A427">
        <v>55</v>
      </c>
      <c r="B427">
        <v>12</v>
      </c>
    </row>
    <row r="428" spans="1:2" x14ac:dyDescent="0.3">
      <c r="A428">
        <v>55</v>
      </c>
      <c r="B428">
        <v>18</v>
      </c>
    </row>
    <row r="429" spans="1:2" x14ac:dyDescent="0.3">
      <c r="A429">
        <v>55</v>
      </c>
      <c r="B429">
        <v>18</v>
      </c>
    </row>
    <row r="430" spans="1:2" x14ac:dyDescent="0.3">
      <c r="A430">
        <v>55</v>
      </c>
      <c r="B430">
        <v>21.38</v>
      </c>
    </row>
    <row r="431" spans="1:2" x14ac:dyDescent="0.3">
      <c r="A431">
        <v>55</v>
      </c>
      <c r="B431">
        <v>15.29</v>
      </c>
    </row>
    <row r="432" spans="1:2" x14ac:dyDescent="0.3">
      <c r="A432">
        <v>55</v>
      </c>
      <c r="B432">
        <v>15.29</v>
      </c>
    </row>
    <row r="433" spans="1:2" x14ac:dyDescent="0.3">
      <c r="A433">
        <v>55</v>
      </c>
      <c r="B433">
        <v>15.29</v>
      </c>
    </row>
    <row r="434" spans="1:2" x14ac:dyDescent="0.3">
      <c r="A434">
        <v>55</v>
      </c>
      <c r="B434">
        <v>15.29</v>
      </c>
    </row>
    <row r="435" spans="1:2" x14ac:dyDescent="0.3">
      <c r="A435">
        <v>55</v>
      </c>
      <c r="B435">
        <v>15.29</v>
      </c>
    </row>
    <row r="436" spans="1:2" x14ac:dyDescent="0.3">
      <c r="A436">
        <v>55</v>
      </c>
      <c r="B436">
        <v>21.38</v>
      </c>
    </row>
    <row r="437" spans="1:2" x14ac:dyDescent="0.3">
      <c r="A437">
        <v>55</v>
      </c>
      <c r="B437">
        <v>17.010000000000002</v>
      </c>
    </row>
    <row r="438" spans="1:2" x14ac:dyDescent="0.3">
      <c r="A438">
        <v>55</v>
      </c>
      <c r="B438">
        <v>17.010000000000002</v>
      </c>
    </row>
    <row r="439" spans="1:2" x14ac:dyDescent="0.3">
      <c r="A439">
        <v>55</v>
      </c>
      <c r="B439">
        <v>17.010000000000002</v>
      </c>
    </row>
    <row r="440" spans="1:2" x14ac:dyDescent="0.3">
      <c r="A440">
        <v>55</v>
      </c>
      <c r="B440">
        <v>17.010000000000002</v>
      </c>
    </row>
    <row r="441" spans="1:2" x14ac:dyDescent="0.3">
      <c r="A441">
        <v>55</v>
      </c>
      <c r="B441">
        <v>17.010000000000002</v>
      </c>
    </row>
    <row r="442" spans="1:2" x14ac:dyDescent="0.3">
      <c r="A442">
        <v>55</v>
      </c>
      <c r="B442">
        <v>15.29</v>
      </c>
    </row>
    <row r="443" spans="1:2" x14ac:dyDescent="0.3">
      <c r="A443">
        <v>55</v>
      </c>
      <c r="B443">
        <v>17.010000000000002</v>
      </c>
    </row>
    <row r="444" spans="1:2" x14ac:dyDescent="0.3">
      <c r="A444">
        <v>55</v>
      </c>
      <c r="B444">
        <v>21.38</v>
      </c>
    </row>
    <row r="445" spans="1:2" x14ac:dyDescent="0.3">
      <c r="A445">
        <v>55</v>
      </c>
      <c r="B445">
        <v>15.29</v>
      </c>
    </row>
    <row r="446" spans="1:2" x14ac:dyDescent="0.3">
      <c r="A446">
        <v>55</v>
      </c>
      <c r="B446">
        <v>15.29</v>
      </c>
    </row>
    <row r="447" spans="1:2" x14ac:dyDescent="0.3">
      <c r="A447">
        <v>70</v>
      </c>
      <c r="B447">
        <v>8.4</v>
      </c>
    </row>
    <row r="448" spans="1:2" x14ac:dyDescent="0.3">
      <c r="A448">
        <v>70</v>
      </c>
      <c r="B448">
        <v>13.1</v>
      </c>
    </row>
    <row r="449" spans="1:2" x14ac:dyDescent="0.3">
      <c r="A449">
        <v>70</v>
      </c>
      <c r="B449">
        <v>15.01</v>
      </c>
    </row>
    <row r="450" spans="1:2" x14ac:dyDescent="0.3">
      <c r="A450">
        <v>70</v>
      </c>
      <c r="B450">
        <v>4.45</v>
      </c>
    </row>
    <row r="451" spans="1:2" x14ac:dyDescent="0.3">
      <c r="A451">
        <v>60</v>
      </c>
      <c r="B451">
        <v>13.8</v>
      </c>
    </row>
    <row r="452" spans="1:2" x14ac:dyDescent="0.3">
      <c r="A452">
        <v>60</v>
      </c>
      <c r="B452">
        <v>13.8</v>
      </c>
    </row>
    <row r="453" spans="1:2" x14ac:dyDescent="0.3">
      <c r="A453">
        <v>60</v>
      </c>
      <c r="B453">
        <v>13.8</v>
      </c>
    </row>
    <row r="454" spans="1:2" x14ac:dyDescent="0.3">
      <c r="B454">
        <v>13.8</v>
      </c>
    </row>
    <row r="455" spans="1:2" x14ac:dyDescent="0.3">
      <c r="A455">
        <v>60</v>
      </c>
      <c r="B455">
        <v>12.8</v>
      </c>
    </row>
    <row r="456" spans="1:2" x14ac:dyDescent="0.3">
      <c r="A456">
        <v>60</v>
      </c>
      <c r="B456">
        <v>12.8</v>
      </c>
    </row>
    <row r="457" spans="1:2" x14ac:dyDescent="0.3">
      <c r="A457">
        <v>50</v>
      </c>
      <c r="B457">
        <v>18</v>
      </c>
    </row>
    <row r="458" spans="1:2" x14ac:dyDescent="0.3">
      <c r="A458">
        <v>50</v>
      </c>
      <c r="B458">
        <v>18</v>
      </c>
    </row>
    <row r="459" spans="1:2" x14ac:dyDescent="0.3">
      <c r="A459">
        <v>50</v>
      </c>
      <c r="B459">
        <v>18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7700E-CCA8-495B-84F5-7D22E7E13503}">
  <sheetPr filterMode="1"/>
  <dimension ref="A1:EN118"/>
  <sheetViews>
    <sheetView workbookViewId="0">
      <selection activeCell="N32" sqref="N32"/>
    </sheetView>
  </sheetViews>
  <sheetFormatPr defaultRowHeight="14.4" x14ac:dyDescent="0.3"/>
  <cols>
    <col min="12" max="12" width="24" bestFit="1" customWidth="1"/>
    <col min="14" max="14" width="27.6640625" bestFit="1" customWidth="1"/>
    <col min="15" max="15" width="12.5546875" bestFit="1" customWidth="1"/>
    <col min="17" max="17" width="12.77734375" bestFit="1" customWidth="1"/>
    <col min="19" max="19" width="12.21875" bestFit="1" customWidth="1"/>
    <col min="21" max="21" width="11.77734375" bestFit="1" customWidth="1"/>
    <col min="24" max="24" width="21.6640625" bestFit="1" customWidth="1"/>
    <col min="25" max="25" width="25.5546875" bestFit="1" customWidth="1"/>
  </cols>
  <sheetData>
    <row r="1" spans="1:144" x14ac:dyDescent="0.3">
      <c r="J1" s="19" t="s">
        <v>1932</v>
      </c>
      <c r="K1" s="19"/>
      <c r="L1" s="19"/>
      <c r="M1" s="19"/>
      <c r="N1" s="19"/>
    </row>
    <row r="2" spans="1:144" x14ac:dyDescent="0.3">
      <c r="A2" t="s">
        <v>814</v>
      </c>
      <c r="B2" t="s">
        <v>0</v>
      </c>
      <c r="C2" t="s">
        <v>11</v>
      </c>
      <c r="D2" t="s">
        <v>124</v>
      </c>
      <c r="E2" t="s">
        <v>812</v>
      </c>
      <c r="F2" t="s">
        <v>815</v>
      </c>
      <c r="G2" t="s">
        <v>816</v>
      </c>
      <c r="H2" t="s">
        <v>817</v>
      </c>
      <c r="I2" t="s">
        <v>818</v>
      </c>
      <c r="J2" t="s">
        <v>819</v>
      </c>
      <c r="K2" t="s">
        <v>820</v>
      </c>
      <c r="L2" t="s">
        <v>810</v>
      </c>
      <c r="M2" t="s">
        <v>821</v>
      </c>
      <c r="N2" t="s">
        <v>1923</v>
      </c>
      <c r="O2" t="s">
        <v>822</v>
      </c>
      <c r="P2" t="s">
        <v>1924</v>
      </c>
      <c r="Q2" t="s">
        <v>823</v>
      </c>
      <c r="R2" t="s">
        <v>1925</v>
      </c>
      <c r="S2" t="s">
        <v>824</v>
      </c>
      <c r="T2" t="s">
        <v>1926</v>
      </c>
      <c r="U2" t="s">
        <v>1927</v>
      </c>
      <c r="V2" t="s">
        <v>785</v>
      </c>
      <c r="W2" t="s">
        <v>825</v>
      </c>
      <c r="X2" t="s">
        <v>799</v>
      </c>
      <c r="Y2" t="s">
        <v>826</v>
      </c>
      <c r="Z2" t="s">
        <v>827</v>
      </c>
      <c r="AA2" t="s">
        <v>828</v>
      </c>
      <c r="AB2" t="s">
        <v>829</v>
      </c>
      <c r="AC2" t="s">
        <v>830</v>
      </c>
      <c r="AD2" t="s">
        <v>831</v>
      </c>
      <c r="AE2" t="s">
        <v>832</v>
      </c>
      <c r="AF2" t="s">
        <v>833</v>
      </c>
      <c r="AG2" t="s">
        <v>834</v>
      </c>
      <c r="AH2" t="s">
        <v>835</v>
      </c>
      <c r="AI2" t="s">
        <v>836</v>
      </c>
      <c r="AJ2" t="s">
        <v>837</v>
      </c>
      <c r="AK2" t="s">
        <v>838</v>
      </c>
      <c r="AL2" t="s">
        <v>839</v>
      </c>
      <c r="AM2" t="s">
        <v>840</v>
      </c>
      <c r="AN2" t="s">
        <v>841</v>
      </c>
      <c r="AO2" t="s">
        <v>842</v>
      </c>
      <c r="AP2" t="s">
        <v>843</v>
      </c>
      <c r="AQ2" t="s">
        <v>844</v>
      </c>
      <c r="AR2" t="s">
        <v>845</v>
      </c>
      <c r="AS2" t="s">
        <v>846</v>
      </c>
      <c r="AT2" t="s">
        <v>847</v>
      </c>
      <c r="AU2" t="s">
        <v>848</v>
      </c>
      <c r="AV2" t="s">
        <v>849</v>
      </c>
      <c r="AW2" t="s">
        <v>850</v>
      </c>
      <c r="AX2" t="s">
        <v>851</v>
      </c>
      <c r="AY2" t="s">
        <v>852</v>
      </c>
      <c r="AZ2" t="s">
        <v>853</v>
      </c>
      <c r="BA2" t="s">
        <v>854</v>
      </c>
      <c r="BB2" t="s">
        <v>855</v>
      </c>
      <c r="BC2" t="s">
        <v>856</v>
      </c>
      <c r="BD2" t="s">
        <v>857</v>
      </c>
      <c r="BE2" t="s">
        <v>858</v>
      </c>
      <c r="BF2" t="s">
        <v>859</v>
      </c>
      <c r="BG2" t="s">
        <v>860</v>
      </c>
      <c r="BH2" t="s">
        <v>861</v>
      </c>
      <c r="BI2" t="s">
        <v>862</v>
      </c>
      <c r="BJ2" t="s">
        <v>863</v>
      </c>
      <c r="BK2" t="s">
        <v>864</v>
      </c>
      <c r="BL2" t="s">
        <v>865</v>
      </c>
      <c r="BM2" t="s">
        <v>866</v>
      </c>
      <c r="BN2" t="s">
        <v>867</v>
      </c>
      <c r="BO2" t="s">
        <v>868</v>
      </c>
      <c r="BP2" t="s">
        <v>869</v>
      </c>
      <c r="BQ2" t="s">
        <v>870</v>
      </c>
      <c r="BR2" t="s">
        <v>871</v>
      </c>
      <c r="BS2" t="s">
        <v>872</v>
      </c>
      <c r="BT2" t="s">
        <v>873</v>
      </c>
      <c r="BU2" t="s">
        <v>874</v>
      </c>
      <c r="BV2" t="s">
        <v>875</v>
      </c>
      <c r="BW2" t="s">
        <v>876</v>
      </c>
      <c r="BX2" t="s">
        <v>877</v>
      </c>
      <c r="BY2" t="s">
        <v>878</v>
      </c>
      <c r="BZ2" t="s">
        <v>879</v>
      </c>
      <c r="CA2" t="s">
        <v>880</v>
      </c>
      <c r="CB2" t="s">
        <v>881</v>
      </c>
      <c r="CC2" t="s">
        <v>882</v>
      </c>
      <c r="CD2" t="s">
        <v>883</v>
      </c>
      <c r="CE2" t="s">
        <v>884</v>
      </c>
      <c r="CF2" t="s">
        <v>885</v>
      </c>
      <c r="CG2" t="s">
        <v>886</v>
      </c>
      <c r="CH2" t="s">
        <v>887</v>
      </c>
      <c r="CI2" t="s">
        <v>888</v>
      </c>
      <c r="CJ2" t="s">
        <v>889</v>
      </c>
      <c r="CK2" t="s">
        <v>890</v>
      </c>
      <c r="CL2" t="s">
        <v>891</v>
      </c>
      <c r="CM2" t="s">
        <v>892</v>
      </c>
      <c r="CN2" t="s">
        <v>893</v>
      </c>
      <c r="CO2" t="s">
        <v>894</v>
      </c>
      <c r="CP2" t="s">
        <v>895</v>
      </c>
      <c r="CQ2" t="s">
        <v>896</v>
      </c>
      <c r="CR2" t="s">
        <v>897</v>
      </c>
      <c r="CS2" t="s">
        <v>898</v>
      </c>
      <c r="CT2" t="s">
        <v>899</v>
      </c>
      <c r="CU2" t="s">
        <v>900</v>
      </c>
      <c r="CV2" t="s">
        <v>901</v>
      </c>
      <c r="CW2" t="s">
        <v>902</v>
      </c>
      <c r="CX2" t="s">
        <v>903</v>
      </c>
      <c r="CY2" t="s">
        <v>904</v>
      </c>
      <c r="CZ2" t="s">
        <v>905</v>
      </c>
      <c r="DA2" t="s">
        <v>906</v>
      </c>
      <c r="DB2" t="s">
        <v>907</v>
      </c>
      <c r="DC2" t="s">
        <v>908</v>
      </c>
      <c r="DD2" t="s">
        <v>909</v>
      </c>
      <c r="DE2" t="s">
        <v>910</v>
      </c>
      <c r="DF2" t="s">
        <v>911</v>
      </c>
      <c r="DG2" t="s">
        <v>912</v>
      </c>
      <c r="DH2" t="s">
        <v>913</v>
      </c>
      <c r="DI2" t="s">
        <v>914</v>
      </c>
      <c r="DJ2" t="s">
        <v>915</v>
      </c>
      <c r="DK2" t="s">
        <v>916</v>
      </c>
      <c r="DL2" t="s">
        <v>917</v>
      </c>
      <c r="DM2" t="s">
        <v>918</v>
      </c>
      <c r="DN2" t="s">
        <v>919</v>
      </c>
      <c r="DO2" t="s">
        <v>920</v>
      </c>
      <c r="DP2" t="s">
        <v>921</v>
      </c>
      <c r="DQ2" t="s">
        <v>922</v>
      </c>
      <c r="DR2" t="s">
        <v>923</v>
      </c>
      <c r="DS2" t="s">
        <v>924</v>
      </c>
      <c r="DT2" t="s">
        <v>925</v>
      </c>
      <c r="DU2" t="s">
        <v>926</v>
      </c>
      <c r="DV2" t="s">
        <v>927</v>
      </c>
      <c r="DW2" t="s">
        <v>928</v>
      </c>
      <c r="DX2" t="s">
        <v>929</v>
      </c>
      <c r="DY2" t="s">
        <v>930</v>
      </c>
      <c r="DZ2" t="s">
        <v>931</v>
      </c>
      <c r="EA2" t="s">
        <v>932</v>
      </c>
      <c r="EB2" t="s">
        <v>933</v>
      </c>
      <c r="EC2" t="s">
        <v>934</v>
      </c>
      <c r="ED2" t="s">
        <v>935</v>
      </c>
      <c r="EE2" t="s">
        <v>936</v>
      </c>
      <c r="EF2" t="s">
        <v>937</v>
      </c>
      <c r="EG2" t="s">
        <v>938</v>
      </c>
      <c r="EH2" t="s">
        <v>939</v>
      </c>
      <c r="EI2" t="s">
        <v>940</v>
      </c>
      <c r="EJ2" t="s">
        <v>941</v>
      </c>
      <c r="EK2" t="s">
        <v>942</v>
      </c>
      <c r="EL2" t="s">
        <v>943</v>
      </c>
      <c r="EM2" t="s">
        <v>944</v>
      </c>
      <c r="EN2" t="s">
        <v>945</v>
      </c>
    </row>
    <row r="3" spans="1:144" hidden="1" x14ac:dyDescent="0.3">
      <c r="A3">
        <v>1</v>
      </c>
      <c r="B3" t="s">
        <v>1</v>
      </c>
      <c r="C3" t="s">
        <v>12</v>
      </c>
      <c r="D3" t="s">
        <v>125</v>
      </c>
      <c r="E3">
        <v>624</v>
      </c>
      <c r="F3">
        <v>2</v>
      </c>
      <c r="G3">
        <v>2</v>
      </c>
      <c r="H3" t="s">
        <v>946</v>
      </c>
      <c r="I3" t="s">
        <v>947</v>
      </c>
      <c r="J3" t="s">
        <v>948</v>
      </c>
      <c r="K3" t="s">
        <v>949</v>
      </c>
      <c r="L3">
        <v>24</v>
      </c>
      <c r="M3" t="s">
        <v>950</v>
      </c>
      <c r="N3" cm="1">
        <f t="array" ref="N3">_xlfn.IFS(M3="petrol",1,M3="diesel",2,M3="hybrid",3,M3="electric",4)</f>
        <v>1</v>
      </c>
      <c r="O3">
        <v>1652</v>
      </c>
      <c r="P3">
        <f>O3/1000</f>
        <v>1.6519999999999999</v>
      </c>
      <c r="Q3">
        <v>3164</v>
      </c>
      <c r="R3">
        <f>Q3/1000</f>
        <v>3.1640000000000001</v>
      </c>
      <c r="S3">
        <v>1750</v>
      </c>
      <c r="T3">
        <f>S3/1000</f>
        <v>1.75</v>
      </c>
      <c r="U3">
        <f>P3*R3*T3</f>
        <v>9.1471239999999998</v>
      </c>
      <c r="V3" t="s">
        <v>786</v>
      </c>
      <c r="W3">
        <v>5</v>
      </c>
      <c r="X3">
        <v>23.6</v>
      </c>
      <c r="Y3" s="6" t="s">
        <v>951</v>
      </c>
      <c r="Z3" t="s">
        <v>952</v>
      </c>
      <c r="AB3" t="s">
        <v>953</v>
      </c>
      <c r="AC3">
        <v>4</v>
      </c>
      <c r="AD3" t="s">
        <v>954</v>
      </c>
      <c r="AE3" t="s">
        <v>955</v>
      </c>
      <c r="AF3" t="s">
        <v>955</v>
      </c>
      <c r="AG3" t="s">
        <v>956</v>
      </c>
      <c r="AH3" t="s">
        <v>957</v>
      </c>
      <c r="AI3" t="s">
        <v>958</v>
      </c>
      <c r="AJ3" t="s">
        <v>959</v>
      </c>
      <c r="AK3" t="s">
        <v>960</v>
      </c>
      <c r="AL3" t="s">
        <v>961</v>
      </c>
      <c r="AM3" t="s">
        <v>962</v>
      </c>
      <c r="AN3" t="s">
        <v>963</v>
      </c>
      <c r="AP3" t="s">
        <v>964</v>
      </c>
      <c r="AQ3" t="s">
        <v>965</v>
      </c>
      <c r="AR3" t="s">
        <v>966</v>
      </c>
      <c r="AS3" t="s">
        <v>967</v>
      </c>
      <c r="AT3" t="s">
        <v>968</v>
      </c>
      <c r="AU3" t="s">
        <v>969</v>
      </c>
      <c r="AV3" t="s">
        <v>970</v>
      </c>
      <c r="AW3">
        <v>4</v>
      </c>
      <c r="AX3" t="s">
        <v>971</v>
      </c>
      <c r="AY3" t="s">
        <v>972</v>
      </c>
      <c r="AZ3" t="s">
        <v>973</v>
      </c>
      <c r="BA3" t="s">
        <v>974</v>
      </c>
      <c r="BB3" t="s">
        <v>970</v>
      </c>
      <c r="BC3" t="s">
        <v>970</v>
      </c>
      <c r="BD3" t="s">
        <v>975</v>
      </c>
      <c r="BE3" t="s">
        <v>970</v>
      </c>
      <c r="BF3" t="s">
        <v>970</v>
      </c>
      <c r="BG3" t="s">
        <v>976</v>
      </c>
      <c r="BH3" t="s">
        <v>970</v>
      </c>
      <c r="BI3" t="s">
        <v>977</v>
      </c>
      <c r="BJ3">
        <v>110</v>
      </c>
      <c r="BK3" t="s">
        <v>970</v>
      </c>
      <c r="BL3" t="s">
        <v>970</v>
      </c>
      <c r="BM3" t="s">
        <v>970</v>
      </c>
      <c r="BN3" t="s">
        <v>967</v>
      </c>
      <c r="BO3" t="s">
        <v>978</v>
      </c>
      <c r="BP3" t="s">
        <v>970</v>
      </c>
      <c r="BQ3" t="s">
        <v>978</v>
      </c>
      <c r="BR3" t="s">
        <v>970</v>
      </c>
      <c r="BS3" t="s">
        <v>979</v>
      </c>
      <c r="BT3" t="s">
        <v>970</v>
      </c>
      <c r="BU3" t="s">
        <v>977</v>
      </c>
      <c r="BV3" t="s">
        <v>967</v>
      </c>
      <c r="BW3" t="s">
        <v>972</v>
      </c>
      <c r="BX3" t="s">
        <v>980</v>
      </c>
      <c r="BY3" t="s">
        <v>970</v>
      </c>
      <c r="BZ3">
        <v>4</v>
      </c>
      <c r="CA3" t="s">
        <v>970</v>
      </c>
      <c r="CB3" t="s">
        <v>981</v>
      </c>
      <c r="CC3" t="s">
        <v>982</v>
      </c>
      <c r="CD3" t="s">
        <v>983</v>
      </c>
    </row>
    <row r="4" spans="1:144" hidden="1" x14ac:dyDescent="0.3">
      <c r="A4">
        <v>7</v>
      </c>
      <c r="B4" t="s">
        <v>2</v>
      </c>
      <c r="C4" t="s">
        <v>13</v>
      </c>
      <c r="D4" t="s">
        <v>131</v>
      </c>
      <c r="E4">
        <v>799</v>
      </c>
      <c r="F4">
        <v>3</v>
      </c>
      <c r="G4">
        <v>4</v>
      </c>
      <c r="H4" t="s">
        <v>986</v>
      </c>
      <c r="I4" t="s">
        <v>947</v>
      </c>
      <c r="J4" t="s">
        <v>987</v>
      </c>
      <c r="K4" t="s">
        <v>949</v>
      </c>
      <c r="L4">
        <v>28</v>
      </c>
      <c r="M4" t="s">
        <v>950</v>
      </c>
      <c r="N4" cm="1">
        <f t="array" ref="N4">_xlfn.IFS(M4="petrol",1,M4="diesel",2,M4="hybrid",3,M4="electric",4)</f>
        <v>1</v>
      </c>
      <c r="O4">
        <v>1490</v>
      </c>
      <c r="P4">
        <f t="shared" ref="P4:P7" si="0">O4/1000</f>
        <v>1.49</v>
      </c>
      <c r="Q4">
        <v>3731</v>
      </c>
      <c r="R4">
        <f t="shared" ref="R4:R7" si="1">Q4/1000</f>
        <v>3.7309999999999999</v>
      </c>
      <c r="S4">
        <v>1579</v>
      </c>
      <c r="T4">
        <f t="shared" ref="T4:T7" si="2">S4/1000</f>
        <v>1.579</v>
      </c>
      <c r="U4">
        <f t="shared" ref="U4:U7" si="3">P4*R4*T4</f>
        <v>8.7779610100000003</v>
      </c>
      <c r="V4" t="s">
        <v>786</v>
      </c>
      <c r="W4">
        <v>5</v>
      </c>
      <c r="X4">
        <v>25.17</v>
      </c>
      <c r="Y4" s="6" t="s">
        <v>951</v>
      </c>
      <c r="Z4" t="s">
        <v>988</v>
      </c>
      <c r="AB4" t="s">
        <v>989</v>
      </c>
      <c r="AC4">
        <v>6</v>
      </c>
      <c r="AD4" t="s">
        <v>990</v>
      </c>
      <c r="AE4" t="s">
        <v>991</v>
      </c>
      <c r="AF4" t="s">
        <v>955</v>
      </c>
      <c r="AG4" t="s">
        <v>992</v>
      </c>
      <c r="AH4" t="s">
        <v>993</v>
      </c>
      <c r="AK4" t="s">
        <v>994</v>
      </c>
      <c r="AL4" t="s">
        <v>994</v>
      </c>
      <c r="AQ4" t="s">
        <v>995</v>
      </c>
      <c r="AR4" t="s">
        <v>996</v>
      </c>
      <c r="AS4" t="s">
        <v>967</v>
      </c>
      <c r="AT4" t="s">
        <v>967</v>
      </c>
      <c r="AU4" t="s">
        <v>969</v>
      </c>
      <c r="AV4" t="s">
        <v>970</v>
      </c>
      <c r="AW4">
        <v>5</v>
      </c>
      <c r="AX4" t="s">
        <v>971</v>
      </c>
      <c r="AY4" t="s">
        <v>972</v>
      </c>
      <c r="AZ4" t="s">
        <v>997</v>
      </c>
      <c r="BA4" t="s">
        <v>994</v>
      </c>
      <c r="BD4" t="s">
        <v>969</v>
      </c>
      <c r="BG4" t="s">
        <v>998</v>
      </c>
      <c r="BI4" t="s">
        <v>977</v>
      </c>
      <c r="BJ4">
        <v>300</v>
      </c>
      <c r="BM4" t="s">
        <v>970</v>
      </c>
      <c r="BO4" t="s">
        <v>978</v>
      </c>
      <c r="BQ4" t="s">
        <v>978</v>
      </c>
      <c r="BR4" t="s">
        <v>970</v>
      </c>
      <c r="BU4" t="s">
        <v>977</v>
      </c>
      <c r="BV4" t="s">
        <v>967</v>
      </c>
      <c r="BW4" t="s">
        <v>972</v>
      </c>
      <c r="BX4" t="s">
        <v>967</v>
      </c>
      <c r="BY4" t="s">
        <v>970</v>
      </c>
      <c r="BZ4" t="s">
        <v>951</v>
      </c>
      <c r="CA4" t="s">
        <v>970</v>
      </c>
      <c r="CB4" t="s">
        <v>999</v>
      </c>
      <c r="CC4" t="s">
        <v>982</v>
      </c>
      <c r="CD4" t="s">
        <v>983</v>
      </c>
      <c r="CE4" t="s">
        <v>970</v>
      </c>
      <c r="CG4" t="s">
        <v>970</v>
      </c>
      <c r="CL4" t="s">
        <v>970</v>
      </c>
      <c r="CS4" t="s">
        <v>970</v>
      </c>
      <c r="CW4" t="s">
        <v>1000</v>
      </c>
      <c r="CX4" t="s">
        <v>970</v>
      </c>
      <c r="CY4" t="s">
        <v>970</v>
      </c>
      <c r="CZ4" t="s">
        <v>970</v>
      </c>
      <c r="DA4" t="s">
        <v>970</v>
      </c>
      <c r="DB4">
        <v>1</v>
      </c>
    </row>
    <row r="5" spans="1:144" x14ac:dyDescent="0.3">
      <c r="A5">
        <v>19</v>
      </c>
      <c r="B5" t="s">
        <v>3</v>
      </c>
      <c r="C5" t="s">
        <v>14</v>
      </c>
      <c r="D5" t="s">
        <v>143</v>
      </c>
      <c r="E5">
        <v>1196</v>
      </c>
      <c r="F5">
        <v>4</v>
      </c>
      <c r="G5">
        <v>4</v>
      </c>
      <c r="H5" t="s">
        <v>946</v>
      </c>
      <c r="I5" t="s">
        <v>947</v>
      </c>
      <c r="J5" t="s">
        <v>1008</v>
      </c>
      <c r="K5" t="s">
        <v>949</v>
      </c>
      <c r="L5">
        <v>40</v>
      </c>
      <c r="M5" t="s">
        <v>950</v>
      </c>
      <c r="N5" cm="1">
        <f t="array" ref="N5">_xlfn.IFS(M5="petrol",1,M5="diesel",2,M5="hybrid",3,M5="electric",4)</f>
        <v>1</v>
      </c>
      <c r="O5">
        <v>1800</v>
      </c>
      <c r="P5">
        <f t="shared" si="0"/>
        <v>1.8</v>
      </c>
      <c r="Q5">
        <v>3675</v>
      </c>
      <c r="R5">
        <f t="shared" si="1"/>
        <v>3.6749999999999998</v>
      </c>
      <c r="S5">
        <v>1475</v>
      </c>
      <c r="T5">
        <f t="shared" si="2"/>
        <v>1.4750000000000001</v>
      </c>
      <c r="U5">
        <f t="shared" si="3"/>
        <v>9.7571250000000003</v>
      </c>
      <c r="V5" t="s">
        <v>787</v>
      </c>
      <c r="W5">
        <v>5</v>
      </c>
      <c r="X5">
        <v>12</v>
      </c>
      <c r="Y5">
        <v>15</v>
      </c>
      <c r="Z5" t="s">
        <v>1009</v>
      </c>
      <c r="AB5" t="s">
        <v>1010</v>
      </c>
      <c r="AC5">
        <v>5</v>
      </c>
      <c r="AD5" t="s">
        <v>1011</v>
      </c>
      <c r="AE5" t="s">
        <v>991</v>
      </c>
      <c r="AF5" t="s">
        <v>955</v>
      </c>
      <c r="AG5" t="s">
        <v>1012</v>
      </c>
      <c r="AH5" t="s">
        <v>1013</v>
      </c>
      <c r="AI5" t="s">
        <v>1014</v>
      </c>
      <c r="AJ5" t="s">
        <v>1015</v>
      </c>
      <c r="AK5" t="s">
        <v>1016</v>
      </c>
      <c r="AL5" t="s">
        <v>1016</v>
      </c>
      <c r="AQ5" t="s">
        <v>1017</v>
      </c>
      <c r="AR5" t="s">
        <v>1018</v>
      </c>
      <c r="AS5" t="s">
        <v>967</v>
      </c>
      <c r="AT5" t="s">
        <v>968</v>
      </c>
      <c r="AU5" t="s">
        <v>969</v>
      </c>
      <c r="AV5" t="s">
        <v>970</v>
      </c>
      <c r="AW5">
        <v>5</v>
      </c>
      <c r="AX5" t="s">
        <v>971</v>
      </c>
      <c r="AY5" t="s">
        <v>972</v>
      </c>
      <c r="AZ5" t="s">
        <v>1019</v>
      </c>
      <c r="BA5" t="s">
        <v>1016</v>
      </c>
      <c r="BD5" t="s">
        <v>969</v>
      </c>
      <c r="BG5" t="s">
        <v>1020</v>
      </c>
      <c r="BI5" t="s">
        <v>977</v>
      </c>
      <c r="BJ5">
        <v>400</v>
      </c>
      <c r="BM5" t="s">
        <v>970</v>
      </c>
      <c r="BO5" t="s">
        <v>969</v>
      </c>
      <c r="BR5" t="s">
        <v>970</v>
      </c>
      <c r="BS5" t="s">
        <v>1021</v>
      </c>
      <c r="BU5" t="s">
        <v>972</v>
      </c>
      <c r="BV5" t="s">
        <v>967</v>
      </c>
      <c r="BW5" t="s">
        <v>972</v>
      </c>
      <c r="BX5" t="s">
        <v>980</v>
      </c>
      <c r="BY5" t="s">
        <v>970</v>
      </c>
      <c r="BZ5">
        <v>4.5</v>
      </c>
      <c r="CA5" t="s">
        <v>970</v>
      </c>
      <c r="CB5" t="s">
        <v>981</v>
      </c>
      <c r="CE5" t="s">
        <v>970</v>
      </c>
      <c r="CK5" t="s">
        <v>1022</v>
      </c>
      <c r="CM5" t="s">
        <v>970</v>
      </c>
      <c r="CO5" t="s">
        <v>970</v>
      </c>
      <c r="CS5" t="s">
        <v>970</v>
      </c>
      <c r="CV5" t="s">
        <v>1023</v>
      </c>
      <c r="CW5" t="s">
        <v>1000</v>
      </c>
      <c r="CY5" t="s">
        <v>970</v>
      </c>
      <c r="DB5">
        <v>1</v>
      </c>
      <c r="DC5">
        <v>9.9</v>
      </c>
      <c r="DD5" t="s">
        <v>1024</v>
      </c>
      <c r="DE5" t="s">
        <v>1025</v>
      </c>
      <c r="DF5" t="s">
        <v>1026</v>
      </c>
      <c r="DG5" t="s">
        <v>1027</v>
      </c>
    </row>
    <row r="6" spans="1:144" x14ac:dyDescent="0.3">
      <c r="A6">
        <v>24</v>
      </c>
      <c r="B6" t="s">
        <v>3</v>
      </c>
      <c r="C6" t="s">
        <v>15</v>
      </c>
      <c r="D6" t="s">
        <v>148</v>
      </c>
      <c r="E6">
        <v>998</v>
      </c>
      <c r="F6">
        <v>3</v>
      </c>
      <c r="G6">
        <v>4</v>
      </c>
      <c r="H6" t="s">
        <v>986</v>
      </c>
      <c r="I6" t="s">
        <v>947</v>
      </c>
      <c r="J6" t="s">
        <v>987</v>
      </c>
      <c r="K6" t="s">
        <v>949</v>
      </c>
      <c r="L6">
        <v>35</v>
      </c>
      <c r="M6" t="s">
        <v>950</v>
      </c>
      <c r="N6" cm="1">
        <f t="array" ref="N6">_xlfn.IFS(M6="petrol",1,M6="diesel",2,M6="hybrid",3,M6="electric",4)</f>
        <v>1</v>
      </c>
      <c r="O6">
        <v>1475</v>
      </c>
      <c r="P6">
        <f t="shared" si="0"/>
        <v>1.4750000000000001</v>
      </c>
      <c r="Q6">
        <v>3545</v>
      </c>
      <c r="R6">
        <f t="shared" si="1"/>
        <v>3.5449999999999999</v>
      </c>
      <c r="S6">
        <v>1490</v>
      </c>
      <c r="T6">
        <f t="shared" si="2"/>
        <v>1.49</v>
      </c>
      <c r="U6">
        <f t="shared" si="3"/>
        <v>7.7910237500000008</v>
      </c>
      <c r="V6" t="s">
        <v>786</v>
      </c>
      <c r="W6">
        <v>5</v>
      </c>
      <c r="X6">
        <v>14</v>
      </c>
      <c r="Y6">
        <v>17</v>
      </c>
      <c r="Z6" t="s">
        <v>1030</v>
      </c>
      <c r="AB6" t="s">
        <v>1031</v>
      </c>
      <c r="AC6">
        <v>5</v>
      </c>
      <c r="AD6" t="s">
        <v>1011</v>
      </c>
      <c r="AE6" t="s">
        <v>991</v>
      </c>
      <c r="AF6" t="s">
        <v>955</v>
      </c>
      <c r="AG6" t="s">
        <v>1032</v>
      </c>
      <c r="AH6" t="s">
        <v>1033</v>
      </c>
      <c r="AI6" t="s">
        <v>1034</v>
      </c>
      <c r="AJ6" t="s">
        <v>1015</v>
      </c>
      <c r="AK6" t="s">
        <v>1035</v>
      </c>
      <c r="AL6" t="s">
        <v>1035</v>
      </c>
      <c r="AM6" t="s">
        <v>970</v>
      </c>
      <c r="AQ6" t="s">
        <v>1036</v>
      </c>
      <c r="AR6" t="s">
        <v>1037</v>
      </c>
      <c r="AS6" t="s">
        <v>967</v>
      </c>
      <c r="AT6" t="s">
        <v>968</v>
      </c>
      <c r="AU6" t="s">
        <v>969</v>
      </c>
      <c r="AV6" t="s">
        <v>970</v>
      </c>
      <c r="AW6">
        <v>5</v>
      </c>
      <c r="AX6" t="s">
        <v>971</v>
      </c>
      <c r="AY6" t="s">
        <v>972</v>
      </c>
      <c r="AZ6" t="s">
        <v>1038</v>
      </c>
      <c r="BA6" t="s">
        <v>1035</v>
      </c>
      <c r="BD6" t="s">
        <v>969</v>
      </c>
      <c r="BG6" t="s">
        <v>1020</v>
      </c>
      <c r="BI6" t="s">
        <v>977</v>
      </c>
      <c r="BJ6">
        <v>177</v>
      </c>
      <c r="BM6" t="s">
        <v>970</v>
      </c>
      <c r="BO6" t="s">
        <v>978</v>
      </c>
      <c r="BQ6" t="s">
        <v>978</v>
      </c>
      <c r="BR6" t="s">
        <v>970</v>
      </c>
      <c r="BS6" t="s">
        <v>1021</v>
      </c>
      <c r="BU6" t="s">
        <v>977</v>
      </c>
      <c r="BV6" t="s">
        <v>967</v>
      </c>
      <c r="BW6" t="s">
        <v>972</v>
      </c>
      <c r="BX6" t="s">
        <v>980</v>
      </c>
      <c r="BY6" t="s">
        <v>970</v>
      </c>
      <c r="BZ6">
        <v>4.5999999999999996</v>
      </c>
      <c r="CA6" t="s">
        <v>970</v>
      </c>
      <c r="CB6" t="s">
        <v>981</v>
      </c>
      <c r="CC6" t="s">
        <v>982</v>
      </c>
      <c r="CD6" t="s">
        <v>983</v>
      </c>
      <c r="CE6" t="s">
        <v>970</v>
      </c>
      <c r="CL6" t="s">
        <v>970</v>
      </c>
      <c r="CN6" t="s">
        <v>970</v>
      </c>
      <c r="CS6" t="s">
        <v>970</v>
      </c>
      <c r="CV6" t="s">
        <v>1039</v>
      </c>
      <c r="CW6" t="s">
        <v>1000</v>
      </c>
      <c r="CY6" t="s">
        <v>970</v>
      </c>
      <c r="DB6">
        <v>1</v>
      </c>
      <c r="DE6" t="s">
        <v>1040</v>
      </c>
    </row>
    <row r="7" spans="1:144" hidden="1" x14ac:dyDescent="0.3">
      <c r="A7">
        <v>30</v>
      </c>
      <c r="B7" t="s">
        <v>3</v>
      </c>
      <c r="C7" t="s">
        <v>16</v>
      </c>
      <c r="D7" t="s">
        <v>154</v>
      </c>
      <c r="E7">
        <v>998</v>
      </c>
      <c r="F7">
        <v>3</v>
      </c>
      <c r="G7">
        <v>4</v>
      </c>
      <c r="H7" t="s">
        <v>986</v>
      </c>
      <c r="I7" t="s">
        <v>947</v>
      </c>
      <c r="J7" t="s">
        <v>987</v>
      </c>
      <c r="K7" t="s">
        <v>949</v>
      </c>
      <c r="L7">
        <v>35</v>
      </c>
      <c r="M7" t="s">
        <v>950</v>
      </c>
      <c r="N7" cm="1">
        <f t="array" ref="N7">_xlfn.IFS(M7="petrol",1,M7="diesel",2,M7="hybrid",3,M7="electric",4)</f>
        <v>1</v>
      </c>
      <c r="O7">
        <v>1560</v>
      </c>
      <c r="P7">
        <f t="shared" si="0"/>
        <v>1.56</v>
      </c>
      <c r="Q7">
        <v>3600</v>
      </c>
      <c r="R7">
        <f t="shared" si="1"/>
        <v>3.6</v>
      </c>
      <c r="S7">
        <v>1600</v>
      </c>
      <c r="T7">
        <f t="shared" si="2"/>
        <v>1.6</v>
      </c>
      <c r="U7">
        <f t="shared" si="3"/>
        <v>8.9856000000000016</v>
      </c>
      <c r="V7" t="s">
        <v>786</v>
      </c>
      <c r="W7">
        <v>5</v>
      </c>
      <c r="X7">
        <v>23</v>
      </c>
      <c r="Y7" s="6" t="s">
        <v>951</v>
      </c>
      <c r="Z7" t="s">
        <v>1043</v>
      </c>
      <c r="AB7" t="s">
        <v>1044</v>
      </c>
      <c r="AC7">
        <v>5</v>
      </c>
      <c r="AD7" t="s">
        <v>1045</v>
      </c>
      <c r="AE7" t="s">
        <v>991</v>
      </c>
      <c r="AF7" t="s">
        <v>955</v>
      </c>
      <c r="AG7" t="s">
        <v>1046</v>
      </c>
      <c r="AH7" t="s">
        <v>1047</v>
      </c>
      <c r="AI7" t="s">
        <v>1048</v>
      </c>
      <c r="AJ7" t="s">
        <v>1049</v>
      </c>
      <c r="AK7" t="s">
        <v>1050</v>
      </c>
      <c r="AL7" t="s">
        <v>1050</v>
      </c>
      <c r="AM7" t="s">
        <v>962</v>
      </c>
      <c r="AQ7" t="s">
        <v>1036</v>
      </c>
      <c r="AR7" t="s">
        <v>1037</v>
      </c>
      <c r="AS7" t="s">
        <v>967</v>
      </c>
      <c r="AT7" t="s">
        <v>968</v>
      </c>
      <c r="AU7" t="s">
        <v>969</v>
      </c>
      <c r="AV7" t="s">
        <v>970</v>
      </c>
      <c r="AW7">
        <v>5</v>
      </c>
      <c r="AX7" t="s">
        <v>971</v>
      </c>
      <c r="AY7" t="s">
        <v>972</v>
      </c>
      <c r="AZ7" t="s">
        <v>1051</v>
      </c>
      <c r="BA7" t="s">
        <v>1050</v>
      </c>
      <c r="BD7" t="s">
        <v>969</v>
      </c>
      <c r="BF7" t="s">
        <v>970</v>
      </c>
      <c r="BG7" t="s">
        <v>1020</v>
      </c>
      <c r="BI7" t="s">
        <v>972</v>
      </c>
      <c r="BJ7">
        <v>235</v>
      </c>
      <c r="BM7" t="s">
        <v>970</v>
      </c>
      <c r="BN7" t="s">
        <v>967</v>
      </c>
      <c r="BO7" t="s">
        <v>978</v>
      </c>
      <c r="BP7" t="s">
        <v>970</v>
      </c>
      <c r="BQ7" t="s">
        <v>1052</v>
      </c>
      <c r="BR7" t="s">
        <v>970</v>
      </c>
      <c r="BS7" t="s">
        <v>1021</v>
      </c>
      <c r="BU7" t="s">
        <v>977</v>
      </c>
      <c r="BV7" t="s">
        <v>967</v>
      </c>
      <c r="BW7" t="s">
        <v>972</v>
      </c>
      <c r="BX7" t="s">
        <v>980</v>
      </c>
      <c r="BY7" t="s">
        <v>970</v>
      </c>
      <c r="BZ7">
        <v>4.7</v>
      </c>
      <c r="CA7" t="s">
        <v>970</v>
      </c>
      <c r="CB7" t="s">
        <v>981</v>
      </c>
      <c r="CC7" t="s">
        <v>982</v>
      </c>
      <c r="CD7" t="s">
        <v>983</v>
      </c>
      <c r="CE7" t="s">
        <v>970</v>
      </c>
      <c r="CL7" t="s">
        <v>970</v>
      </c>
      <c r="CS7" t="s">
        <v>970</v>
      </c>
      <c r="CT7" t="s">
        <v>970</v>
      </c>
      <c r="CV7" t="s">
        <v>1053</v>
      </c>
      <c r="CW7" t="s">
        <v>1006</v>
      </c>
      <c r="CX7" t="s">
        <v>970</v>
      </c>
      <c r="DB7">
        <v>2</v>
      </c>
      <c r="DH7" t="s">
        <v>970</v>
      </c>
    </row>
    <row r="8" spans="1:144" hidden="1" x14ac:dyDescent="0.3">
      <c r="A8">
        <v>32</v>
      </c>
      <c r="B8" t="s">
        <v>4</v>
      </c>
      <c r="C8" t="s">
        <v>17</v>
      </c>
      <c r="D8" t="s">
        <v>156</v>
      </c>
      <c r="E8">
        <v>1086</v>
      </c>
      <c r="F8">
        <v>4</v>
      </c>
      <c r="G8">
        <v>4</v>
      </c>
      <c r="H8" t="s">
        <v>986</v>
      </c>
      <c r="I8" t="s">
        <v>947</v>
      </c>
      <c r="J8" t="s">
        <v>987</v>
      </c>
      <c r="K8" t="s">
        <v>949</v>
      </c>
      <c r="L8">
        <v>35</v>
      </c>
      <c r="M8" t="s">
        <v>950</v>
      </c>
      <c r="O8">
        <v>1560</v>
      </c>
      <c r="Q8">
        <v>3610</v>
      </c>
      <c r="S8">
        <v>1645</v>
      </c>
      <c r="V8" t="s">
        <v>786</v>
      </c>
      <c r="W8">
        <v>4</v>
      </c>
      <c r="Y8" s="6" t="s">
        <v>951</v>
      </c>
      <c r="Z8" t="s">
        <v>1055</v>
      </c>
      <c r="AC8">
        <v>5</v>
      </c>
      <c r="AI8" t="s">
        <v>1056</v>
      </c>
      <c r="AJ8" t="s">
        <v>1057</v>
      </c>
      <c r="AM8" t="s">
        <v>962</v>
      </c>
      <c r="AN8" t="s">
        <v>963</v>
      </c>
      <c r="AQ8" t="s">
        <v>1058</v>
      </c>
      <c r="AR8" t="s">
        <v>1059</v>
      </c>
      <c r="AS8" t="s">
        <v>968</v>
      </c>
      <c r="AT8" t="s">
        <v>968</v>
      </c>
      <c r="AU8" t="s">
        <v>968</v>
      </c>
      <c r="AV8" t="s">
        <v>970</v>
      </c>
      <c r="AW8">
        <v>5</v>
      </c>
      <c r="AX8" t="s">
        <v>971</v>
      </c>
      <c r="AY8" t="s">
        <v>972</v>
      </c>
      <c r="AZ8" t="s">
        <v>1060</v>
      </c>
      <c r="BC8" t="s">
        <v>970</v>
      </c>
      <c r="BD8" t="s">
        <v>969</v>
      </c>
      <c r="BF8" t="s">
        <v>970</v>
      </c>
      <c r="BI8" t="s">
        <v>1061</v>
      </c>
      <c r="BM8" t="s">
        <v>970</v>
      </c>
      <c r="BN8" t="s">
        <v>968</v>
      </c>
      <c r="BO8" t="s">
        <v>1052</v>
      </c>
      <c r="BP8" t="s">
        <v>970</v>
      </c>
      <c r="BQ8" t="s">
        <v>1052</v>
      </c>
      <c r="BR8" t="s">
        <v>970</v>
      </c>
      <c r="BU8" t="s">
        <v>1061</v>
      </c>
      <c r="BV8" t="s">
        <v>967</v>
      </c>
      <c r="BX8" t="s">
        <v>968</v>
      </c>
      <c r="BY8" t="s">
        <v>970</v>
      </c>
      <c r="BZ8" t="s">
        <v>951</v>
      </c>
      <c r="CA8" t="s">
        <v>970</v>
      </c>
      <c r="CB8" t="s">
        <v>981</v>
      </c>
      <c r="CC8" t="s">
        <v>982</v>
      </c>
      <c r="CD8" t="s">
        <v>983</v>
      </c>
      <c r="CG8" t="s">
        <v>970</v>
      </c>
      <c r="CL8" t="s">
        <v>970</v>
      </c>
      <c r="CP8" t="s">
        <v>970</v>
      </c>
      <c r="CS8" t="s">
        <v>970</v>
      </c>
      <c r="CT8" t="s">
        <v>970</v>
      </c>
      <c r="CW8" t="s">
        <v>1000</v>
      </c>
      <c r="CX8" t="s">
        <v>970</v>
      </c>
      <c r="CY8" t="s">
        <v>970</v>
      </c>
      <c r="CZ8" t="s">
        <v>970</v>
      </c>
      <c r="DA8" t="s">
        <v>970</v>
      </c>
      <c r="DB8">
        <v>1</v>
      </c>
      <c r="DH8" t="s">
        <v>970</v>
      </c>
      <c r="DN8" t="s">
        <v>1062</v>
      </c>
      <c r="DO8" t="s">
        <v>970</v>
      </c>
      <c r="DQ8" t="s">
        <v>1063</v>
      </c>
      <c r="DS8" t="s">
        <v>970</v>
      </c>
    </row>
    <row r="9" spans="1:144" hidden="1" x14ac:dyDescent="0.3">
      <c r="A9">
        <v>40</v>
      </c>
      <c r="B9" t="s">
        <v>1</v>
      </c>
      <c r="C9" t="s">
        <v>18</v>
      </c>
      <c r="D9" t="s">
        <v>164</v>
      </c>
      <c r="E9">
        <v>1199</v>
      </c>
      <c r="F9">
        <v>3</v>
      </c>
      <c r="G9">
        <v>4</v>
      </c>
      <c r="H9" t="s">
        <v>986</v>
      </c>
      <c r="I9" t="s">
        <v>947</v>
      </c>
      <c r="J9" t="s">
        <v>987</v>
      </c>
      <c r="K9" t="s">
        <v>949</v>
      </c>
      <c r="L9">
        <v>35</v>
      </c>
      <c r="M9" t="s">
        <v>950</v>
      </c>
      <c r="O9">
        <v>1535</v>
      </c>
      <c r="Q9">
        <v>3765</v>
      </c>
      <c r="S9">
        <v>1677</v>
      </c>
      <c r="V9" t="s">
        <v>786</v>
      </c>
      <c r="W9">
        <v>5</v>
      </c>
      <c r="Y9" s="6" t="s">
        <v>951</v>
      </c>
      <c r="Z9" t="s">
        <v>1074</v>
      </c>
      <c r="AB9" t="s">
        <v>1075</v>
      </c>
      <c r="AC9">
        <v>5</v>
      </c>
      <c r="AE9" t="s">
        <v>991</v>
      </c>
      <c r="AF9" t="s">
        <v>955</v>
      </c>
      <c r="AG9" t="s">
        <v>1076</v>
      </c>
      <c r="AH9" t="s">
        <v>1077</v>
      </c>
      <c r="AK9" t="s">
        <v>1068</v>
      </c>
      <c r="AL9" t="s">
        <v>1068</v>
      </c>
      <c r="AM9" t="s">
        <v>962</v>
      </c>
      <c r="AQ9" t="s">
        <v>1078</v>
      </c>
      <c r="AR9" t="s">
        <v>1079</v>
      </c>
      <c r="AS9" t="s">
        <v>967</v>
      </c>
      <c r="AT9" t="s">
        <v>968</v>
      </c>
      <c r="AU9" t="s">
        <v>968</v>
      </c>
      <c r="AV9">
        <v>2</v>
      </c>
      <c r="AW9">
        <v>5</v>
      </c>
      <c r="AX9" t="s">
        <v>971</v>
      </c>
      <c r="AY9" t="s">
        <v>972</v>
      </c>
      <c r="AZ9" t="s">
        <v>1060</v>
      </c>
      <c r="BA9" t="s">
        <v>1068</v>
      </c>
      <c r="BC9" t="s">
        <v>970</v>
      </c>
      <c r="BD9" t="s">
        <v>969</v>
      </c>
      <c r="BF9" t="s">
        <v>970</v>
      </c>
      <c r="BG9" t="s">
        <v>1080</v>
      </c>
      <c r="BI9" t="s">
        <v>1064</v>
      </c>
      <c r="BM9" t="s">
        <v>970</v>
      </c>
      <c r="BN9" t="s">
        <v>970</v>
      </c>
      <c r="BO9" t="s">
        <v>978</v>
      </c>
      <c r="BP9" t="s">
        <v>970</v>
      </c>
      <c r="BQ9" t="s">
        <v>1052</v>
      </c>
      <c r="BR9" t="s">
        <v>970</v>
      </c>
      <c r="BS9" t="s">
        <v>1081</v>
      </c>
      <c r="BU9" t="s">
        <v>1061</v>
      </c>
      <c r="BV9" t="s">
        <v>968</v>
      </c>
      <c r="BW9" t="s">
        <v>972</v>
      </c>
      <c r="BX9" t="s">
        <v>980</v>
      </c>
      <c r="BY9" t="s">
        <v>970</v>
      </c>
      <c r="BZ9" t="s">
        <v>951</v>
      </c>
      <c r="CA9" t="s">
        <v>970</v>
      </c>
      <c r="CB9" t="s">
        <v>981</v>
      </c>
      <c r="CD9" t="s">
        <v>983</v>
      </c>
      <c r="CE9" t="s">
        <v>970</v>
      </c>
      <c r="CG9" t="s">
        <v>970</v>
      </c>
      <c r="CL9" t="s">
        <v>970</v>
      </c>
      <c r="CS9" t="s">
        <v>970</v>
      </c>
      <c r="CT9" t="s">
        <v>970</v>
      </c>
      <c r="CW9" t="s">
        <v>1006</v>
      </c>
      <c r="CY9" t="s">
        <v>970</v>
      </c>
      <c r="DA9" t="s">
        <v>970</v>
      </c>
      <c r="DB9">
        <v>2</v>
      </c>
      <c r="DD9" t="s">
        <v>1024</v>
      </c>
      <c r="DG9" t="s">
        <v>1027</v>
      </c>
      <c r="DH9" t="s">
        <v>970</v>
      </c>
      <c r="DL9" t="s">
        <v>970</v>
      </c>
      <c r="DO9" t="s">
        <v>970</v>
      </c>
      <c r="DW9" t="s">
        <v>970</v>
      </c>
    </row>
    <row r="10" spans="1:144" x14ac:dyDescent="0.3">
      <c r="A10">
        <v>48</v>
      </c>
      <c r="B10" t="s">
        <v>3</v>
      </c>
      <c r="C10" t="s">
        <v>19</v>
      </c>
      <c r="D10" t="s">
        <v>151</v>
      </c>
      <c r="E10">
        <v>998</v>
      </c>
      <c r="F10">
        <v>3</v>
      </c>
      <c r="G10">
        <v>4</v>
      </c>
      <c r="H10" t="s">
        <v>986</v>
      </c>
      <c r="I10" t="s">
        <v>947</v>
      </c>
      <c r="J10" t="s">
        <v>987</v>
      </c>
      <c r="K10" t="s">
        <v>949</v>
      </c>
      <c r="L10">
        <v>35</v>
      </c>
      <c r="M10" t="s">
        <v>950</v>
      </c>
      <c r="N10" cm="1">
        <f t="array" ref="N10">_xlfn.IFS(M10="petrol",1,M10="diesel",2,M10="hybrid",3,M10="electric",4)</f>
        <v>1</v>
      </c>
      <c r="O10">
        <v>1560</v>
      </c>
      <c r="P10">
        <f t="shared" ref="P10:P11" si="4">O10/1000</f>
        <v>1.56</v>
      </c>
      <c r="Q10">
        <v>3600</v>
      </c>
      <c r="R10">
        <f t="shared" ref="R10:R11" si="5">Q10/1000</f>
        <v>3.6</v>
      </c>
      <c r="S10">
        <v>1600</v>
      </c>
      <c r="T10">
        <f t="shared" ref="T10:T11" si="6">S10/1000</f>
        <v>1.6</v>
      </c>
      <c r="U10">
        <f t="shared" ref="U10:U11" si="7">P10*R10*T10</f>
        <v>8.9856000000000016</v>
      </c>
      <c r="V10" t="s">
        <v>786</v>
      </c>
      <c r="W10">
        <v>5</v>
      </c>
      <c r="X10">
        <v>23</v>
      </c>
      <c r="Y10">
        <v>22</v>
      </c>
      <c r="Z10" t="s">
        <v>1043</v>
      </c>
      <c r="AB10" t="s">
        <v>1091</v>
      </c>
      <c r="AC10">
        <v>5</v>
      </c>
      <c r="AD10" t="s">
        <v>1045</v>
      </c>
      <c r="AE10" t="s">
        <v>991</v>
      </c>
      <c r="AF10" t="s">
        <v>955</v>
      </c>
      <c r="AG10" t="s">
        <v>1046</v>
      </c>
      <c r="AH10" t="s">
        <v>1047</v>
      </c>
      <c r="AI10" t="s">
        <v>1048</v>
      </c>
      <c r="AJ10" t="s">
        <v>1049</v>
      </c>
      <c r="AK10" t="s">
        <v>1054</v>
      </c>
      <c r="AL10" t="s">
        <v>1054</v>
      </c>
      <c r="AM10" t="s">
        <v>962</v>
      </c>
      <c r="AN10" t="s">
        <v>1007</v>
      </c>
      <c r="AQ10" t="s">
        <v>1036</v>
      </c>
      <c r="AR10" t="s">
        <v>1037</v>
      </c>
      <c r="AS10" t="s">
        <v>967</v>
      </c>
      <c r="AT10" t="s">
        <v>968</v>
      </c>
      <c r="AU10" t="s">
        <v>968</v>
      </c>
      <c r="AV10" t="s">
        <v>970</v>
      </c>
      <c r="AW10">
        <v>5</v>
      </c>
      <c r="AX10" t="s">
        <v>971</v>
      </c>
      <c r="AY10" t="s">
        <v>972</v>
      </c>
      <c r="AZ10" t="s">
        <v>1051</v>
      </c>
      <c r="BA10" t="s">
        <v>1054</v>
      </c>
      <c r="BD10" t="s">
        <v>969</v>
      </c>
      <c r="BG10" t="s">
        <v>1020</v>
      </c>
      <c r="BI10" t="s">
        <v>972</v>
      </c>
      <c r="BJ10">
        <v>235</v>
      </c>
      <c r="BL10" t="s">
        <v>970</v>
      </c>
      <c r="BM10" t="s">
        <v>970</v>
      </c>
      <c r="BN10" t="s">
        <v>967</v>
      </c>
      <c r="BO10" t="s">
        <v>978</v>
      </c>
      <c r="BP10" t="s">
        <v>970</v>
      </c>
      <c r="BQ10" t="s">
        <v>1052</v>
      </c>
      <c r="BR10" t="s">
        <v>970</v>
      </c>
      <c r="BS10" t="s">
        <v>1021</v>
      </c>
      <c r="BU10" t="s">
        <v>977</v>
      </c>
      <c r="BV10" t="s">
        <v>967</v>
      </c>
      <c r="BW10" t="s">
        <v>972</v>
      </c>
      <c r="BX10" t="s">
        <v>980</v>
      </c>
      <c r="BY10" t="s">
        <v>970</v>
      </c>
      <c r="BZ10">
        <v>4.7</v>
      </c>
      <c r="CA10" t="s">
        <v>970</v>
      </c>
      <c r="CB10" t="s">
        <v>981</v>
      </c>
      <c r="CC10" t="s">
        <v>982</v>
      </c>
      <c r="CD10" t="s">
        <v>983</v>
      </c>
      <c r="CL10" t="s">
        <v>970</v>
      </c>
      <c r="CS10" t="s">
        <v>970</v>
      </c>
      <c r="CT10" t="s">
        <v>970</v>
      </c>
      <c r="CV10" t="s">
        <v>1053</v>
      </c>
      <c r="CW10" t="s">
        <v>1006</v>
      </c>
      <c r="CX10" t="s">
        <v>970</v>
      </c>
      <c r="CZ10" t="s">
        <v>970</v>
      </c>
      <c r="DB10">
        <v>2</v>
      </c>
      <c r="DD10" t="s">
        <v>1024</v>
      </c>
      <c r="DH10" t="s">
        <v>970</v>
      </c>
      <c r="DN10" t="s">
        <v>970</v>
      </c>
    </row>
    <row r="11" spans="1:144" hidden="1" x14ac:dyDescent="0.3">
      <c r="A11">
        <v>56</v>
      </c>
      <c r="B11" t="s">
        <v>3</v>
      </c>
      <c r="C11" t="s">
        <v>20</v>
      </c>
      <c r="D11" t="s">
        <v>177</v>
      </c>
      <c r="E11">
        <v>1197</v>
      </c>
      <c r="F11">
        <v>4</v>
      </c>
      <c r="G11">
        <v>4</v>
      </c>
      <c r="H11" t="s">
        <v>986</v>
      </c>
      <c r="I11" t="s">
        <v>947</v>
      </c>
      <c r="J11" t="s">
        <v>987</v>
      </c>
      <c r="K11" t="s">
        <v>949</v>
      </c>
      <c r="L11">
        <v>32</v>
      </c>
      <c r="M11" t="s">
        <v>950</v>
      </c>
      <c r="N11" cm="1">
        <f t="array" ref="N11">_xlfn.IFS(M11="petrol",1,M11="diesel",2,M11="hybrid",3,M11="electric",4)</f>
        <v>1</v>
      </c>
      <c r="O11">
        <v>1595</v>
      </c>
      <c r="P11">
        <f t="shared" si="4"/>
        <v>1.595</v>
      </c>
      <c r="Q11">
        <v>3700</v>
      </c>
      <c r="R11">
        <f t="shared" si="5"/>
        <v>3.7</v>
      </c>
      <c r="S11">
        <v>1690</v>
      </c>
      <c r="T11">
        <f t="shared" si="6"/>
        <v>1.69</v>
      </c>
      <c r="U11">
        <f t="shared" si="7"/>
        <v>9.973535</v>
      </c>
      <c r="V11" t="s">
        <v>786</v>
      </c>
      <c r="W11">
        <v>5</v>
      </c>
      <c r="X11">
        <v>20.89</v>
      </c>
      <c r="Y11" s="6" t="s">
        <v>951</v>
      </c>
      <c r="Z11" t="s">
        <v>1092</v>
      </c>
      <c r="AB11" t="s">
        <v>1093</v>
      </c>
      <c r="AD11" t="s">
        <v>954</v>
      </c>
      <c r="AE11" t="s">
        <v>991</v>
      </c>
      <c r="AF11" t="s">
        <v>955</v>
      </c>
      <c r="AG11" t="s">
        <v>1029</v>
      </c>
      <c r="AH11" t="s">
        <v>1094</v>
      </c>
      <c r="AK11" t="s">
        <v>1095</v>
      </c>
      <c r="AL11" t="s">
        <v>1095</v>
      </c>
      <c r="AM11" t="s">
        <v>962</v>
      </c>
      <c r="AN11" t="s">
        <v>1007</v>
      </c>
      <c r="AP11" t="s">
        <v>964</v>
      </c>
      <c r="AQ11" t="s">
        <v>1096</v>
      </c>
      <c r="AR11" t="s">
        <v>1097</v>
      </c>
      <c r="AS11" t="s">
        <v>968</v>
      </c>
      <c r="AT11" t="s">
        <v>968</v>
      </c>
      <c r="AU11" t="s">
        <v>970</v>
      </c>
      <c r="AV11" t="s">
        <v>970</v>
      </c>
      <c r="AW11">
        <v>5</v>
      </c>
      <c r="AX11" t="s">
        <v>971</v>
      </c>
      <c r="AY11" t="s">
        <v>1069</v>
      </c>
      <c r="AZ11" t="s">
        <v>1098</v>
      </c>
      <c r="BA11" t="s">
        <v>1095</v>
      </c>
      <c r="BB11" t="s">
        <v>970</v>
      </c>
      <c r="BC11" t="s">
        <v>970</v>
      </c>
      <c r="BD11" t="s">
        <v>1005</v>
      </c>
      <c r="BE11" t="s">
        <v>970</v>
      </c>
      <c r="BF11" t="s">
        <v>970</v>
      </c>
      <c r="BH11" t="s">
        <v>970</v>
      </c>
      <c r="BI11" t="s">
        <v>1099</v>
      </c>
      <c r="BJ11">
        <v>260</v>
      </c>
      <c r="BK11" t="s">
        <v>970</v>
      </c>
      <c r="BL11" t="s">
        <v>970</v>
      </c>
      <c r="BM11" t="s">
        <v>970</v>
      </c>
      <c r="BN11" t="s">
        <v>967</v>
      </c>
      <c r="BO11" t="s">
        <v>970</v>
      </c>
      <c r="BQ11" t="s">
        <v>1052</v>
      </c>
      <c r="BR11" t="s">
        <v>970</v>
      </c>
      <c r="BT11" t="s">
        <v>970</v>
      </c>
      <c r="BU11" t="s">
        <v>977</v>
      </c>
      <c r="BV11" t="s">
        <v>968</v>
      </c>
      <c r="BW11" t="s">
        <v>972</v>
      </c>
      <c r="BX11" t="s">
        <v>968</v>
      </c>
      <c r="BY11" t="s">
        <v>970</v>
      </c>
      <c r="BZ11">
        <v>4.7</v>
      </c>
      <c r="CA11" t="s">
        <v>970</v>
      </c>
      <c r="CB11" t="s">
        <v>981</v>
      </c>
      <c r="CC11" t="s">
        <v>982</v>
      </c>
      <c r="CD11" t="s">
        <v>1100</v>
      </c>
      <c r="CG11" t="s">
        <v>970</v>
      </c>
      <c r="CL11" t="s">
        <v>970</v>
      </c>
      <c r="CP11" t="s">
        <v>970</v>
      </c>
      <c r="CS11" t="s">
        <v>970</v>
      </c>
      <c r="CT11" t="s">
        <v>970</v>
      </c>
      <c r="CU11" t="s">
        <v>1101</v>
      </c>
      <c r="CW11" t="s">
        <v>1006</v>
      </c>
      <c r="CX11" t="s">
        <v>970</v>
      </c>
      <c r="CY11" t="s">
        <v>970</v>
      </c>
      <c r="CZ11" t="s">
        <v>970</v>
      </c>
      <c r="DA11" t="s">
        <v>970</v>
      </c>
      <c r="DB11">
        <v>2</v>
      </c>
      <c r="DD11" t="s">
        <v>1024</v>
      </c>
      <c r="DG11" t="s">
        <v>1003</v>
      </c>
      <c r="DH11" t="s">
        <v>970</v>
      </c>
      <c r="DI11" t="s">
        <v>970</v>
      </c>
      <c r="DL11" t="s">
        <v>970</v>
      </c>
      <c r="DM11" t="s">
        <v>970</v>
      </c>
      <c r="DN11" t="s">
        <v>1062</v>
      </c>
      <c r="DO11" t="s">
        <v>970</v>
      </c>
      <c r="DQ11" t="s">
        <v>1063</v>
      </c>
      <c r="DR11" t="s">
        <v>970</v>
      </c>
      <c r="EB11" t="s">
        <v>970</v>
      </c>
      <c r="EC11" t="s">
        <v>970</v>
      </c>
    </row>
    <row r="12" spans="1:144" hidden="1" x14ac:dyDescent="0.3">
      <c r="A12">
        <v>63</v>
      </c>
      <c r="B12" t="s">
        <v>2</v>
      </c>
      <c r="C12" t="s">
        <v>21</v>
      </c>
      <c r="D12" t="s">
        <v>184</v>
      </c>
      <c r="E12">
        <v>999</v>
      </c>
      <c r="F12">
        <v>3</v>
      </c>
      <c r="G12">
        <v>4</v>
      </c>
      <c r="H12" t="s">
        <v>986</v>
      </c>
      <c r="I12" t="s">
        <v>947</v>
      </c>
      <c r="J12" t="s">
        <v>987</v>
      </c>
      <c r="K12" t="s">
        <v>949</v>
      </c>
      <c r="L12">
        <v>40</v>
      </c>
      <c r="M12" t="s">
        <v>950</v>
      </c>
      <c r="O12">
        <v>1643</v>
      </c>
      <c r="Q12">
        <v>3990</v>
      </c>
      <c r="S12">
        <v>1739</v>
      </c>
      <c r="V12" t="s">
        <v>788</v>
      </c>
      <c r="W12">
        <v>5</v>
      </c>
      <c r="Y12" s="6" t="s">
        <v>951</v>
      </c>
      <c r="Z12" t="s">
        <v>1104</v>
      </c>
      <c r="AB12" t="s">
        <v>1105</v>
      </c>
      <c r="AC12">
        <v>5</v>
      </c>
      <c r="AD12" t="s">
        <v>1106</v>
      </c>
      <c r="AE12" t="s">
        <v>991</v>
      </c>
      <c r="AF12" t="s">
        <v>955</v>
      </c>
      <c r="AG12" t="s">
        <v>1029</v>
      </c>
      <c r="AH12" t="s">
        <v>1107</v>
      </c>
      <c r="AI12" t="s">
        <v>1108</v>
      </c>
      <c r="AJ12" t="s">
        <v>1109</v>
      </c>
      <c r="AK12" t="s">
        <v>1110</v>
      </c>
      <c r="AL12" t="s">
        <v>1110</v>
      </c>
      <c r="AM12" t="s">
        <v>962</v>
      </c>
      <c r="AN12" t="s">
        <v>963</v>
      </c>
      <c r="AQ12" t="s">
        <v>1111</v>
      </c>
      <c r="AR12" t="s">
        <v>1112</v>
      </c>
      <c r="AS12" t="s">
        <v>967</v>
      </c>
      <c r="AT12" t="s">
        <v>1113</v>
      </c>
      <c r="AU12" t="s">
        <v>1113</v>
      </c>
      <c r="AV12">
        <v>2</v>
      </c>
      <c r="AW12">
        <v>7</v>
      </c>
      <c r="AX12" t="s">
        <v>971</v>
      </c>
      <c r="AY12" t="s">
        <v>972</v>
      </c>
      <c r="AZ12" t="s">
        <v>1114</v>
      </c>
      <c r="BA12" t="s">
        <v>1110</v>
      </c>
      <c r="BC12">
        <v>1</v>
      </c>
      <c r="BD12" t="s">
        <v>969</v>
      </c>
      <c r="BE12" t="s">
        <v>970</v>
      </c>
      <c r="BI12" t="s">
        <v>972</v>
      </c>
      <c r="BJ12">
        <v>625</v>
      </c>
      <c r="BM12" t="s">
        <v>970</v>
      </c>
      <c r="BN12" t="s">
        <v>967</v>
      </c>
      <c r="BO12" t="s">
        <v>978</v>
      </c>
      <c r="BQ12" t="s">
        <v>978</v>
      </c>
      <c r="BR12" t="s">
        <v>970</v>
      </c>
      <c r="BU12" t="s">
        <v>977</v>
      </c>
      <c r="BV12" t="s">
        <v>967</v>
      </c>
      <c r="BW12" t="s">
        <v>972</v>
      </c>
      <c r="BX12" t="s">
        <v>980</v>
      </c>
      <c r="BY12" t="s">
        <v>970</v>
      </c>
      <c r="BZ12" t="s">
        <v>951</v>
      </c>
      <c r="CA12" t="s">
        <v>970</v>
      </c>
      <c r="CB12" t="s">
        <v>1115</v>
      </c>
      <c r="CD12" t="s">
        <v>983</v>
      </c>
      <c r="CH12" t="s">
        <v>970</v>
      </c>
      <c r="CK12" t="s">
        <v>1022</v>
      </c>
      <c r="CL12" t="s">
        <v>970</v>
      </c>
      <c r="CM12" t="s">
        <v>970</v>
      </c>
      <c r="CO12" t="s">
        <v>970</v>
      </c>
      <c r="CP12" t="s">
        <v>970</v>
      </c>
      <c r="CS12" t="s">
        <v>970</v>
      </c>
      <c r="CT12" t="s">
        <v>970</v>
      </c>
      <c r="CU12" t="s">
        <v>1072</v>
      </c>
      <c r="CW12" t="s">
        <v>1006</v>
      </c>
      <c r="CX12" t="s">
        <v>970</v>
      </c>
      <c r="CY12" t="s">
        <v>970</v>
      </c>
      <c r="CZ12" t="s">
        <v>970</v>
      </c>
      <c r="DB12">
        <v>2</v>
      </c>
      <c r="DG12" t="s">
        <v>1027</v>
      </c>
      <c r="DL12" t="s">
        <v>970</v>
      </c>
    </row>
    <row r="13" spans="1:144" x14ac:dyDescent="0.3">
      <c r="A13">
        <v>67</v>
      </c>
      <c r="B13" t="s">
        <v>5</v>
      </c>
      <c r="C13" t="s">
        <v>22</v>
      </c>
      <c r="D13" t="s">
        <v>188</v>
      </c>
      <c r="E13">
        <v>1197</v>
      </c>
      <c r="F13">
        <v>4</v>
      </c>
      <c r="G13">
        <v>4</v>
      </c>
      <c r="H13" t="s">
        <v>986</v>
      </c>
      <c r="I13" t="s">
        <v>947</v>
      </c>
      <c r="J13" t="s">
        <v>987</v>
      </c>
      <c r="K13" t="s">
        <v>949</v>
      </c>
      <c r="L13">
        <v>45</v>
      </c>
      <c r="M13" t="s">
        <v>950</v>
      </c>
      <c r="N13" cm="1">
        <f t="array" ref="N13">_xlfn.IFS(M13="petrol",1,M13="diesel",2,M13="hybrid",3,M13="electric",4)</f>
        <v>1</v>
      </c>
      <c r="O13">
        <v>1510</v>
      </c>
      <c r="P13">
        <f t="shared" ref="P13:P14" si="8">O13/1000</f>
        <v>1.51</v>
      </c>
      <c r="Q13">
        <v>3884</v>
      </c>
      <c r="R13">
        <f t="shared" ref="R13:R14" si="9">Q13/1000</f>
        <v>3.8839999999999999</v>
      </c>
      <c r="S13">
        <v>1695</v>
      </c>
      <c r="T13">
        <f t="shared" ref="T13:T14" si="10">S13/1000</f>
        <v>1.6950000000000001</v>
      </c>
      <c r="U13">
        <f t="shared" ref="U13:U14" si="11">P13*R13*T13</f>
        <v>9.940903800000001</v>
      </c>
      <c r="V13" t="s">
        <v>786</v>
      </c>
      <c r="W13">
        <v>5</v>
      </c>
      <c r="X13">
        <v>15.1</v>
      </c>
      <c r="Y13">
        <v>17.71</v>
      </c>
      <c r="Z13" t="s">
        <v>1120</v>
      </c>
      <c r="AB13" t="s">
        <v>1121</v>
      </c>
      <c r="AC13">
        <v>5</v>
      </c>
      <c r="AD13" t="s">
        <v>1082</v>
      </c>
      <c r="AE13" t="s">
        <v>991</v>
      </c>
      <c r="AF13" t="s">
        <v>955</v>
      </c>
      <c r="AG13" t="s">
        <v>1071</v>
      </c>
      <c r="AH13" t="s">
        <v>1094</v>
      </c>
      <c r="AI13" t="s">
        <v>1122</v>
      </c>
      <c r="AJ13" t="s">
        <v>1123</v>
      </c>
      <c r="AK13" t="s">
        <v>1124</v>
      </c>
      <c r="AL13" t="s">
        <v>1124</v>
      </c>
      <c r="AM13" t="s">
        <v>962</v>
      </c>
      <c r="AN13" t="s">
        <v>1007</v>
      </c>
      <c r="AP13" t="s">
        <v>964</v>
      </c>
      <c r="AQ13" t="s">
        <v>1125</v>
      </c>
      <c r="AR13" t="s">
        <v>1126</v>
      </c>
      <c r="AS13" t="s">
        <v>967</v>
      </c>
      <c r="AT13" t="s">
        <v>968</v>
      </c>
      <c r="AU13" t="s">
        <v>970</v>
      </c>
      <c r="AV13" t="s">
        <v>970</v>
      </c>
      <c r="AW13">
        <v>5</v>
      </c>
      <c r="AX13" t="s">
        <v>971</v>
      </c>
      <c r="AY13" t="s">
        <v>972</v>
      </c>
      <c r="AZ13" t="s">
        <v>1127</v>
      </c>
      <c r="BA13" t="s">
        <v>1124</v>
      </c>
      <c r="BC13" t="s">
        <v>970</v>
      </c>
      <c r="BD13" t="s">
        <v>969</v>
      </c>
      <c r="BG13" t="s">
        <v>1128</v>
      </c>
      <c r="BI13" t="s">
        <v>977</v>
      </c>
      <c r="BJ13">
        <v>251</v>
      </c>
      <c r="BM13" t="s">
        <v>970</v>
      </c>
      <c r="BN13" t="s">
        <v>967</v>
      </c>
      <c r="BO13" t="s">
        <v>978</v>
      </c>
      <c r="BQ13" t="s">
        <v>1052</v>
      </c>
      <c r="BR13" t="s">
        <v>970</v>
      </c>
      <c r="BU13" t="s">
        <v>1099</v>
      </c>
      <c r="BV13" t="s">
        <v>967</v>
      </c>
      <c r="BW13" t="s">
        <v>972</v>
      </c>
      <c r="BX13" t="s">
        <v>980</v>
      </c>
      <c r="BY13" t="s">
        <v>970</v>
      </c>
      <c r="BZ13">
        <v>4.8</v>
      </c>
      <c r="CA13" t="s">
        <v>970</v>
      </c>
      <c r="CB13" t="s">
        <v>981</v>
      </c>
      <c r="CC13" t="s">
        <v>982</v>
      </c>
      <c r="CD13" t="s">
        <v>983</v>
      </c>
      <c r="CL13" t="s">
        <v>970</v>
      </c>
      <c r="CP13" t="s">
        <v>970</v>
      </c>
      <c r="CS13" t="s">
        <v>970</v>
      </c>
      <c r="CT13" t="s">
        <v>970</v>
      </c>
      <c r="CU13" t="s">
        <v>1072</v>
      </c>
      <c r="CV13" t="s">
        <v>1129</v>
      </c>
      <c r="CW13" t="s">
        <v>1006</v>
      </c>
      <c r="CX13" t="s">
        <v>970</v>
      </c>
      <c r="CY13" t="s">
        <v>970</v>
      </c>
      <c r="CZ13" t="s">
        <v>970</v>
      </c>
      <c r="DB13">
        <v>2</v>
      </c>
      <c r="DC13" t="s">
        <v>1130</v>
      </c>
      <c r="DD13" t="s">
        <v>1024</v>
      </c>
      <c r="DH13" t="s">
        <v>970</v>
      </c>
      <c r="DQ13" t="s">
        <v>1063</v>
      </c>
      <c r="DX13" t="s">
        <v>970</v>
      </c>
      <c r="EB13" t="s">
        <v>970</v>
      </c>
    </row>
    <row r="14" spans="1:144" hidden="1" x14ac:dyDescent="0.3">
      <c r="A14">
        <v>81</v>
      </c>
      <c r="B14" t="s">
        <v>1</v>
      </c>
      <c r="C14" t="s">
        <v>23</v>
      </c>
      <c r="D14" t="s">
        <v>202</v>
      </c>
      <c r="E14">
        <v>1248</v>
      </c>
      <c r="F14">
        <v>4</v>
      </c>
      <c r="G14">
        <v>4</v>
      </c>
      <c r="H14" t="s">
        <v>986</v>
      </c>
      <c r="I14" t="s">
        <v>947</v>
      </c>
      <c r="J14" t="s">
        <v>987</v>
      </c>
      <c r="K14" t="s">
        <v>949</v>
      </c>
      <c r="L14">
        <v>44</v>
      </c>
      <c r="M14" t="s">
        <v>1131</v>
      </c>
      <c r="N14" cm="1">
        <f t="array" ref="N14">_xlfn.IFS(M14="petrol",1,M14="diesel",2,M14="hybrid",3,M14="electric",4)</f>
        <v>2</v>
      </c>
      <c r="O14">
        <v>1562</v>
      </c>
      <c r="P14">
        <f t="shared" si="8"/>
        <v>1.5620000000000001</v>
      </c>
      <c r="Q14">
        <v>3825</v>
      </c>
      <c r="R14">
        <f t="shared" si="9"/>
        <v>3.8250000000000002</v>
      </c>
      <c r="S14">
        <v>1695</v>
      </c>
      <c r="T14">
        <f t="shared" si="10"/>
        <v>1.6950000000000001</v>
      </c>
      <c r="U14">
        <f t="shared" si="11"/>
        <v>10.12703175</v>
      </c>
      <c r="V14" t="s">
        <v>786</v>
      </c>
      <c r="W14">
        <v>5</v>
      </c>
      <c r="X14">
        <v>22.95</v>
      </c>
      <c r="Y14" s="6" t="s">
        <v>951</v>
      </c>
      <c r="Z14" t="s">
        <v>1134</v>
      </c>
      <c r="AB14" t="s">
        <v>1135</v>
      </c>
      <c r="AC14">
        <v>5</v>
      </c>
      <c r="AD14" t="s">
        <v>1045</v>
      </c>
      <c r="AE14" t="s">
        <v>1065</v>
      </c>
      <c r="AF14" t="s">
        <v>955</v>
      </c>
      <c r="AG14" t="s">
        <v>1136</v>
      </c>
      <c r="AH14" t="s">
        <v>1137</v>
      </c>
      <c r="AK14" t="s">
        <v>1138</v>
      </c>
      <c r="AL14" t="s">
        <v>1138</v>
      </c>
      <c r="AM14" t="s">
        <v>962</v>
      </c>
      <c r="AN14" t="s">
        <v>1007</v>
      </c>
      <c r="AP14" t="s">
        <v>970</v>
      </c>
      <c r="AQ14" t="s">
        <v>1139</v>
      </c>
      <c r="AR14" t="s">
        <v>1140</v>
      </c>
      <c r="AS14" t="s">
        <v>967</v>
      </c>
      <c r="AT14" t="s">
        <v>968</v>
      </c>
      <c r="AU14" t="s">
        <v>968</v>
      </c>
      <c r="AV14" t="s">
        <v>1141</v>
      </c>
      <c r="AW14">
        <v>5</v>
      </c>
      <c r="AX14" t="s">
        <v>971</v>
      </c>
      <c r="AY14" t="s">
        <v>972</v>
      </c>
      <c r="AZ14" t="s">
        <v>1142</v>
      </c>
      <c r="BA14" t="s">
        <v>1138</v>
      </c>
      <c r="BC14" t="s">
        <v>970</v>
      </c>
      <c r="BE14" t="s">
        <v>970</v>
      </c>
      <c r="BF14" t="s">
        <v>970</v>
      </c>
      <c r="BH14" t="s">
        <v>970</v>
      </c>
      <c r="BI14" t="s">
        <v>977</v>
      </c>
      <c r="BJ14">
        <v>210</v>
      </c>
      <c r="BK14" t="s">
        <v>970</v>
      </c>
      <c r="BL14" t="s">
        <v>970</v>
      </c>
      <c r="BM14" t="s">
        <v>970</v>
      </c>
      <c r="BN14" t="s">
        <v>967</v>
      </c>
      <c r="BO14" t="s">
        <v>1052</v>
      </c>
      <c r="BP14" t="s">
        <v>970</v>
      </c>
      <c r="BQ14" t="s">
        <v>978</v>
      </c>
      <c r="BR14" t="s">
        <v>970</v>
      </c>
      <c r="BS14" t="s">
        <v>1143</v>
      </c>
      <c r="BT14" t="s">
        <v>970</v>
      </c>
      <c r="BU14" t="s">
        <v>972</v>
      </c>
      <c r="BV14" t="s">
        <v>967</v>
      </c>
      <c r="BW14" t="s">
        <v>972</v>
      </c>
      <c r="BX14" t="s">
        <v>980</v>
      </c>
      <c r="BY14" t="s">
        <v>970</v>
      </c>
      <c r="BZ14">
        <v>5.0999999999999996</v>
      </c>
      <c r="CA14" t="s">
        <v>970</v>
      </c>
      <c r="CB14" t="s">
        <v>981</v>
      </c>
      <c r="CC14" t="s">
        <v>982</v>
      </c>
      <c r="CD14" t="s">
        <v>1088</v>
      </c>
      <c r="CG14" t="s">
        <v>970</v>
      </c>
      <c r="CL14" t="s">
        <v>970</v>
      </c>
      <c r="CP14" t="s">
        <v>970</v>
      </c>
      <c r="CS14" t="s">
        <v>970</v>
      </c>
      <c r="CT14" t="s">
        <v>970</v>
      </c>
      <c r="CU14" t="s">
        <v>1072</v>
      </c>
      <c r="CV14" t="s">
        <v>1144</v>
      </c>
      <c r="CW14" t="s">
        <v>1006</v>
      </c>
      <c r="CX14" t="s">
        <v>970</v>
      </c>
      <c r="CY14" t="s">
        <v>970</v>
      </c>
      <c r="CZ14" t="s">
        <v>970</v>
      </c>
      <c r="DA14" t="s">
        <v>970</v>
      </c>
      <c r="DB14">
        <v>2</v>
      </c>
      <c r="DD14" t="s">
        <v>1024</v>
      </c>
      <c r="DH14" t="s">
        <v>970</v>
      </c>
      <c r="DI14" t="s">
        <v>970</v>
      </c>
      <c r="DL14" t="s">
        <v>970</v>
      </c>
      <c r="DN14" t="s">
        <v>1062</v>
      </c>
      <c r="DO14" t="s">
        <v>970</v>
      </c>
      <c r="DQ14" t="s">
        <v>1063</v>
      </c>
      <c r="DU14" t="s">
        <v>970</v>
      </c>
      <c r="DV14" t="s">
        <v>970</v>
      </c>
      <c r="EA14" t="s">
        <v>970</v>
      </c>
    </row>
    <row r="15" spans="1:144" hidden="1" x14ac:dyDescent="0.3">
      <c r="A15">
        <v>89</v>
      </c>
      <c r="B15" t="s">
        <v>4</v>
      </c>
      <c r="C15" t="s">
        <v>24</v>
      </c>
      <c r="D15" t="s">
        <v>210</v>
      </c>
      <c r="E15">
        <v>1197</v>
      </c>
      <c r="F15">
        <v>4</v>
      </c>
      <c r="G15">
        <v>4</v>
      </c>
      <c r="H15" t="s">
        <v>986</v>
      </c>
      <c r="I15" t="s">
        <v>947</v>
      </c>
      <c r="J15" t="s">
        <v>1008</v>
      </c>
      <c r="K15" t="s">
        <v>949</v>
      </c>
      <c r="L15">
        <v>43</v>
      </c>
      <c r="M15" t="s">
        <v>1150</v>
      </c>
      <c r="O15">
        <v>1520</v>
      </c>
      <c r="Q15">
        <v>3995</v>
      </c>
      <c r="S15">
        <v>1660</v>
      </c>
      <c r="V15" t="s">
        <v>789</v>
      </c>
      <c r="W15">
        <v>4</v>
      </c>
      <c r="Y15" s="6" t="s">
        <v>951</v>
      </c>
      <c r="AA15" t="s">
        <v>1151</v>
      </c>
      <c r="AB15" t="s">
        <v>1152</v>
      </c>
      <c r="AC15">
        <v>5</v>
      </c>
      <c r="AD15" t="s">
        <v>1045</v>
      </c>
      <c r="AE15" t="s">
        <v>991</v>
      </c>
      <c r="AF15" t="s">
        <v>955</v>
      </c>
      <c r="AG15" t="s">
        <v>1071</v>
      </c>
      <c r="AH15" t="s">
        <v>1067</v>
      </c>
      <c r="AI15" t="s">
        <v>1153</v>
      </c>
      <c r="AJ15" t="s">
        <v>1154</v>
      </c>
      <c r="AK15" t="s">
        <v>1155</v>
      </c>
      <c r="AL15" t="s">
        <v>1155</v>
      </c>
      <c r="AM15" t="s">
        <v>962</v>
      </c>
      <c r="AN15" t="s">
        <v>963</v>
      </c>
      <c r="AQ15" t="s">
        <v>1096</v>
      </c>
      <c r="AR15" t="s">
        <v>1156</v>
      </c>
      <c r="AS15" t="s">
        <v>967</v>
      </c>
      <c r="AT15" t="s">
        <v>968</v>
      </c>
      <c r="AU15" t="s">
        <v>968</v>
      </c>
      <c r="AV15">
        <v>2</v>
      </c>
      <c r="AW15">
        <v>5</v>
      </c>
      <c r="AX15" t="s">
        <v>971</v>
      </c>
      <c r="AY15" t="s">
        <v>972</v>
      </c>
      <c r="AZ15" t="s">
        <v>1051</v>
      </c>
      <c r="BA15" t="s">
        <v>1155</v>
      </c>
      <c r="BC15" t="s">
        <v>970</v>
      </c>
      <c r="BD15" t="s">
        <v>969</v>
      </c>
      <c r="BI15" t="s">
        <v>977</v>
      </c>
      <c r="BJ15">
        <v>407</v>
      </c>
      <c r="BL15" t="s">
        <v>970</v>
      </c>
      <c r="BM15" t="s">
        <v>970</v>
      </c>
      <c r="BN15" t="s">
        <v>967</v>
      </c>
      <c r="BO15" t="s">
        <v>978</v>
      </c>
      <c r="BP15" t="s">
        <v>970</v>
      </c>
      <c r="BQ15" t="s">
        <v>1052</v>
      </c>
      <c r="BR15" t="s">
        <v>970</v>
      </c>
      <c r="BS15" t="s">
        <v>1157</v>
      </c>
      <c r="BU15" t="s">
        <v>977</v>
      </c>
      <c r="BV15" t="s">
        <v>968</v>
      </c>
      <c r="BW15" t="s">
        <v>972</v>
      </c>
      <c r="BX15" t="s">
        <v>980</v>
      </c>
      <c r="BY15" t="s">
        <v>970</v>
      </c>
      <c r="BZ15">
        <v>5.2</v>
      </c>
      <c r="CA15" t="s">
        <v>970</v>
      </c>
      <c r="CB15" t="s">
        <v>981</v>
      </c>
      <c r="CC15" t="s">
        <v>982</v>
      </c>
      <c r="CD15" t="s">
        <v>983</v>
      </c>
      <c r="CE15" t="s">
        <v>970</v>
      </c>
      <c r="CG15" t="s">
        <v>970</v>
      </c>
      <c r="CL15" t="s">
        <v>970</v>
      </c>
      <c r="CP15" t="s">
        <v>970</v>
      </c>
      <c r="CS15" t="s">
        <v>970</v>
      </c>
      <c r="CT15" t="s">
        <v>970</v>
      </c>
      <c r="CU15" t="s">
        <v>1101</v>
      </c>
      <c r="CV15" t="s">
        <v>1158</v>
      </c>
      <c r="CX15" t="s">
        <v>970</v>
      </c>
      <c r="CZ15" t="s">
        <v>970</v>
      </c>
      <c r="DA15" t="s">
        <v>970</v>
      </c>
      <c r="DH15" t="s">
        <v>970</v>
      </c>
      <c r="DO15" t="s">
        <v>970</v>
      </c>
      <c r="DS15" t="s">
        <v>970</v>
      </c>
      <c r="DU15" t="s">
        <v>1070</v>
      </c>
      <c r="DX15" t="s">
        <v>970</v>
      </c>
    </row>
    <row r="16" spans="1:144" x14ac:dyDescent="0.3">
      <c r="A16">
        <v>95</v>
      </c>
      <c r="B16" t="s">
        <v>3</v>
      </c>
      <c r="C16" t="s">
        <v>25</v>
      </c>
      <c r="D16" t="s">
        <v>216</v>
      </c>
      <c r="E16">
        <v>1248</v>
      </c>
      <c r="F16">
        <v>4</v>
      </c>
      <c r="G16">
        <v>4</v>
      </c>
      <c r="H16" t="s">
        <v>986</v>
      </c>
      <c r="I16" t="s">
        <v>947</v>
      </c>
      <c r="J16" t="s">
        <v>987</v>
      </c>
      <c r="K16" t="s">
        <v>949</v>
      </c>
      <c r="L16">
        <v>42</v>
      </c>
      <c r="M16" t="s">
        <v>1131</v>
      </c>
      <c r="N16" cm="1">
        <f t="array" ref="N16">_xlfn.IFS(M16="petrol",1,M16="diesel",2,M16="hybrid",3,M16="electric",4)</f>
        <v>2</v>
      </c>
      <c r="O16">
        <v>1555</v>
      </c>
      <c r="P16">
        <f t="shared" ref="P16:P17" si="12">O16/1000</f>
        <v>1.5549999999999999</v>
      </c>
      <c r="Q16">
        <v>3995</v>
      </c>
      <c r="R16">
        <f t="shared" ref="R16:R17" si="13">Q16/1000</f>
        <v>3.9950000000000001</v>
      </c>
      <c r="S16">
        <v>1695</v>
      </c>
      <c r="T16">
        <f t="shared" ref="T16:T17" si="14">S16/1000</f>
        <v>1.6950000000000001</v>
      </c>
      <c r="U16">
        <f t="shared" ref="U16:U17" si="15">P16*R16*T16</f>
        <v>10.529721375000001</v>
      </c>
      <c r="V16" t="s">
        <v>789</v>
      </c>
      <c r="W16">
        <v>4</v>
      </c>
      <c r="X16">
        <v>14.6</v>
      </c>
      <c r="Y16">
        <v>19.8</v>
      </c>
      <c r="Z16" t="s">
        <v>1162</v>
      </c>
      <c r="AB16" t="s">
        <v>1163</v>
      </c>
      <c r="AD16" t="s">
        <v>1082</v>
      </c>
      <c r="AE16" t="s">
        <v>991</v>
      </c>
      <c r="AF16" t="s">
        <v>955</v>
      </c>
      <c r="AG16" t="s">
        <v>1071</v>
      </c>
      <c r="AH16" t="s">
        <v>1094</v>
      </c>
      <c r="AI16" t="s">
        <v>1164</v>
      </c>
      <c r="AJ16" t="s">
        <v>1165</v>
      </c>
      <c r="AK16" t="s">
        <v>1166</v>
      </c>
      <c r="AL16" t="s">
        <v>1166</v>
      </c>
      <c r="AM16" t="s">
        <v>962</v>
      </c>
      <c r="AN16" t="s">
        <v>963</v>
      </c>
      <c r="AP16" t="s">
        <v>964</v>
      </c>
      <c r="AQ16" t="s">
        <v>1139</v>
      </c>
      <c r="AR16" t="s">
        <v>1167</v>
      </c>
      <c r="AS16" t="s">
        <v>967</v>
      </c>
      <c r="AT16" t="s">
        <v>968</v>
      </c>
      <c r="AU16" t="s">
        <v>969</v>
      </c>
      <c r="AV16" t="s">
        <v>970</v>
      </c>
      <c r="AW16">
        <v>5</v>
      </c>
      <c r="AX16" t="s">
        <v>971</v>
      </c>
      <c r="AY16" t="s">
        <v>972</v>
      </c>
      <c r="AZ16" t="s">
        <v>1168</v>
      </c>
      <c r="BA16" t="s">
        <v>1166</v>
      </c>
      <c r="BC16" t="s">
        <v>970</v>
      </c>
      <c r="BD16" t="s">
        <v>969</v>
      </c>
      <c r="BF16" t="s">
        <v>970</v>
      </c>
      <c r="BG16" t="s">
        <v>1020</v>
      </c>
      <c r="BI16" t="s">
        <v>1099</v>
      </c>
      <c r="BJ16">
        <v>320</v>
      </c>
      <c r="BL16" t="s">
        <v>970</v>
      </c>
      <c r="BM16" t="s">
        <v>970</v>
      </c>
      <c r="BN16" t="s">
        <v>967</v>
      </c>
      <c r="BO16" t="s">
        <v>978</v>
      </c>
      <c r="BP16" t="s">
        <v>970</v>
      </c>
      <c r="BQ16" t="s">
        <v>978</v>
      </c>
      <c r="BR16" t="s">
        <v>970</v>
      </c>
      <c r="BS16" t="s">
        <v>1021</v>
      </c>
      <c r="BU16" t="s">
        <v>1099</v>
      </c>
      <c r="BV16" t="s">
        <v>968</v>
      </c>
      <c r="BW16" t="s">
        <v>972</v>
      </c>
      <c r="BX16" t="s">
        <v>980</v>
      </c>
      <c r="BY16" t="s">
        <v>970</v>
      </c>
      <c r="BZ16">
        <v>4.8</v>
      </c>
      <c r="CA16" t="s">
        <v>970</v>
      </c>
      <c r="CB16" t="s">
        <v>981</v>
      </c>
      <c r="CC16" t="s">
        <v>982</v>
      </c>
      <c r="CD16" t="s">
        <v>983</v>
      </c>
      <c r="CL16" t="s">
        <v>970</v>
      </c>
      <c r="CT16" t="s">
        <v>970</v>
      </c>
      <c r="CU16" t="s">
        <v>1004</v>
      </c>
      <c r="CV16" t="s">
        <v>1169</v>
      </c>
      <c r="CX16" t="s">
        <v>970</v>
      </c>
      <c r="CZ16" t="s">
        <v>970</v>
      </c>
      <c r="DC16" t="s">
        <v>1170</v>
      </c>
      <c r="DD16" t="s">
        <v>1024</v>
      </c>
      <c r="DH16" t="s">
        <v>970</v>
      </c>
      <c r="DO16" t="s">
        <v>970</v>
      </c>
      <c r="EA16" t="s">
        <v>970</v>
      </c>
    </row>
    <row r="17" spans="1:142" x14ac:dyDescent="0.3">
      <c r="A17">
        <v>98</v>
      </c>
      <c r="B17" t="s">
        <v>4</v>
      </c>
      <c r="C17" t="s">
        <v>26</v>
      </c>
      <c r="D17" t="s">
        <v>218</v>
      </c>
      <c r="E17">
        <v>1197</v>
      </c>
      <c r="F17">
        <v>4</v>
      </c>
      <c r="G17">
        <v>4</v>
      </c>
      <c r="H17" t="s">
        <v>986</v>
      </c>
      <c r="I17" t="s">
        <v>947</v>
      </c>
      <c r="J17" t="s">
        <v>987</v>
      </c>
      <c r="K17" t="s">
        <v>949</v>
      </c>
      <c r="L17">
        <v>45</v>
      </c>
      <c r="M17" t="s">
        <v>950</v>
      </c>
      <c r="N17" cm="1">
        <f t="array" ref="N17">_xlfn.IFS(M17="petrol",1,M17="diesel",2,M17="hybrid",3,M17="electric",4)</f>
        <v>1</v>
      </c>
      <c r="O17">
        <v>1505</v>
      </c>
      <c r="P17">
        <f t="shared" si="12"/>
        <v>1.5049999999999999</v>
      </c>
      <c r="Q17">
        <v>3995</v>
      </c>
      <c r="R17">
        <f t="shared" si="13"/>
        <v>3.9950000000000001</v>
      </c>
      <c r="S17">
        <v>1710</v>
      </c>
      <c r="T17">
        <f t="shared" si="14"/>
        <v>1.71</v>
      </c>
      <c r="U17">
        <f t="shared" si="15"/>
        <v>10.281332249999998</v>
      </c>
      <c r="V17" t="s">
        <v>786</v>
      </c>
      <c r="W17">
        <v>5</v>
      </c>
      <c r="X17">
        <v>13.3</v>
      </c>
      <c r="Y17">
        <v>18.600000000000001</v>
      </c>
      <c r="Z17" t="s">
        <v>1174</v>
      </c>
      <c r="AB17" t="s">
        <v>1175</v>
      </c>
      <c r="AC17">
        <v>5</v>
      </c>
      <c r="AD17" t="s">
        <v>1045</v>
      </c>
      <c r="AE17" t="s">
        <v>991</v>
      </c>
      <c r="AF17" t="s">
        <v>955</v>
      </c>
      <c r="AG17" t="s">
        <v>1176</v>
      </c>
      <c r="AH17" t="s">
        <v>1047</v>
      </c>
      <c r="AI17" t="s">
        <v>1177</v>
      </c>
      <c r="AJ17" t="s">
        <v>1178</v>
      </c>
      <c r="AK17" t="s">
        <v>1179</v>
      </c>
      <c r="AL17" t="s">
        <v>1179</v>
      </c>
      <c r="AM17" t="s">
        <v>962</v>
      </c>
      <c r="AN17" t="s">
        <v>963</v>
      </c>
      <c r="AQ17" t="s">
        <v>1180</v>
      </c>
      <c r="AR17" t="s">
        <v>1172</v>
      </c>
      <c r="AS17" t="s">
        <v>967</v>
      </c>
      <c r="AT17" t="s">
        <v>968</v>
      </c>
      <c r="AU17" t="s">
        <v>968</v>
      </c>
      <c r="AV17" t="s">
        <v>970</v>
      </c>
      <c r="AW17">
        <v>5</v>
      </c>
      <c r="AX17" t="s">
        <v>971</v>
      </c>
      <c r="AY17" t="s">
        <v>972</v>
      </c>
      <c r="AZ17" t="s">
        <v>1181</v>
      </c>
      <c r="BA17" t="s">
        <v>1179</v>
      </c>
      <c r="BC17" t="s">
        <v>970</v>
      </c>
      <c r="BD17" t="s">
        <v>969</v>
      </c>
      <c r="BG17" t="s">
        <v>1182</v>
      </c>
      <c r="BI17" t="s">
        <v>977</v>
      </c>
      <c r="BJ17">
        <v>285</v>
      </c>
      <c r="BL17" t="s">
        <v>970</v>
      </c>
      <c r="BM17" t="s">
        <v>970</v>
      </c>
      <c r="BN17" t="s">
        <v>967</v>
      </c>
      <c r="BO17" t="s">
        <v>978</v>
      </c>
      <c r="BP17" t="s">
        <v>970</v>
      </c>
      <c r="BQ17" t="s">
        <v>1052</v>
      </c>
      <c r="BR17" t="s">
        <v>970</v>
      </c>
      <c r="BS17" t="s">
        <v>1157</v>
      </c>
      <c r="BU17" t="s">
        <v>977</v>
      </c>
      <c r="BV17" t="s">
        <v>967</v>
      </c>
      <c r="BW17" t="s">
        <v>972</v>
      </c>
      <c r="BX17" t="s">
        <v>980</v>
      </c>
      <c r="BY17" t="s">
        <v>970</v>
      </c>
      <c r="BZ17">
        <v>5.2</v>
      </c>
      <c r="CA17" t="s">
        <v>970</v>
      </c>
      <c r="CB17" t="s">
        <v>981</v>
      </c>
      <c r="CC17" t="s">
        <v>982</v>
      </c>
      <c r="CD17" t="s">
        <v>983</v>
      </c>
      <c r="CG17" t="s">
        <v>970</v>
      </c>
      <c r="CL17" t="s">
        <v>970</v>
      </c>
      <c r="CP17" t="s">
        <v>970</v>
      </c>
      <c r="CS17" t="s">
        <v>970</v>
      </c>
      <c r="CU17" t="s">
        <v>1004</v>
      </c>
      <c r="CV17" t="s">
        <v>1183</v>
      </c>
      <c r="CW17" t="s">
        <v>1006</v>
      </c>
      <c r="CX17" t="s">
        <v>970</v>
      </c>
      <c r="CY17" t="s">
        <v>970</v>
      </c>
      <c r="CZ17" t="s">
        <v>970</v>
      </c>
      <c r="DA17" t="s">
        <v>970</v>
      </c>
      <c r="DB17">
        <v>2</v>
      </c>
      <c r="DC17" t="s">
        <v>1130</v>
      </c>
      <c r="DF17" t="s">
        <v>1184</v>
      </c>
    </row>
    <row r="18" spans="1:142" hidden="1" x14ac:dyDescent="0.3">
      <c r="A18">
        <v>110</v>
      </c>
      <c r="B18" t="s">
        <v>4</v>
      </c>
      <c r="C18" t="s">
        <v>27</v>
      </c>
      <c r="D18" t="s">
        <v>230</v>
      </c>
      <c r="E18">
        <v>1197</v>
      </c>
      <c r="H18" t="s">
        <v>986</v>
      </c>
      <c r="I18" t="s">
        <v>947</v>
      </c>
      <c r="J18" t="s">
        <v>1008</v>
      </c>
      <c r="K18" t="s">
        <v>949</v>
      </c>
      <c r="L18">
        <v>37</v>
      </c>
      <c r="M18" t="s">
        <v>950</v>
      </c>
      <c r="O18">
        <v>1520</v>
      </c>
      <c r="Q18">
        <v>3995</v>
      </c>
      <c r="S18">
        <v>1680</v>
      </c>
      <c r="V18" t="s">
        <v>789</v>
      </c>
      <c r="W18">
        <v>5</v>
      </c>
      <c r="Y18" s="6" t="s">
        <v>951</v>
      </c>
      <c r="Z18" t="s">
        <v>1104</v>
      </c>
      <c r="AC18">
        <v>5</v>
      </c>
      <c r="AE18" t="s">
        <v>991</v>
      </c>
      <c r="AF18" t="s">
        <v>955</v>
      </c>
      <c r="AG18" t="s">
        <v>1029</v>
      </c>
      <c r="AH18" t="s">
        <v>1067</v>
      </c>
      <c r="AK18" t="s">
        <v>994</v>
      </c>
      <c r="AL18" t="s">
        <v>994</v>
      </c>
      <c r="AM18" t="s">
        <v>962</v>
      </c>
      <c r="AN18" t="s">
        <v>963</v>
      </c>
      <c r="AQ18" t="s">
        <v>1096</v>
      </c>
      <c r="AR18" t="s">
        <v>1191</v>
      </c>
      <c r="AS18" t="s">
        <v>967</v>
      </c>
      <c r="AU18" t="s">
        <v>968</v>
      </c>
      <c r="AV18" t="s">
        <v>970</v>
      </c>
      <c r="AW18">
        <v>5</v>
      </c>
      <c r="AX18" t="s">
        <v>971</v>
      </c>
      <c r="AY18" t="s">
        <v>972</v>
      </c>
      <c r="AZ18" t="s">
        <v>1194</v>
      </c>
      <c r="BA18" t="s">
        <v>994</v>
      </c>
      <c r="BC18" t="s">
        <v>970</v>
      </c>
      <c r="BD18" t="s">
        <v>969</v>
      </c>
      <c r="BI18" t="s">
        <v>972</v>
      </c>
      <c r="BM18" t="s">
        <v>970</v>
      </c>
      <c r="BO18" t="s">
        <v>978</v>
      </c>
      <c r="BP18" t="s">
        <v>970</v>
      </c>
      <c r="BR18" t="s">
        <v>970</v>
      </c>
      <c r="BU18" t="s">
        <v>977</v>
      </c>
      <c r="BV18" t="s">
        <v>967</v>
      </c>
      <c r="BW18" t="s">
        <v>972</v>
      </c>
      <c r="BX18" t="s">
        <v>980</v>
      </c>
      <c r="BY18" t="s">
        <v>970</v>
      </c>
      <c r="BZ18" t="s">
        <v>951</v>
      </c>
      <c r="CA18" t="s">
        <v>970</v>
      </c>
      <c r="CB18" t="s">
        <v>981</v>
      </c>
      <c r="CD18" t="s">
        <v>983</v>
      </c>
      <c r="CG18" t="s">
        <v>970</v>
      </c>
      <c r="CK18" t="s">
        <v>1022</v>
      </c>
      <c r="CL18" t="s">
        <v>970</v>
      </c>
      <c r="CM18" t="s">
        <v>970</v>
      </c>
      <c r="CO18" t="s">
        <v>970</v>
      </c>
      <c r="CS18" t="s">
        <v>970</v>
      </c>
      <c r="CW18" t="s">
        <v>1006</v>
      </c>
      <c r="CY18" t="s">
        <v>970</v>
      </c>
      <c r="DA18" t="s">
        <v>970</v>
      </c>
      <c r="DB18">
        <v>2</v>
      </c>
      <c r="DG18" t="s">
        <v>1027</v>
      </c>
      <c r="DL18" t="s">
        <v>970</v>
      </c>
      <c r="EA18" t="s">
        <v>970</v>
      </c>
      <c r="EB18" t="s">
        <v>970</v>
      </c>
    </row>
    <row r="19" spans="1:142" x14ac:dyDescent="0.3">
      <c r="A19">
        <v>122</v>
      </c>
      <c r="B19" t="s">
        <v>6</v>
      </c>
      <c r="C19" t="s">
        <v>28</v>
      </c>
      <c r="D19" t="s">
        <v>242</v>
      </c>
      <c r="E19">
        <v>999</v>
      </c>
      <c r="F19">
        <v>3</v>
      </c>
      <c r="G19">
        <v>4</v>
      </c>
      <c r="H19" t="s">
        <v>986</v>
      </c>
      <c r="I19" t="s">
        <v>947</v>
      </c>
      <c r="J19" t="s">
        <v>987</v>
      </c>
      <c r="K19" t="s">
        <v>949</v>
      </c>
      <c r="L19">
        <v>45</v>
      </c>
      <c r="M19" t="s">
        <v>950</v>
      </c>
      <c r="N19" cm="1">
        <f t="array" ref="N19">_xlfn.IFS(M19="petrol",1,M19="diesel",2,M19="hybrid",3,M19="electric",4)</f>
        <v>1</v>
      </c>
      <c r="O19">
        <v>1469</v>
      </c>
      <c r="P19">
        <f t="shared" ref="P19:P20" si="16">O19/1000</f>
        <v>1.4690000000000001</v>
      </c>
      <c r="Q19">
        <v>3971</v>
      </c>
      <c r="R19">
        <f t="shared" ref="R19:R20" si="17">Q19/1000</f>
        <v>3.9710000000000001</v>
      </c>
      <c r="S19">
        <v>1682</v>
      </c>
      <c r="T19">
        <f t="shared" ref="T19:T20" si="18">S19/1000</f>
        <v>1.6819999999999999</v>
      </c>
      <c r="U19">
        <f t="shared" ref="U19:U20" si="19">P19*R19*T19</f>
        <v>9.811777118000002</v>
      </c>
      <c r="V19" t="s">
        <v>786</v>
      </c>
      <c r="W19">
        <v>5</v>
      </c>
      <c r="X19">
        <v>14</v>
      </c>
      <c r="Y19">
        <v>16</v>
      </c>
      <c r="Z19" t="s">
        <v>1200</v>
      </c>
      <c r="AB19" t="s">
        <v>1201</v>
      </c>
      <c r="AC19">
        <v>5</v>
      </c>
      <c r="AD19" t="s">
        <v>1045</v>
      </c>
      <c r="AE19" t="s">
        <v>991</v>
      </c>
      <c r="AF19" t="s">
        <v>955</v>
      </c>
      <c r="AG19" t="s">
        <v>1202</v>
      </c>
      <c r="AH19" t="s">
        <v>1203</v>
      </c>
      <c r="AI19" t="s">
        <v>1102</v>
      </c>
      <c r="AJ19" t="s">
        <v>1204</v>
      </c>
      <c r="AK19" t="s">
        <v>1205</v>
      </c>
      <c r="AL19" t="s">
        <v>1205</v>
      </c>
      <c r="AM19" t="s">
        <v>962</v>
      </c>
      <c r="AN19" t="s">
        <v>963</v>
      </c>
      <c r="AQ19" t="s">
        <v>1206</v>
      </c>
      <c r="AR19" t="s">
        <v>1207</v>
      </c>
      <c r="AS19" t="s">
        <v>967</v>
      </c>
      <c r="AT19" t="s">
        <v>968</v>
      </c>
      <c r="AU19" t="s">
        <v>968</v>
      </c>
      <c r="AV19" t="s">
        <v>970</v>
      </c>
      <c r="AW19">
        <v>5</v>
      </c>
      <c r="AX19" t="s">
        <v>1208</v>
      </c>
      <c r="AY19" t="s">
        <v>972</v>
      </c>
      <c r="AZ19" t="s">
        <v>1209</v>
      </c>
      <c r="BA19" t="s">
        <v>1205</v>
      </c>
      <c r="BC19" t="s">
        <v>970</v>
      </c>
      <c r="BD19" t="s">
        <v>969</v>
      </c>
      <c r="BG19" t="s">
        <v>1182</v>
      </c>
      <c r="BI19" t="s">
        <v>977</v>
      </c>
      <c r="BJ19">
        <v>280</v>
      </c>
      <c r="BL19" t="s">
        <v>970</v>
      </c>
      <c r="BM19" t="s">
        <v>970</v>
      </c>
      <c r="BN19" t="s">
        <v>967</v>
      </c>
      <c r="BO19" t="s">
        <v>978</v>
      </c>
      <c r="BQ19" t="s">
        <v>978</v>
      </c>
      <c r="BR19" t="s">
        <v>970</v>
      </c>
      <c r="BS19" t="s">
        <v>1210</v>
      </c>
      <c r="BU19" t="s">
        <v>1211</v>
      </c>
      <c r="BV19" t="s">
        <v>967</v>
      </c>
      <c r="BW19" t="s">
        <v>972</v>
      </c>
      <c r="BX19" t="s">
        <v>980</v>
      </c>
      <c r="BY19" t="s">
        <v>970</v>
      </c>
      <c r="BZ19">
        <v>4.97</v>
      </c>
      <c r="CB19" t="s">
        <v>981</v>
      </c>
      <c r="CC19" t="s">
        <v>982</v>
      </c>
      <c r="CD19" t="s">
        <v>983</v>
      </c>
      <c r="CE19" t="s">
        <v>970</v>
      </c>
      <c r="CL19" t="s">
        <v>970</v>
      </c>
      <c r="CT19" t="s">
        <v>970</v>
      </c>
      <c r="CU19" t="s">
        <v>1072</v>
      </c>
      <c r="CV19" t="s">
        <v>1212</v>
      </c>
      <c r="CW19" t="s">
        <v>1073</v>
      </c>
      <c r="CX19" t="s">
        <v>970</v>
      </c>
      <c r="CZ19" t="s">
        <v>970</v>
      </c>
      <c r="DB19">
        <v>2</v>
      </c>
      <c r="DD19" t="s">
        <v>1188</v>
      </c>
      <c r="DH19" t="s">
        <v>970</v>
      </c>
      <c r="DQ19" t="s">
        <v>1063</v>
      </c>
    </row>
    <row r="20" spans="1:142" hidden="1" x14ac:dyDescent="0.3">
      <c r="A20">
        <v>130</v>
      </c>
      <c r="B20" t="s">
        <v>3</v>
      </c>
      <c r="C20" t="s">
        <v>29</v>
      </c>
      <c r="D20" t="s">
        <v>148</v>
      </c>
      <c r="E20">
        <v>1197</v>
      </c>
      <c r="F20">
        <v>4</v>
      </c>
      <c r="G20">
        <v>4</v>
      </c>
      <c r="H20" t="s">
        <v>986</v>
      </c>
      <c r="I20" t="s">
        <v>947</v>
      </c>
      <c r="J20" t="s">
        <v>987</v>
      </c>
      <c r="K20" t="s">
        <v>949</v>
      </c>
      <c r="L20">
        <v>37</v>
      </c>
      <c r="M20" t="s">
        <v>950</v>
      </c>
      <c r="N20" cm="1">
        <f t="array" ref="N20">_xlfn.IFS(M20="petrol",1,M20="diesel",2,M20="hybrid",3,M20="electric",4)</f>
        <v>1</v>
      </c>
      <c r="O20">
        <v>1515</v>
      </c>
      <c r="P20">
        <f t="shared" si="16"/>
        <v>1.5149999999999999</v>
      </c>
      <c r="Q20">
        <v>3995</v>
      </c>
      <c r="R20">
        <f t="shared" si="17"/>
        <v>3.9950000000000001</v>
      </c>
      <c r="S20">
        <v>1735</v>
      </c>
      <c r="T20">
        <f t="shared" si="18"/>
        <v>1.7350000000000001</v>
      </c>
      <c r="U20">
        <f t="shared" si="19"/>
        <v>10.500957375</v>
      </c>
      <c r="V20" t="s">
        <v>789</v>
      </c>
      <c r="W20">
        <v>4</v>
      </c>
      <c r="X20">
        <v>16.3</v>
      </c>
      <c r="Y20" s="6" t="s">
        <v>951</v>
      </c>
      <c r="Z20" t="s">
        <v>1171</v>
      </c>
      <c r="AB20" t="s">
        <v>1093</v>
      </c>
      <c r="AC20">
        <v>5</v>
      </c>
      <c r="AD20" t="s">
        <v>1220</v>
      </c>
      <c r="AE20" t="s">
        <v>991</v>
      </c>
      <c r="AF20" t="s">
        <v>955</v>
      </c>
      <c r="AG20" t="s">
        <v>1071</v>
      </c>
      <c r="AH20" t="s">
        <v>1094</v>
      </c>
      <c r="AK20" t="s">
        <v>1166</v>
      </c>
      <c r="AL20" t="s">
        <v>1166</v>
      </c>
      <c r="AM20" t="s">
        <v>962</v>
      </c>
      <c r="AQ20" t="s">
        <v>1221</v>
      </c>
      <c r="AR20" t="s">
        <v>1172</v>
      </c>
      <c r="AS20" t="s">
        <v>967</v>
      </c>
      <c r="AT20" t="s">
        <v>968</v>
      </c>
      <c r="AU20" t="s">
        <v>969</v>
      </c>
      <c r="AV20" t="s">
        <v>970</v>
      </c>
      <c r="AW20">
        <v>5</v>
      </c>
      <c r="AX20" t="s">
        <v>971</v>
      </c>
      <c r="AY20" t="s">
        <v>972</v>
      </c>
      <c r="AZ20" t="s">
        <v>1194</v>
      </c>
      <c r="BA20" t="s">
        <v>1166</v>
      </c>
      <c r="BC20" t="s">
        <v>970</v>
      </c>
      <c r="BD20" t="s">
        <v>969</v>
      </c>
      <c r="BF20" t="s">
        <v>970</v>
      </c>
      <c r="BG20" t="s">
        <v>1020</v>
      </c>
      <c r="BI20" t="s">
        <v>977</v>
      </c>
      <c r="BJ20">
        <v>378</v>
      </c>
      <c r="BM20" t="s">
        <v>970</v>
      </c>
      <c r="BN20" t="s">
        <v>967</v>
      </c>
      <c r="BO20" t="s">
        <v>978</v>
      </c>
      <c r="BP20" t="s">
        <v>970</v>
      </c>
      <c r="BQ20" t="s">
        <v>978</v>
      </c>
      <c r="BR20" t="s">
        <v>970</v>
      </c>
      <c r="BS20" t="s">
        <v>1021</v>
      </c>
      <c r="BU20" t="s">
        <v>977</v>
      </c>
      <c r="BV20" t="s">
        <v>968</v>
      </c>
      <c r="BW20" t="s">
        <v>972</v>
      </c>
      <c r="BX20" t="s">
        <v>980</v>
      </c>
      <c r="BY20" t="s">
        <v>970</v>
      </c>
      <c r="BZ20">
        <v>4.8</v>
      </c>
      <c r="CA20" t="s">
        <v>970</v>
      </c>
      <c r="CB20" t="s">
        <v>981</v>
      </c>
      <c r="CC20" t="s">
        <v>982</v>
      </c>
      <c r="CD20" t="s">
        <v>983</v>
      </c>
      <c r="CL20" t="s">
        <v>970</v>
      </c>
      <c r="CS20" t="s">
        <v>970</v>
      </c>
      <c r="CT20" t="s">
        <v>970</v>
      </c>
      <c r="CU20" t="s">
        <v>1004</v>
      </c>
      <c r="CV20" t="s">
        <v>1222</v>
      </c>
      <c r="CW20" t="s">
        <v>1006</v>
      </c>
      <c r="CX20" t="s">
        <v>970</v>
      </c>
      <c r="CY20" t="s">
        <v>970</v>
      </c>
      <c r="CZ20" t="s">
        <v>970</v>
      </c>
      <c r="DB20">
        <v>2</v>
      </c>
      <c r="DC20" t="s">
        <v>1173</v>
      </c>
      <c r="DD20" t="s">
        <v>1024</v>
      </c>
      <c r="DH20" t="s">
        <v>970</v>
      </c>
      <c r="DO20" t="s">
        <v>970</v>
      </c>
      <c r="DP20" t="s">
        <v>970</v>
      </c>
      <c r="EB20" t="s">
        <v>970</v>
      </c>
    </row>
    <row r="21" spans="1:142" hidden="1" x14ac:dyDescent="0.3">
      <c r="A21">
        <v>144</v>
      </c>
      <c r="B21" t="s">
        <v>7</v>
      </c>
      <c r="C21" t="s">
        <v>30</v>
      </c>
      <c r="D21" t="s">
        <v>259</v>
      </c>
      <c r="E21">
        <v>1498</v>
      </c>
      <c r="F21">
        <v>4</v>
      </c>
      <c r="G21">
        <v>4</v>
      </c>
      <c r="H21" t="s">
        <v>986</v>
      </c>
      <c r="I21" t="s">
        <v>947</v>
      </c>
      <c r="J21" t="s">
        <v>987</v>
      </c>
      <c r="K21" t="s">
        <v>949</v>
      </c>
      <c r="L21">
        <v>40</v>
      </c>
      <c r="M21" t="s">
        <v>1131</v>
      </c>
      <c r="O21">
        <v>1570</v>
      </c>
      <c r="Q21">
        <v>3954</v>
      </c>
      <c r="S21">
        <v>1737</v>
      </c>
      <c r="V21" t="s">
        <v>790</v>
      </c>
      <c r="W21">
        <v>5</v>
      </c>
      <c r="Y21" s="6" t="s">
        <v>951</v>
      </c>
      <c r="Z21" t="s">
        <v>1224</v>
      </c>
      <c r="AB21" t="s">
        <v>1225</v>
      </c>
      <c r="AC21">
        <v>5</v>
      </c>
      <c r="AD21" t="s">
        <v>1226</v>
      </c>
      <c r="AE21" t="s">
        <v>991</v>
      </c>
      <c r="AF21" t="s">
        <v>955</v>
      </c>
      <c r="AG21" t="s">
        <v>1227</v>
      </c>
      <c r="AH21" t="s">
        <v>1077</v>
      </c>
      <c r="AK21" t="s">
        <v>1132</v>
      </c>
      <c r="AL21" t="s">
        <v>1132</v>
      </c>
      <c r="AM21" t="s">
        <v>962</v>
      </c>
      <c r="AN21" t="s">
        <v>963</v>
      </c>
      <c r="AP21" t="s">
        <v>970</v>
      </c>
      <c r="AQ21" t="s">
        <v>1228</v>
      </c>
      <c r="AR21" t="s">
        <v>1229</v>
      </c>
      <c r="AS21" t="s">
        <v>967</v>
      </c>
      <c r="AT21" t="s">
        <v>968</v>
      </c>
      <c r="AU21" t="s">
        <v>969</v>
      </c>
      <c r="AV21" t="s">
        <v>970</v>
      </c>
      <c r="AW21">
        <v>5</v>
      </c>
      <c r="AX21" t="s">
        <v>971</v>
      </c>
      <c r="AY21" t="s">
        <v>972</v>
      </c>
      <c r="AZ21" t="s">
        <v>1230</v>
      </c>
      <c r="BA21" t="s">
        <v>1132</v>
      </c>
      <c r="BC21" t="s">
        <v>970</v>
      </c>
      <c r="BD21" t="s">
        <v>969</v>
      </c>
      <c r="BG21" t="s">
        <v>1231</v>
      </c>
      <c r="BI21" t="s">
        <v>977</v>
      </c>
      <c r="BJ21">
        <v>257</v>
      </c>
      <c r="BM21" t="s">
        <v>970</v>
      </c>
      <c r="BN21" t="s">
        <v>967</v>
      </c>
      <c r="BO21" t="s">
        <v>978</v>
      </c>
      <c r="BP21" t="s">
        <v>970</v>
      </c>
      <c r="BQ21" t="s">
        <v>978</v>
      </c>
      <c r="BR21" t="s">
        <v>970</v>
      </c>
      <c r="BU21" t="s">
        <v>977</v>
      </c>
      <c r="BV21" t="s">
        <v>968</v>
      </c>
      <c r="BW21" t="s">
        <v>972</v>
      </c>
      <c r="BX21" t="s">
        <v>980</v>
      </c>
      <c r="BY21" t="s">
        <v>970</v>
      </c>
      <c r="BZ21">
        <v>5</v>
      </c>
      <c r="CA21" t="s">
        <v>970</v>
      </c>
      <c r="CB21" t="s">
        <v>981</v>
      </c>
      <c r="CC21" t="s">
        <v>982</v>
      </c>
      <c r="CD21" t="s">
        <v>983</v>
      </c>
      <c r="CL21" t="s">
        <v>970</v>
      </c>
      <c r="CP21" t="s">
        <v>970</v>
      </c>
      <c r="CS21" t="s">
        <v>970</v>
      </c>
      <c r="CT21" t="s">
        <v>970</v>
      </c>
      <c r="CU21" t="s">
        <v>1004</v>
      </c>
      <c r="CW21" t="s">
        <v>1006</v>
      </c>
      <c r="CX21" t="s">
        <v>970</v>
      </c>
      <c r="CY21" t="s">
        <v>970</v>
      </c>
      <c r="CZ21" t="s">
        <v>970</v>
      </c>
      <c r="DB21">
        <v>2</v>
      </c>
      <c r="DC21" s="7">
        <v>0.66736111111111107</v>
      </c>
      <c r="DD21" t="s">
        <v>1024</v>
      </c>
      <c r="DG21" t="s">
        <v>1027</v>
      </c>
      <c r="DH21" t="s">
        <v>970</v>
      </c>
    </row>
    <row r="22" spans="1:142" x14ac:dyDescent="0.3">
      <c r="A22">
        <v>152</v>
      </c>
      <c r="B22" t="s">
        <v>6</v>
      </c>
      <c r="C22" t="s">
        <v>31</v>
      </c>
      <c r="D22" t="s">
        <v>267</v>
      </c>
      <c r="E22">
        <v>1498</v>
      </c>
      <c r="G22">
        <v>4</v>
      </c>
      <c r="H22" t="s">
        <v>986</v>
      </c>
      <c r="I22" t="s">
        <v>947</v>
      </c>
      <c r="J22" t="s">
        <v>1008</v>
      </c>
      <c r="K22" t="s">
        <v>949</v>
      </c>
      <c r="L22">
        <v>45</v>
      </c>
      <c r="M22" t="s">
        <v>1131</v>
      </c>
      <c r="N22" cm="1">
        <f t="array" ref="N22">_xlfn.IFS(M22="petrol",1,M22="diesel",2,M22="hybrid",3,M22="electric",4)</f>
        <v>2</v>
      </c>
      <c r="O22">
        <v>1483</v>
      </c>
      <c r="P22">
        <f>O22/1000</f>
        <v>1.4830000000000001</v>
      </c>
      <c r="Q22">
        <v>3995</v>
      </c>
      <c r="R22">
        <f>Q22/1000</f>
        <v>3.9950000000000001</v>
      </c>
      <c r="S22">
        <v>1682</v>
      </c>
      <c r="T22">
        <f>S22/1000</f>
        <v>1.6819999999999999</v>
      </c>
      <c r="U22">
        <f>P22*R22*T22</f>
        <v>9.9651519700000009</v>
      </c>
      <c r="V22" t="s">
        <v>789</v>
      </c>
      <c r="W22">
        <v>4</v>
      </c>
      <c r="X22">
        <v>15.3</v>
      </c>
      <c r="Y22">
        <v>21.66</v>
      </c>
      <c r="Z22" t="s">
        <v>1237</v>
      </c>
      <c r="AB22" t="s">
        <v>1236</v>
      </c>
      <c r="AD22" t="s">
        <v>1045</v>
      </c>
      <c r="AE22" t="s">
        <v>991</v>
      </c>
      <c r="AF22" t="s">
        <v>955</v>
      </c>
      <c r="AG22" t="s">
        <v>1071</v>
      </c>
      <c r="AH22" t="s">
        <v>1238</v>
      </c>
      <c r="AI22" t="s">
        <v>1102</v>
      </c>
      <c r="AJ22" t="s">
        <v>1204</v>
      </c>
      <c r="AK22" t="s">
        <v>1239</v>
      </c>
      <c r="AL22" t="s">
        <v>1239</v>
      </c>
      <c r="AM22" t="s">
        <v>962</v>
      </c>
      <c r="AN22" t="s">
        <v>963</v>
      </c>
      <c r="AQ22" t="s">
        <v>1218</v>
      </c>
      <c r="AR22" t="s">
        <v>1219</v>
      </c>
      <c r="AS22" t="s">
        <v>967</v>
      </c>
      <c r="AT22" t="s">
        <v>968</v>
      </c>
      <c r="AU22" t="s">
        <v>968</v>
      </c>
      <c r="AW22">
        <v>5</v>
      </c>
      <c r="AX22" t="s">
        <v>971</v>
      </c>
      <c r="AY22" t="s">
        <v>972</v>
      </c>
      <c r="AZ22" t="s">
        <v>1142</v>
      </c>
      <c r="BA22" t="s">
        <v>1240</v>
      </c>
      <c r="BC22" t="s">
        <v>970</v>
      </c>
      <c r="BD22" t="s">
        <v>969</v>
      </c>
      <c r="BE22" t="s">
        <v>970</v>
      </c>
      <c r="BF22" t="s">
        <v>970</v>
      </c>
      <c r="BI22" t="s">
        <v>972</v>
      </c>
      <c r="BJ22">
        <v>330</v>
      </c>
      <c r="BL22" t="s">
        <v>970</v>
      </c>
      <c r="BM22" t="s">
        <v>970</v>
      </c>
      <c r="BN22" t="s">
        <v>967</v>
      </c>
      <c r="BO22" t="s">
        <v>970</v>
      </c>
      <c r="BQ22" t="s">
        <v>978</v>
      </c>
      <c r="BT22" t="s">
        <v>970</v>
      </c>
      <c r="BU22" t="s">
        <v>1211</v>
      </c>
      <c r="BV22" t="s">
        <v>968</v>
      </c>
      <c r="BW22" t="s">
        <v>972</v>
      </c>
      <c r="BX22" t="s">
        <v>968</v>
      </c>
      <c r="BY22" t="s">
        <v>970</v>
      </c>
      <c r="BZ22" t="s">
        <v>951</v>
      </c>
      <c r="CA22" t="s">
        <v>970</v>
      </c>
      <c r="CB22" t="s">
        <v>981</v>
      </c>
      <c r="CC22" t="s">
        <v>982</v>
      </c>
      <c r="CD22" t="s">
        <v>984</v>
      </c>
      <c r="CL22" t="s">
        <v>970</v>
      </c>
      <c r="CS22" t="s">
        <v>970</v>
      </c>
      <c r="CT22" t="s">
        <v>970</v>
      </c>
      <c r="CU22" t="s">
        <v>1072</v>
      </c>
      <c r="CV22" t="s">
        <v>1241</v>
      </c>
      <c r="CW22" t="s">
        <v>1006</v>
      </c>
      <c r="CX22" t="s">
        <v>970</v>
      </c>
      <c r="CZ22" t="s">
        <v>970</v>
      </c>
      <c r="DB22">
        <v>2</v>
      </c>
      <c r="DC22" t="s">
        <v>1242</v>
      </c>
      <c r="DD22" t="s">
        <v>1188</v>
      </c>
      <c r="DG22" t="s">
        <v>1027</v>
      </c>
      <c r="DI22" t="s">
        <v>970</v>
      </c>
      <c r="DL22" t="s">
        <v>970</v>
      </c>
      <c r="DO22" t="s">
        <v>970</v>
      </c>
      <c r="DR22" t="s">
        <v>970</v>
      </c>
      <c r="DX22" t="s">
        <v>970</v>
      </c>
    </row>
    <row r="23" spans="1:142" hidden="1" x14ac:dyDescent="0.3">
      <c r="A23">
        <v>160</v>
      </c>
      <c r="B23" t="s">
        <v>7</v>
      </c>
      <c r="C23" t="s">
        <v>32</v>
      </c>
      <c r="D23" t="s">
        <v>275</v>
      </c>
      <c r="E23">
        <v>1194</v>
      </c>
      <c r="F23">
        <v>4</v>
      </c>
      <c r="G23">
        <v>4</v>
      </c>
      <c r="H23" t="s">
        <v>986</v>
      </c>
      <c r="I23" t="s">
        <v>947</v>
      </c>
      <c r="J23" t="s">
        <v>987</v>
      </c>
      <c r="K23" t="s">
        <v>949</v>
      </c>
      <c r="L23">
        <v>42</v>
      </c>
      <c r="M23" t="s">
        <v>950</v>
      </c>
      <c r="O23">
        <v>1525</v>
      </c>
      <c r="Q23">
        <v>3995</v>
      </c>
      <c r="S23">
        <v>1704</v>
      </c>
      <c r="V23" t="s">
        <v>789</v>
      </c>
      <c r="W23">
        <v>4</v>
      </c>
      <c r="Y23" s="6" t="s">
        <v>951</v>
      </c>
      <c r="Z23" t="s">
        <v>1199</v>
      </c>
      <c r="AB23" t="s">
        <v>1248</v>
      </c>
      <c r="AC23">
        <v>5</v>
      </c>
      <c r="AE23" t="s">
        <v>991</v>
      </c>
      <c r="AF23" t="s">
        <v>955</v>
      </c>
      <c r="AG23" t="s">
        <v>1227</v>
      </c>
      <c r="AH23" t="s">
        <v>1232</v>
      </c>
      <c r="AK23" t="s">
        <v>1124</v>
      </c>
      <c r="AL23" t="s">
        <v>1124</v>
      </c>
      <c r="AM23" t="s">
        <v>962</v>
      </c>
      <c r="AN23" t="s">
        <v>963</v>
      </c>
      <c r="AP23" t="s">
        <v>964</v>
      </c>
      <c r="AQ23" t="s">
        <v>1234</v>
      </c>
      <c r="AR23" t="s">
        <v>1235</v>
      </c>
      <c r="AS23" t="s">
        <v>967</v>
      </c>
      <c r="AT23" t="s">
        <v>968</v>
      </c>
      <c r="AU23" t="s">
        <v>969</v>
      </c>
      <c r="AV23" t="s">
        <v>970</v>
      </c>
      <c r="AW23">
        <v>5</v>
      </c>
      <c r="AX23" t="s">
        <v>971</v>
      </c>
      <c r="AY23" t="s">
        <v>972</v>
      </c>
      <c r="AZ23" t="s">
        <v>1230</v>
      </c>
      <c r="BA23" t="s">
        <v>1124</v>
      </c>
      <c r="BC23" t="s">
        <v>970</v>
      </c>
      <c r="BD23" t="s">
        <v>969</v>
      </c>
      <c r="BG23" t="s">
        <v>1231</v>
      </c>
      <c r="BI23" t="s">
        <v>1061</v>
      </c>
      <c r="BL23" t="s">
        <v>970</v>
      </c>
      <c r="BM23" t="s">
        <v>970</v>
      </c>
      <c r="BN23" t="s">
        <v>967</v>
      </c>
      <c r="BO23" t="s">
        <v>978</v>
      </c>
      <c r="BP23" t="s">
        <v>970</v>
      </c>
      <c r="BQ23" t="s">
        <v>978</v>
      </c>
      <c r="BR23" t="s">
        <v>970</v>
      </c>
      <c r="BU23" t="s">
        <v>977</v>
      </c>
      <c r="BV23" t="s">
        <v>968</v>
      </c>
      <c r="BW23" t="s">
        <v>972</v>
      </c>
      <c r="BX23" t="s">
        <v>980</v>
      </c>
      <c r="BY23" t="s">
        <v>970</v>
      </c>
      <c r="BZ23" t="s">
        <v>951</v>
      </c>
      <c r="CA23" t="s">
        <v>970</v>
      </c>
      <c r="CB23" t="s">
        <v>981</v>
      </c>
      <c r="CD23" t="s">
        <v>983</v>
      </c>
      <c r="CG23" t="s">
        <v>970</v>
      </c>
      <c r="CL23" t="s">
        <v>970</v>
      </c>
      <c r="CS23" t="s">
        <v>970</v>
      </c>
      <c r="CT23" t="s">
        <v>970</v>
      </c>
      <c r="CU23" t="s">
        <v>1072</v>
      </c>
      <c r="CW23" t="s">
        <v>1006</v>
      </c>
      <c r="CX23" t="s">
        <v>970</v>
      </c>
      <c r="CY23" t="s">
        <v>970</v>
      </c>
      <c r="CZ23" t="s">
        <v>970</v>
      </c>
      <c r="DA23" t="s">
        <v>970</v>
      </c>
      <c r="DB23">
        <v>2</v>
      </c>
      <c r="DD23" t="s">
        <v>1024</v>
      </c>
    </row>
    <row r="24" spans="1:142" x14ac:dyDescent="0.3">
      <c r="A24">
        <v>173</v>
      </c>
      <c r="B24" t="s">
        <v>5</v>
      </c>
      <c r="C24" t="s">
        <v>33</v>
      </c>
      <c r="D24" t="s">
        <v>188</v>
      </c>
      <c r="E24">
        <v>1496</v>
      </c>
      <c r="F24">
        <v>4</v>
      </c>
      <c r="G24">
        <v>4</v>
      </c>
      <c r="H24" t="s">
        <v>986</v>
      </c>
      <c r="I24" t="s">
        <v>947</v>
      </c>
      <c r="J24" t="s">
        <v>987</v>
      </c>
      <c r="K24" t="s">
        <v>949</v>
      </c>
      <c r="L24">
        <v>45</v>
      </c>
      <c r="M24" t="s">
        <v>950</v>
      </c>
      <c r="N24" cm="1">
        <f t="array" ref="N24">_xlfn.IFS(M24="petrol",1,M24="diesel",2,M24="hybrid",3,M24="electric",4)</f>
        <v>1</v>
      </c>
      <c r="O24">
        <v>1510</v>
      </c>
      <c r="P24">
        <f t="shared" ref="P24:P26" si="20">O24/1000</f>
        <v>1.51</v>
      </c>
      <c r="Q24">
        <v>4369</v>
      </c>
      <c r="R24">
        <f t="shared" ref="R24:R26" si="21">Q24/1000</f>
        <v>4.3689999999999998</v>
      </c>
      <c r="S24">
        <v>1695</v>
      </c>
      <c r="T24">
        <f t="shared" ref="T24:T26" si="22">S24/1000</f>
        <v>1.6950000000000001</v>
      </c>
      <c r="U24">
        <f t="shared" ref="U24:U26" si="23">P24*R24*T24</f>
        <v>11.182237049999999</v>
      </c>
      <c r="V24" t="s">
        <v>789</v>
      </c>
      <c r="W24">
        <v>4</v>
      </c>
      <c r="X24">
        <v>13.6</v>
      </c>
      <c r="Y24">
        <v>16.3</v>
      </c>
      <c r="Z24" t="s">
        <v>1251</v>
      </c>
      <c r="AB24" t="s">
        <v>1075</v>
      </c>
      <c r="AC24">
        <v>5</v>
      </c>
      <c r="AD24" t="s">
        <v>1082</v>
      </c>
      <c r="AE24" t="s">
        <v>991</v>
      </c>
      <c r="AF24" t="s">
        <v>955</v>
      </c>
      <c r="AG24" t="s">
        <v>1071</v>
      </c>
      <c r="AH24" t="s">
        <v>1094</v>
      </c>
      <c r="AI24" t="s">
        <v>1252</v>
      </c>
      <c r="AJ24" t="s">
        <v>1164</v>
      </c>
      <c r="AK24" t="s">
        <v>1253</v>
      </c>
      <c r="AL24" t="s">
        <v>1253</v>
      </c>
      <c r="AM24" t="s">
        <v>962</v>
      </c>
      <c r="AN24" t="s">
        <v>1007</v>
      </c>
      <c r="AP24" t="s">
        <v>964</v>
      </c>
      <c r="AQ24" t="s">
        <v>1254</v>
      </c>
      <c r="AR24" t="s">
        <v>1255</v>
      </c>
      <c r="AS24" t="s">
        <v>967</v>
      </c>
      <c r="AT24" t="s">
        <v>968</v>
      </c>
      <c r="AU24" t="s">
        <v>967</v>
      </c>
      <c r="AV24" t="s">
        <v>970</v>
      </c>
      <c r="AW24">
        <v>5</v>
      </c>
      <c r="AX24" t="s">
        <v>971</v>
      </c>
      <c r="AY24" t="s">
        <v>972</v>
      </c>
      <c r="AZ24" t="s">
        <v>1256</v>
      </c>
      <c r="BA24" t="s">
        <v>1253</v>
      </c>
      <c r="BC24" t="s">
        <v>970</v>
      </c>
      <c r="BD24" t="s">
        <v>969</v>
      </c>
      <c r="BG24" t="s">
        <v>1128</v>
      </c>
      <c r="BI24" t="s">
        <v>977</v>
      </c>
      <c r="BJ24">
        <v>592</v>
      </c>
      <c r="BL24" t="s">
        <v>970</v>
      </c>
      <c r="BM24" t="s">
        <v>970</v>
      </c>
      <c r="BN24" t="s">
        <v>967</v>
      </c>
      <c r="BO24" t="s">
        <v>978</v>
      </c>
      <c r="BQ24" t="s">
        <v>1052</v>
      </c>
      <c r="BR24" t="s">
        <v>970</v>
      </c>
      <c r="BU24" t="s">
        <v>1099</v>
      </c>
      <c r="BV24" t="s">
        <v>967</v>
      </c>
      <c r="BW24" t="s">
        <v>972</v>
      </c>
      <c r="BX24" t="s">
        <v>980</v>
      </c>
      <c r="BY24" t="s">
        <v>970</v>
      </c>
      <c r="BZ24">
        <v>4.9000000000000004</v>
      </c>
      <c r="CA24" t="s">
        <v>970</v>
      </c>
      <c r="CB24" t="s">
        <v>981</v>
      </c>
      <c r="CC24" t="s">
        <v>982</v>
      </c>
      <c r="CD24" t="s">
        <v>983</v>
      </c>
      <c r="CL24" t="s">
        <v>970</v>
      </c>
      <c r="CP24" t="s">
        <v>970</v>
      </c>
      <c r="CS24" t="s">
        <v>970</v>
      </c>
      <c r="CT24" t="s">
        <v>970</v>
      </c>
      <c r="CU24" t="s">
        <v>1004</v>
      </c>
      <c r="CV24" t="s">
        <v>1257</v>
      </c>
      <c r="CW24" t="s">
        <v>1006</v>
      </c>
      <c r="CX24" t="s">
        <v>970</v>
      </c>
      <c r="CY24" t="s">
        <v>970</v>
      </c>
      <c r="CZ24" t="s">
        <v>970</v>
      </c>
      <c r="DB24">
        <v>2</v>
      </c>
      <c r="DC24" t="s">
        <v>1242</v>
      </c>
      <c r="DD24" t="s">
        <v>1024</v>
      </c>
      <c r="DH24" t="s">
        <v>970</v>
      </c>
      <c r="DQ24" t="s">
        <v>1063</v>
      </c>
      <c r="DU24" t="s">
        <v>970</v>
      </c>
      <c r="DX24" t="s">
        <v>970</v>
      </c>
      <c r="EB24" t="s">
        <v>970</v>
      </c>
    </row>
    <row r="25" spans="1:142" x14ac:dyDescent="0.3">
      <c r="A25">
        <v>183</v>
      </c>
      <c r="B25" t="s">
        <v>5</v>
      </c>
      <c r="C25" t="s">
        <v>34</v>
      </c>
      <c r="D25" t="s">
        <v>189</v>
      </c>
      <c r="E25">
        <v>1496</v>
      </c>
      <c r="F25">
        <v>4</v>
      </c>
      <c r="G25">
        <v>4</v>
      </c>
      <c r="H25" t="s">
        <v>986</v>
      </c>
      <c r="I25" t="s">
        <v>947</v>
      </c>
      <c r="J25" t="s">
        <v>987</v>
      </c>
      <c r="K25" t="s">
        <v>949</v>
      </c>
      <c r="L25">
        <v>45</v>
      </c>
      <c r="M25" t="s">
        <v>950</v>
      </c>
      <c r="N25" cm="1">
        <f t="array" ref="N25">_xlfn.IFS(M25="petrol",1,M25="diesel",2,M25="hybrid",3,M25="electric",4)</f>
        <v>1</v>
      </c>
      <c r="O25">
        <v>1555</v>
      </c>
      <c r="P25">
        <f t="shared" si="20"/>
        <v>1.5549999999999999</v>
      </c>
      <c r="Q25">
        <v>3895</v>
      </c>
      <c r="R25">
        <f t="shared" si="21"/>
        <v>3.895</v>
      </c>
      <c r="S25">
        <v>1735</v>
      </c>
      <c r="T25">
        <f t="shared" si="22"/>
        <v>1.7350000000000001</v>
      </c>
      <c r="U25">
        <f t="shared" si="23"/>
        <v>10.508417875000001</v>
      </c>
      <c r="V25" t="s">
        <v>786</v>
      </c>
      <c r="W25">
        <v>5</v>
      </c>
      <c r="X25">
        <v>15</v>
      </c>
      <c r="Y25">
        <v>16</v>
      </c>
      <c r="Z25" t="s">
        <v>1251</v>
      </c>
      <c r="AB25" t="s">
        <v>1259</v>
      </c>
      <c r="AC25">
        <v>5</v>
      </c>
      <c r="AD25" t="s">
        <v>1260</v>
      </c>
      <c r="AE25" t="s">
        <v>991</v>
      </c>
      <c r="AF25" t="s">
        <v>955</v>
      </c>
      <c r="AG25" t="s">
        <v>1071</v>
      </c>
      <c r="AH25" t="s">
        <v>1094</v>
      </c>
      <c r="AK25" t="s">
        <v>1132</v>
      </c>
      <c r="AL25" t="s">
        <v>1132</v>
      </c>
      <c r="AM25" t="s">
        <v>962</v>
      </c>
      <c r="AN25" t="s">
        <v>1007</v>
      </c>
      <c r="AP25" t="s">
        <v>964</v>
      </c>
      <c r="AQ25" t="s">
        <v>1254</v>
      </c>
      <c r="AR25" t="s">
        <v>1255</v>
      </c>
      <c r="AS25" t="s">
        <v>967</v>
      </c>
      <c r="AT25" t="s">
        <v>968</v>
      </c>
      <c r="AU25" t="s">
        <v>968</v>
      </c>
      <c r="AV25" t="s">
        <v>970</v>
      </c>
      <c r="AW25">
        <v>5</v>
      </c>
      <c r="AX25" t="s">
        <v>971</v>
      </c>
      <c r="AY25" t="s">
        <v>972</v>
      </c>
      <c r="AZ25" t="s">
        <v>1127</v>
      </c>
      <c r="BA25" t="s">
        <v>1132</v>
      </c>
      <c r="BC25" t="s">
        <v>970</v>
      </c>
      <c r="BD25" t="s">
        <v>975</v>
      </c>
      <c r="BE25" t="s">
        <v>970</v>
      </c>
      <c r="BG25" t="s">
        <v>1128</v>
      </c>
      <c r="BH25" t="s">
        <v>970</v>
      </c>
      <c r="BI25" t="s">
        <v>977</v>
      </c>
      <c r="BJ25">
        <v>251</v>
      </c>
      <c r="BK25" t="s">
        <v>970</v>
      </c>
      <c r="BL25" t="s">
        <v>970</v>
      </c>
      <c r="BM25" t="s">
        <v>970</v>
      </c>
      <c r="BN25" t="s">
        <v>967</v>
      </c>
      <c r="BO25" t="s">
        <v>978</v>
      </c>
      <c r="BQ25" t="s">
        <v>1052</v>
      </c>
      <c r="BR25" t="s">
        <v>970</v>
      </c>
      <c r="BT25" t="s">
        <v>970</v>
      </c>
      <c r="BU25" t="s">
        <v>977</v>
      </c>
      <c r="BV25" t="s">
        <v>967</v>
      </c>
      <c r="BW25" t="s">
        <v>972</v>
      </c>
      <c r="BX25" t="s">
        <v>980</v>
      </c>
      <c r="BY25" t="s">
        <v>970</v>
      </c>
      <c r="BZ25">
        <v>4.8</v>
      </c>
      <c r="CA25" t="s">
        <v>970</v>
      </c>
      <c r="CB25" t="s">
        <v>981</v>
      </c>
      <c r="CC25" t="s">
        <v>982</v>
      </c>
      <c r="CD25" t="s">
        <v>983</v>
      </c>
      <c r="CL25" t="s">
        <v>970</v>
      </c>
      <c r="CP25" t="s">
        <v>970</v>
      </c>
      <c r="CS25" t="s">
        <v>970</v>
      </c>
      <c r="CT25" t="s">
        <v>970</v>
      </c>
      <c r="CU25" t="s">
        <v>1072</v>
      </c>
      <c r="CW25" t="s">
        <v>1006</v>
      </c>
      <c r="CX25" t="s">
        <v>970</v>
      </c>
      <c r="CY25" t="s">
        <v>970</v>
      </c>
      <c r="CZ25" t="s">
        <v>970</v>
      </c>
      <c r="DB25">
        <v>2</v>
      </c>
      <c r="DD25" t="s">
        <v>1024</v>
      </c>
      <c r="DH25" t="s">
        <v>970</v>
      </c>
      <c r="DI25" t="s">
        <v>970</v>
      </c>
      <c r="DN25" t="s">
        <v>1062</v>
      </c>
      <c r="DQ25" t="s">
        <v>1063</v>
      </c>
      <c r="EE25" t="s">
        <v>970</v>
      </c>
    </row>
    <row r="26" spans="1:142" x14ac:dyDescent="0.3">
      <c r="A26">
        <v>189</v>
      </c>
      <c r="B26" t="s">
        <v>8</v>
      </c>
      <c r="C26" t="s">
        <v>35</v>
      </c>
      <c r="D26" t="s">
        <v>292</v>
      </c>
      <c r="E26">
        <v>1461</v>
      </c>
      <c r="F26">
        <v>4</v>
      </c>
      <c r="G26">
        <v>2</v>
      </c>
      <c r="H26" t="s">
        <v>986</v>
      </c>
      <c r="I26" t="s">
        <v>947</v>
      </c>
      <c r="J26" t="s">
        <v>987</v>
      </c>
      <c r="K26" t="s">
        <v>949</v>
      </c>
      <c r="L26">
        <v>50</v>
      </c>
      <c r="M26" t="s">
        <v>1131</v>
      </c>
      <c r="N26" cm="1">
        <f t="array" ref="N26">_xlfn.IFS(M26="petrol",1,M26="diesel",2,M26="hybrid",3,M26="electric",4)</f>
        <v>2</v>
      </c>
      <c r="O26">
        <v>1540</v>
      </c>
      <c r="P26">
        <f t="shared" si="20"/>
        <v>1.54</v>
      </c>
      <c r="Q26">
        <v>3991</v>
      </c>
      <c r="R26">
        <f t="shared" si="21"/>
        <v>3.9910000000000001</v>
      </c>
      <c r="S26">
        <v>1740</v>
      </c>
      <c r="T26">
        <f t="shared" si="22"/>
        <v>1.74</v>
      </c>
      <c r="U26">
        <f t="shared" si="23"/>
        <v>10.6942836</v>
      </c>
      <c r="V26" t="s">
        <v>786</v>
      </c>
      <c r="W26">
        <v>5</v>
      </c>
      <c r="X26">
        <v>18</v>
      </c>
      <c r="Y26">
        <v>20.079999999999998</v>
      </c>
      <c r="Z26" t="s">
        <v>1261</v>
      </c>
      <c r="AB26" t="s">
        <v>1262</v>
      </c>
      <c r="AC26">
        <v>5</v>
      </c>
      <c r="AD26" t="s">
        <v>1263</v>
      </c>
      <c r="AE26" t="s">
        <v>1065</v>
      </c>
      <c r="AF26" t="s">
        <v>955</v>
      </c>
      <c r="AG26" t="s">
        <v>1264</v>
      </c>
      <c r="AH26" t="s">
        <v>1265</v>
      </c>
      <c r="AK26" t="s">
        <v>1179</v>
      </c>
      <c r="AL26" t="s">
        <v>1179</v>
      </c>
      <c r="AM26" t="s">
        <v>970</v>
      </c>
      <c r="AQ26" t="s">
        <v>1266</v>
      </c>
      <c r="AR26" t="s">
        <v>1267</v>
      </c>
      <c r="AS26" t="s">
        <v>967</v>
      </c>
      <c r="AT26" t="s">
        <v>968</v>
      </c>
      <c r="AU26" t="s">
        <v>968</v>
      </c>
      <c r="AW26">
        <v>5</v>
      </c>
      <c r="AX26" t="s">
        <v>971</v>
      </c>
      <c r="AY26" t="s">
        <v>972</v>
      </c>
      <c r="AZ26" t="s">
        <v>1268</v>
      </c>
      <c r="BA26" t="s">
        <v>1179</v>
      </c>
      <c r="BD26" t="s">
        <v>969</v>
      </c>
      <c r="BG26" t="s">
        <v>998</v>
      </c>
      <c r="BI26" t="s">
        <v>972</v>
      </c>
      <c r="BJ26">
        <v>330</v>
      </c>
      <c r="BM26" t="s">
        <v>970</v>
      </c>
      <c r="BN26" t="s">
        <v>967</v>
      </c>
      <c r="BO26" t="s">
        <v>969</v>
      </c>
      <c r="BQ26" t="s">
        <v>978</v>
      </c>
      <c r="BR26" t="s">
        <v>970</v>
      </c>
      <c r="BS26" t="s">
        <v>1269</v>
      </c>
      <c r="BU26" t="s">
        <v>977</v>
      </c>
      <c r="BV26" t="s">
        <v>967</v>
      </c>
      <c r="BW26" t="s">
        <v>972</v>
      </c>
      <c r="BX26" t="s">
        <v>980</v>
      </c>
      <c r="BY26" t="s">
        <v>970</v>
      </c>
      <c r="BZ26">
        <v>5.25</v>
      </c>
      <c r="CA26" t="s">
        <v>970</v>
      </c>
      <c r="CB26" t="s">
        <v>981</v>
      </c>
      <c r="CD26" t="s">
        <v>983</v>
      </c>
      <c r="CL26" t="s">
        <v>970</v>
      </c>
      <c r="CT26" t="s">
        <v>970</v>
      </c>
      <c r="CU26" t="s">
        <v>1072</v>
      </c>
      <c r="CV26" t="s">
        <v>1270</v>
      </c>
      <c r="CZ26" t="s">
        <v>970</v>
      </c>
      <c r="DO26" t="s">
        <v>970</v>
      </c>
      <c r="EA26" t="s">
        <v>970</v>
      </c>
    </row>
    <row r="27" spans="1:142" hidden="1" x14ac:dyDescent="0.3">
      <c r="A27">
        <v>192</v>
      </c>
      <c r="B27" t="s">
        <v>5</v>
      </c>
      <c r="C27" t="s">
        <v>36</v>
      </c>
      <c r="D27" t="s">
        <v>295</v>
      </c>
      <c r="E27">
        <v>1197</v>
      </c>
      <c r="F27">
        <v>4</v>
      </c>
      <c r="H27" t="s">
        <v>986</v>
      </c>
      <c r="I27" t="s">
        <v>947</v>
      </c>
      <c r="J27" t="s">
        <v>1008</v>
      </c>
      <c r="K27" t="s">
        <v>949</v>
      </c>
      <c r="L27">
        <v>37</v>
      </c>
      <c r="M27" t="s">
        <v>950</v>
      </c>
      <c r="O27">
        <v>1540</v>
      </c>
      <c r="Q27">
        <v>3995</v>
      </c>
      <c r="S27">
        <v>1745</v>
      </c>
      <c r="V27" t="s">
        <v>786</v>
      </c>
      <c r="W27">
        <v>5</v>
      </c>
      <c r="Y27" s="6" t="s">
        <v>951</v>
      </c>
      <c r="Z27" t="s">
        <v>1272</v>
      </c>
      <c r="AB27" t="s">
        <v>1273</v>
      </c>
      <c r="AC27">
        <v>5</v>
      </c>
      <c r="AE27" t="s">
        <v>991</v>
      </c>
      <c r="AF27" t="s">
        <v>955</v>
      </c>
      <c r="AG27" t="s">
        <v>1029</v>
      </c>
      <c r="AH27" t="s">
        <v>1094</v>
      </c>
      <c r="AK27" t="s">
        <v>1244</v>
      </c>
      <c r="AL27" t="s">
        <v>1244</v>
      </c>
      <c r="AM27" t="s">
        <v>962</v>
      </c>
      <c r="AN27" t="s">
        <v>1007</v>
      </c>
      <c r="AO27" t="s">
        <v>970</v>
      </c>
      <c r="AP27" t="s">
        <v>1119</v>
      </c>
      <c r="AQ27" t="s">
        <v>1274</v>
      </c>
      <c r="AR27" t="s">
        <v>1275</v>
      </c>
      <c r="AS27" t="s">
        <v>967</v>
      </c>
      <c r="AT27" t="s">
        <v>1113</v>
      </c>
      <c r="AU27" t="s">
        <v>968</v>
      </c>
      <c r="AV27">
        <v>2</v>
      </c>
      <c r="AW27">
        <v>5</v>
      </c>
      <c r="AX27" t="s">
        <v>971</v>
      </c>
      <c r="AY27" t="s">
        <v>972</v>
      </c>
      <c r="AZ27" t="s">
        <v>1276</v>
      </c>
      <c r="BA27" t="s">
        <v>1244</v>
      </c>
      <c r="BB27" t="s">
        <v>970</v>
      </c>
      <c r="BC27">
        <v>1</v>
      </c>
      <c r="BD27" t="s">
        <v>975</v>
      </c>
      <c r="BE27" t="s">
        <v>970</v>
      </c>
      <c r="BF27" t="s">
        <v>970</v>
      </c>
      <c r="BH27" t="s">
        <v>970</v>
      </c>
      <c r="BI27" t="s">
        <v>972</v>
      </c>
      <c r="BJ27">
        <v>339</v>
      </c>
      <c r="BK27" t="s">
        <v>970</v>
      </c>
      <c r="BL27" t="s">
        <v>970</v>
      </c>
      <c r="BM27" t="s">
        <v>970</v>
      </c>
      <c r="BN27" t="s">
        <v>967</v>
      </c>
      <c r="BO27" t="s">
        <v>978</v>
      </c>
      <c r="BP27" t="s">
        <v>970</v>
      </c>
      <c r="BQ27" t="s">
        <v>1052</v>
      </c>
      <c r="BR27" t="s">
        <v>970</v>
      </c>
      <c r="BT27" t="s">
        <v>970</v>
      </c>
      <c r="BU27" t="s">
        <v>977</v>
      </c>
      <c r="BV27" t="s">
        <v>967</v>
      </c>
      <c r="BW27" t="s">
        <v>972</v>
      </c>
      <c r="BX27" t="s">
        <v>980</v>
      </c>
      <c r="BY27" t="s">
        <v>970</v>
      </c>
      <c r="BZ27">
        <v>4.9000000000000004</v>
      </c>
      <c r="CA27" t="s">
        <v>970</v>
      </c>
      <c r="CB27" t="s">
        <v>981</v>
      </c>
      <c r="CD27" t="s">
        <v>1277</v>
      </c>
      <c r="CE27" t="s">
        <v>970</v>
      </c>
      <c r="CG27" t="s">
        <v>970</v>
      </c>
      <c r="CI27" t="s">
        <v>970</v>
      </c>
      <c r="CK27" t="s">
        <v>1022</v>
      </c>
      <c r="CL27" t="s">
        <v>970</v>
      </c>
      <c r="CM27" t="s">
        <v>970</v>
      </c>
      <c r="CP27" t="s">
        <v>970</v>
      </c>
      <c r="CQ27" t="s">
        <v>970</v>
      </c>
      <c r="CS27" t="s">
        <v>970</v>
      </c>
      <c r="CT27" t="s">
        <v>970</v>
      </c>
      <c r="CU27" t="s">
        <v>1072</v>
      </c>
      <c r="CV27" t="s">
        <v>1278</v>
      </c>
      <c r="CW27" t="s">
        <v>1006</v>
      </c>
      <c r="CX27" t="s">
        <v>970</v>
      </c>
      <c r="CY27" t="s">
        <v>970</v>
      </c>
      <c r="CZ27" t="s">
        <v>970</v>
      </c>
      <c r="DA27" t="s">
        <v>970</v>
      </c>
      <c r="DB27">
        <v>2</v>
      </c>
      <c r="DD27" t="s">
        <v>1188</v>
      </c>
      <c r="DG27" t="s">
        <v>1027</v>
      </c>
      <c r="DH27" t="s">
        <v>970</v>
      </c>
      <c r="DI27" t="s">
        <v>970</v>
      </c>
      <c r="DL27" t="s">
        <v>970</v>
      </c>
      <c r="DN27" t="s">
        <v>1062</v>
      </c>
      <c r="DO27" t="s">
        <v>970</v>
      </c>
      <c r="DP27" t="s">
        <v>970</v>
      </c>
      <c r="DQ27" t="s">
        <v>1063</v>
      </c>
      <c r="DU27" t="s">
        <v>970</v>
      </c>
      <c r="EB27" t="s">
        <v>970</v>
      </c>
      <c r="EK27" t="s">
        <v>970</v>
      </c>
      <c r="EL27" t="s">
        <v>970</v>
      </c>
    </row>
    <row r="28" spans="1:142" hidden="1" x14ac:dyDescent="0.3">
      <c r="A28">
        <v>197</v>
      </c>
      <c r="B28" t="s">
        <v>8</v>
      </c>
      <c r="C28" t="s">
        <v>37</v>
      </c>
      <c r="D28" t="s">
        <v>299</v>
      </c>
      <c r="E28">
        <v>2157</v>
      </c>
      <c r="F28">
        <v>4</v>
      </c>
      <c r="H28" t="s">
        <v>986</v>
      </c>
      <c r="I28" t="s">
        <v>947</v>
      </c>
      <c r="J28" t="s">
        <v>987</v>
      </c>
      <c r="K28" t="s">
        <v>949</v>
      </c>
      <c r="L28">
        <v>70</v>
      </c>
      <c r="M28" t="s">
        <v>1131</v>
      </c>
      <c r="O28">
        <v>1845</v>
      </c>
      <c r="Q28">
        <v>4850</v>
      </c>
      <c r="S28">
        <v>1960</v>
      </c>
      <c r="Y28" s="6" t="s">
        <v>951</v>
      </c>
      <c r="Z28" t="s">
        <v>1279</v>
      </c>
      <c r="AC28">
        <v>7</v>
      </c>
      <c r="AE28" t="s">
        <v>991</v>
      </c>
      <c r="AF28" t="s">
        <v>991</v>
      </c>
      <c r="AG28" t="s">
        <v>1280</v>
      </c>
      <c r="AH28" t="s">
        <v>1281</v>
      </c>
      <c r="AK28" t="s">
        <v>1282</v>
      </c>
      <c r="AL28" t="s">
        <v>1282</v>
      </c>
      <c r="AM28" t="s">
        <v>962</v>
      </c>
      <c r="AN28" t="s">
        <v>963</v>
      </c>
      <c r="AO28" t="s">
        <v>970</v>
      </c>
      <c r="AP28" t="s">
        <v>1283</v>
      </c>
      <c r="AQ28" t="s">
        <v>1284</v>
      </c>
      <c r="AR28" t="s">
        <v>1285</v>
      </c>
      <c r="AS28" t="s">
        <v>967</v>
      </c>
      <c r="AT28" t="s">
        <v>967</v>
      </c>
      <c r="AU28" t="s">
        <v>967</v>
      </c>
      <c r="AV28" t="s">
        <v>970</v>
      </c>
      <c r="AX28" t="s">
        <v>1196</v>
      </c>
      <c r="AY28" t="s">
        <v>985</v>
      </c>
      <c r="AZ28" t="s">
        <v>1286</v>
      </c>
      <c r="BA28" t="s">
        <v>1282</v>
      </c>
      <c r="BB28" t="s">
        <v>970</v>
      </c>
      <c r="BC28" t="s">
        <v>970</v>
      </c>
      <c r="BD28" t="s">
        <v>1005</v>
      </c>
      <c r="BE28" t="s">
        <v>970</v>
      </c>
      <c r="BF28" t="s">
        <v>970</v>
      </c>
      <c r="BH28" t="s">
        <v>970</v>
      </c>
      <c r="BI28" t="s">
        <v>1061</v>
      </c>
      <c r="BK28" t="s">
        <v>970</v>
      </c>
      <c r="BL28" t="s">
        <v>970</v>
      </c>
      <c r="BM28" t="s">
        <v>970</v>
      </c>
      <c r="BN28" t="s">
        <v>967</v>
      </c>
      <c r="BO28" t="s">
        <v>1052</v>
      </c>
      <c r="BP28" t="s">
        <v>970</v>
      </c>
      <c r="BQ28" t="s">
        <v>970</v>
      </c>
      <c r="BR28" t="s">
        <v>970</v>
      </c>
      <c r="BT28" t="s">
        <v>970</v>
      </c>
      <c r="BU28" t="s">
        <v>1061</v>
      </c>
      <c r="BV28" t="s">
        <v>967</v>
      </c>
      <c r="BW28" t="s">
        <v>972</v>
      </c>
      <c r="BX28" t="s">
        <v>980</v>
      </c>
      <c r="BY28" t="s">
        <v>970</v>
      </c>
      <c r="BZ28">
        <v>5.5</v>
      </c>
      <c r="CA28" t="s">
        <v>970</v>
      </c>
      <c r="CB28" t="s">
        <v>981</v>
      </c>
      <c r="CD28" t="s">
        <v>1277</v>
      </c>
      <c r="CF28" t="s">
        <v>970</v>
      </c>
      <c r="CG28" t="s">
        <v>970</v>
      </c>
      <c r="CL28" t="s">
        <v>970</v>
      </c>
      <c r="CP28" t="s">
        <v>970</v>
      </c>
      <c r="CS28" t="s">
        <v>970</v>
      </c>
      <c r="CT28" t="s">
        <v>970</v>
      </c>
      <c r="CU28" t="s">
        <v>1072</v>
      </c>
      <c r="CW28" t="s">
        <v>1006</v>
      </c>
      <c r="CX28" t="s">
        <v>970</v>
      </c>
      <c r="CY28" t="s">
        <v>970</v>
      </c>
      <c r="CZ28" t="s">
        <v>970</v>
      </c>
      <c r="DA28" t="s">
        <v>970</v>
      </c>
      <c r="DB28">
        <v>2</v>
      </c>
      <c r="DD28" t="s">
        <v>1188</v>
      </c>
      <c r="DG28" t="s">
        <v>970</v>
      </c>
      <c r="DH28" t="s">
        <v>970</v>
      </c>
      <c r="DI28" t="s">
        <v>970</v>
      </c>
      <c r="DM28" t="s">
        <v>1001</v>
      </c>
      <c r="DN28" t="s">
        <v>1062</v>
      </c>
      <c r="DO28" t="s">
        <v>970</v>
      </c>
      <c r="DP28" t="s">
        <v>970</v>
      </c>
      <c r="DQ28" t="s">
        <v>1146</v>
      </c>
      <c r="DR28" t="s">
        <v>970</v>
      </c>
      <c r="DS28" t="s">
        <v>970</v>
      </c>
      <c r="DU28" t="s">
        <v>1070</v>
      </c>
      <c r="DV28" t="s">
        <v>970</v>
      </c>
      <c r="DW28" t="s">
        <v>970</v>
      </c>
      <c r="DX28" t="s">
        <v>970</v>
      </c>
      <c r="EA28" t="s">
        <v>970</v>
      </c>
      <c r="EB28" t="s">
        <v>970</v>
      </c>
      <c r="ED28" t="s">
        <v>970</v>
      </c>
      <c r="EE28" t="s">
        <v>970</v>
      </c>
      <c r="EF28" t="s">
        <v>970</v>
      </c>
      <c r="EH28" t="s">
        <v>970</v>
      </c>
      <c r="EI28" t="s">
        <v>970</v>
      </c>
    </row>
    <row r="29" spans="1:142" hidden="1" x14ac:dyDescent="0.3">
      <c r="A29">
        <v>199</v>
      </c>
      <c r="B29" t="s">
        <v>6</v>
      </c>
      <c r="C29" t="s">
        <v>38</v>
      </c>
      <c r="D29" t="s">
        <v>301</v>
      </c>
      <c r="E29">
        <v>1968</v>
      </c>
      <c r="F29">
        <v>4</v>
      </c>
      <c r="H29" t="s">
        <v>1292</v>
      </c>
      <c r="I29" t="s">
        <v>947</v>
      </c>
      <c r="K29" t="s">
        <v>949</v>
      </c>
      <c r="L29">
        <v>71</v>
      </c>
      <c r="M29" t="s">
        <v>1131</v>
      </c>
      <c r="O29">
        <v>1672</v>
      </c>
      <c r="Q29">
        <v>4486</v>
      </c>
      <c r="S29">
        <v>1839</v>
      </c>
      <c r="V29" t="s">
        <v>791</v>
      </c>
      <c r="W29">
        <v>5</v>
      </c>
      <c r="Y29" s="6" t="s">
        <v>951</v>
      </c>
      <c r="Z29" t="s">
        <v>1293</v>
      </c>
      <c r="AB29" t="s">
        <v>1294</v>
      </c>
      <c r="AC29">
        <v>8</v>
      </c>
      <c r="AD29" t="s">
        <v>1295</v>
      </c>
      <c r="AE29" t="s">
        <v>991</v>
      </c>
      <c r="AF29" t="s">
        <v>1065</v>
      </c>
      <c r="AG29" t="s">
        <v>1296</v>
      </c>
      <c r="AH29" t="s">
        <v>1297</v>
      </c>
      <c r="AI29" t="s">
        <v>1298</v>
      </c>
      <c r="AJ29" t="s">
        <v>1299</v>
      </c>
      <c r="AK29" t="s">
        <v>1300</v>
      </c>
      <c r="AL29" t="s">
        <v>1300</v>
      </c>
      <c r="AM29" t="s">
        <v>962</v>
      </c>
      <c r="AN29" t="s">
        <v>1007</v>
      </c>
      <c r="AO29" t="s">
        <v>1289</v>
      </c>
      <c r="AQ29" t="s">
        <v>1301</v>
      </c>
      <c r="AR29" t="s">
        <v>1302</v>
      </c>
      <c r="AS29" t="s">
        <v>968</v>
      </c>
      <c r="AT29" t="s">
        <v>968</v>
      </c>
      <c r="AU29" t="s">
        <v>967</v>
      </c>
      <c r="AV29" t="s">
        <v>970</v>
      </c>
      <c r="AW29">
        <v>5</v>
      </c>
      <c r="AX29" t="s">
        <v>1196</v>
      </c>
      <c r="AY29" t="s">
        <v>985</v>
      </c>
      <c r="AZ29" t="s">
        <v>1303</v>
      </c>
      <c r="BA29" t="s">
        <v>1300</v>
      </c>
      <c r="BC29" t="s">
        <v>970</v>
      </c>
      <c r="BD29" t="s">
        <v>1005</v>
      </c>
      <c r="BE29" t="s">
        <v>970</v>
      </c>
      <c r="BF29" t="s">
        <v>970</v>
      </c>
      <c r="BI29" t="s">
        <v>977</v>
      </c>
      <c r="BJ29">
        <v>615</v>
      </c>
      <c r="BK29" t="s">
        <v>970</v>
      </c>
      <c r="BL29" t="s">
        <v>970</v>
      </c>
      <c r="BM29" t="s">
        <v>970</v>
      </c>
      <c r="BN29" t="s">
        <v>967</v>
      </c>
      <c r="BP29" t="s">
        <v>970</v>
      </c>
      <c r="BQ29" t="s">
        <v>1052</v>
      </c>
      <c r="BR29" t="s">
        <v>970</v>
      </c>
      <c r="BT29" t="s">
        <v>970</v>
      </c>
      <c r="BU29" t="s">
        <v>977</v>
      </c>
      <c r="BV29" t="s">
        <v>968</v>
      </c>
      <c r="BX29" t="s">
        <v>980</v>
      </c>
      <c r="BY29" t="s">
        <v>970</v>
      </c>
      <c r="BZ29">
        <v>5.75</v>
      </c>
      <c r="CA29" t="s">
        <v>970</v>
      </c>
      <c r="CB29" t="s">
        <v>981</v>
      </c>
      <c r="CC29" t="s">
        <v>982</v>
      </c>
      <c r="CD29" t="s">
        <v>1304</v>
      </c>
      <c r="CF29" t="s">
        <v>970</v>
      </c>
      <c r="CG29" t="s">
        <v>970</v>
      </c>
      <c r="CP29" t="s">
        <v>970</v>
      </c>
      <c r="CS29" t="s">
        <v>970</v>
      </c>
      <c r="CU29" t="s">
        <v>1072</v>
      </c>
      <c r="CV29" t="s">
        <v>1305</v>
      </c>
      <c r="CW29" t="s">
        <v>1306</v>
      </c>
      <c r="CX29" t="s">
        <v>970</v>
      </c>
      <c r="CY29" t="s">
        <v>970</v>
      </c>
      <c r="CZ29" t="s">
        <v>970</v>
      </c>
      <c r="DA29" t="s">
        <v>970</v>
      </c>
      <c r="DB29">
        <v>6</v>
      </c>
      <c r="DD29" t="s">
        <v>1188</v>
      </c>
      <c r="DF29" t="s">
        <v>1307</v>
      </c>
      <c r="DG29" t="s">
        <v>1027</v>
      </c>
      <c r="DI29" t="s">
        <v>970</v>
      </c>
      <c r="DL29" t="s">
        <v>970</v>
      </c>
      <c r="DM29" t="s">
        <v>1001</v>
      </c>
      <c r="DN29" t="s">
        <v>970</v>
      </c>
      <c r="DO29" t="s">
        <v>970</v>
      </c>
      <c r="DP29" t="s">
        <v>970</v>
      </c>
      <c r="DR29" t="s">
        <v>970</v>
      </c>
      <c r="DS29" t="s">
        <v>970</v>
      </c>
      <c r="DT29" t="s">
        <v>970</v>
      </c>
      <c r="DU29" t="s">
        <v>970</v>
      </c>
      <c r="DV29" t="s">
        <v>970</v>
      </c>
      <c r="DW29" t="s">
        <v>970</v>
      </c>
      <c r="DX29" t="s">
        <v>970</v>
      </c>
      <c r="EA29" t="s">
        <v>970</v>
      </c>
      <c r="EB29" t="s">
        <v>970</v>
      </c>
      <c r="ED29" t="s">
        <v>970</v>
      </c>
      <c r="EE29" t="s">
        <v>970</v>
      </c>
      <c r="EH29" t="s">
        <v>970</v>
      </c>
      <c r="EI29" t="s">
        <v>970</v>
      </c>
    </row>
    <row r="30" spans="1:142" x14ac:dyDescent="0.3">
      <c r="A30">
        <v>201</v>
      </c>
      <c r="B30" t="s">
        <v>9</v>
      </c>
      <c r="C30" t="s">
        <v>39</v>
      </c>
      <c r="D30" t="s">
        <v>303</v>
      </c>
      <c r="E30">
        <v>1798</v>
      </c>
      <c r="F30">
        <v>4</v>
      </c>
      <c r="G30">
        <v>4</v>
      </c>
      <c r="H30" t="s">
        <v>986</v>
      </c>
      <c r="I30" t="s">
        <v>947</v>
      </c>
      <c r="J30" t="s">
        <v>987</v>
      </c>
      <c r="K30" t="s">
        <v>949</v>
      </c>
      <c r="L30">
        <v>66</v>
      </c>
      <c r="M30" t="s">
        <v>950</v>
      </c>
      <c r="N30" cm="1">
        <f t="array" ref="N30">_xlfn.IFS(M30="petrol",1,M30="diesel",2,M30="hybrid",3,M30="electric",4)</f>
        <v>1</v>
      </c>
      <c r="O30">
        <v>1483</v>
      </c>
      <c r="P30">
        <f t="shared" ref="P30:P32" si="24">O30/1000</f>
        <v>1.4830000000000001</v>
      </c>
      <c r="Q30">
        <v>4861</v>
      </c>
      <c r="R30">
        <f t="shared" ref="R30:R32" si="25">Q30/1000</f>
        <v>4.8609999999999998</v>
      </c>
      <c r="S30">
        <v>1864</v>
      </c>
      <c r="T30">
        <f t="shared" ref="T30:T32" si="26">S30/1000</f>
        <v>1.8640000000000001</v>
      </c>
      <c r="U30">
        <f t="shared" ref="U30:U32" si="27">P30*R30*T30</f>
        <v>13.437320632</v>
      </c>
      <c r="V30" t="s">
        <v>789</v>
      </c>
      <c r="W30">
        <v>4</v>
      </c>
      <c r="X30">
        <v>11.3</v>
      </c>
      <c r="Y30">
        <v>13.7</v>
      </c>
      <c r="Z30" t="s">
        <v>1308</v>
      </c>
      <c r="AB30" t="s">
        <v>1028</v>
      </c>
      <c r="AC30">
        <v>7</v>
      </c>
      <c r="AD30" t="s">
        <v>1309</v>
      </c>
      <c r="AE30" t="s">
        <v>991</v>
      </c>
      <c r="AF30" t="s">
        <v>991</v>
      </c>
      <c r="AG30" t="s">
        <v>1310</v>
      </c>
      <c r="AH30" t="s">
        <v>1311</v>
      </c>
      <c r="AK30" t="s">
        <v>1312</v>
      </c>
      <c r="AL30" t="s">
        <v>1312</v>
      </c>
      <c r="AM30" t="s">
        <v>1313</v>
      </c>
      <c r="AN30" t="s">
        <v>1007</v>
      </c>
      <c r="AO30" t="s">
        <v>1289</v>
      </c>
      <c r="AP30" t="s">
        <v>1119</v>
      </c>
      <c r="AQ30" t="s">
        <v>1314</v>
      </c>
      <c r="AR30" t="s">
        <v>1315</v>
      </c>
      <c r="AS30" t="s">
        <v>967</v>
      </c>
      <c r="AT30" t="s">
        <v>968</v>
      </c>
      <c r="AU30" t="s">
        <v>968</v>
      </c>
      <c r="AV30" t="s">
        <v>970</v>
      </c>
      <c r="AW30">
        <v>5</v>
      </c>
      <c r="AX30" t="s">
        <v>1196</v>
      </c>
      <c r="AY30" t="s">
        <v>985</v>
      </c>
      <c r="AZ30" t="s">
        <v>1316</v>
      </c>
      <c r="BA30" t="s">
        <v>1312</v>
      </c>
      <c r="BB30" t="s">
        <v>970</v>
      </c>
      <c r="BC30">
        <v>2</v>
      </c>
      <c r="BD30" t="s">
        <v>1005</v>
      </c>
      <c r="BE30" t="s">
        <v>970</v>
      </c>
      <c r="BF30" t="s">
        <v>970</v>
      </c>
      <c r="BG30" t="s">
        <v>1317</v>
      </c>
      <c r="BH30" t="s">
        <v>970</v>
      </c>
      <c r="BI30" t="s">
        <v>1064</v>
      </c>
      <c r="BJ30">
        <v>625</v>
      </c>
      <c r="BK30" t="s">
        <v>970</v>
      </c>
      <c r="BL30" t="s">
        <v>970</v>
      </c>
      <c r="BM30" t="s">
        <v>970</v>
      </c>
      <c r="BN30" t="s">
        <v>967</v>
      </c>
      <c r="BO30" t="s">
        <v>1052</v>
      </c>
      <c r="BP30" t="s">
        <v>970</v>
      </c>
      <c r="BQ30" t="s">
        <v>1052</v>
      </c>
      <c r="BR30" t="s">
        <v>970</v>
      </c>
      <c r="BS30" t="s">
        <v>1213</v>
      </c>
      <c r="BT30" t="s">
        <v>970</v>
      </c>
      <c r="BU30" t="s">
        <v>977</v>
      </c>
      <c r="BV30" t="s">
        <v>968</v>
      </c>
      <c r="BW30" t="s">
        <v>985</v>
      </c>
      <c r="BX30" t="s">
        <v>980</v>
      </c>
      <c r="BY30" t="s">
        <v>970</v>
      </c>
      <c r="BZ30">
        <v>5.4</v>
      </c>
      <c r="CA30" t="s">
        <v>970</v>
      </c>
      <c r="CB30" t="s">
        <v>981</v>
      </c>
      <c r="CC30" t="s">
        <v>982</v>
      </c>
      <c r="CD30" t="s">
        <v>1304</v>
      </c>
      <c r="CE30" t="s">
        <v>970</v>
      </c>
      <c r="CF30" t="s">
        <v>970</v>
      </c>
      <c r="CG30" t="s">
        <v>970</v>
      </c>
      <c r="CL30" t="s">
        <v>970</v>
      </c>
      <c r="CP30" t="s">
        <v>970</v>
      </c>
      <c r="CS30" t="s">
        <v>970</v>
      </c>
      <c r="CT30" t="s">
        <v>970</v>
      </c>
      <c r="CU30" t="s">
        <v>1072</v>
      </c>
      <c r="CV30" t="s">
        <v>1318</v>
      </c>
      <c r="CW30" t="s">
        <v>1319</v>
      </c>
      <c r="CX30" t="s">
        <v>970</v>
      </c>
      <c r="CY30" t="s">
        <v>970</v>
      </c>
      <c r="CZ30" t="s">
        <v>970</v>
      </c>
      <c r="DA30" t="s">
        <v>970</v>
      </c>
      <c r="DB30">
        <v>8</v>
      </c>
      <c r="DC30">
        <v>11.1</v>
      </c>
      <c r="DD30" t="s">
        <v>1188</v>
      </c>
      <c r="DG30" t="s">
        <v>1085</v>
      </c>
      <c r="DH30" t="s">
        <v>970</v>
      </c>
      <c r="DI30" t="s">
        <v>970</v>
      </c>
      <c r="DL30" t="s">
        <v>970</v>
      </c>
      <c r="DM30" t="s">
        <v>1001</v>
      </c>
      <c r="DN30" t="s">
        <v>1320</v>
      </c>
      <c r="DO30" t="s">
        <v>970</v>
      </c>
      <c r="DP30" t="s">
        <v>970</v>
      </c>
      <c r="DQ30" t="s">
        <v>1146</v>
      </c>
      <c r="DR30" t="s">
        <v>970</v>
      </c>
      <c r="DS30" t="s">
        <v>970</v>
      </c>
      <c r="DT30" t="s">
        <v>970</v>
      </c>
      <c r="DU30" t="s">
        <v>1070</v>
      </c>
      <c r="DV30" t="s">
        <v>970</v>
      </c>
      <c r="DW30" t="s">
        <v>970</v>
      </c>
      <c r="DX30" t="s">
        <v>970</v>
      </c>
      <c r="EA30" t="s">
        <v>970</v>
      </c>
      <c r="EB30" t="s">
        <v>970</v>
      </c>
      <c r="EC30" t="s">
        <v>970</v>
      </c>
      <c r="ED30" t="s">
        <v>970</v>
      </c>
      <c r="EE30" t="s">
        <v>970</v>
      </c>
      <c r="EF30" t="s">
        <v>970</v>
      </c>
      <c r="EH30" t="s">
        <v>970</v>
      </c>
      <c r="EI30" t="s">
        <v>970</v>
      </c>
    </row>
    <row r="31" spans="1:142" x14ac:dyDescent="0.3">
      <c r="A31">
        <v>203</v>
      </c>
      <c r="B31" t="s">
        <v>9</v>
      </c>
      <c r="C31" t="s">
        <v>40</v>
      </c>
      <c r="D31" t="s">
        <v>305</v>
      </c>
      <c r="E31">
        <v>1968</v>
      </c>
      <c r="F31">
        <v>4</v>
      </c>
      <c r="G31">
        <v>4</v>
      </c>
      <c r="H31" t="s">
        <v>986</v>
      </c>
      <c r="I31" t="s">
        <v>947</v>
      </c>
      <c r="J31" t="s">
        <v>987</v>
      </c>
      <c r="K31" t="s">
        <v>949</v>
      </c>
      <c r="L31">
        <v>66</v>
      </c>
      <c r="M31" t="s">
        <v>1131</v>
      </c>
      <c r="N31" cm="1">
        <f t="array" ref="N31">_xlfn.IFS(M31="petrol",1,M31="diesel",2,M31="hybrid",3,M31="electric",4)</f>
        <v>2</v>
      </c>
      <c r="O31">
        <v>1483</v>
      </c>
      <c r="P31">
        <f t="shared" si="24"/>
        <v>1.4830000000000001</v>
      </c>
      <c r="Q31">
        <v>4861</v>
      </c>
      <c r="R31">
        <f t="shared" si="25"/>
        <v>4.8609999999999998</v>
      </c>
      <c r="S31">
        <v>1864</v>
      </c>
      <c r="T31">
        <f t="shared" si="26"/>
        <v>1.8640000000000001</v>
      </c>
      <c r="U31">
        <f t="shared" si="27"/>
        <v>13.437320632</v>
      </c>
      <c r="V31" t="s">
        <v>791</v>
      </c>
      <c r="W31">
        <v>4</v>
      </c>
      <c r="X31">
        <v>15.1</v>
      </c>
      <c r="Y31">
        <v>18.190000000000001</v>
      </c>
      <c r="Z31" t="s">
        <v>1321</v>
      </c>
      <c r="AB31" t="s">
        <v>1322</v>
      </c>
      <c r="AC31">
        <v>6</v>
      </c>
      <c r="AD31" t="s">
        <v>1295</v>
      </c>
      <c r="AE31" t="s">
        <v>991</v>
      </c>
      <c r="AF31" t="s">
        <v>991</v>
      </c>
      <c r="AG31" t="s">
        <v>1323</v>
      </c>
      <c r="AH31" t="s">
        <v>1324</v>
      </c>
      <c r="AK31" t="s">
        <v>1312</v>
      </c>
      <c r="AL31" t="s">
        <v>1312</v>
      </c>
      <c r="AM31" t="s">
        <v>1313</v>
      </c>
      <c r="AN31" t="s">
        <v>1007</v>
      </c>
      <c r="AO31" t="s">
        <v>970</v>
      </c>
      <c r="AP31" t="s">
        <v>1119</v>
      </c>
      <c r="AQ31" t="s">
        <v>1325</v>
      </c>
      <c r="AR31" t="s">
        <v>1326</v>
      </c>
      <c r="AS31" t="s">
        <v>967</v>
      </c>
      <c r="AT31" t="s">
        <v>968</v>
      </c>
      <c r="AU31" t="s">
        <v>968</v>
      </c>
      <c r="AV31">
        <v>1</v>
      </c>
      <c r="AW31">
        <v>5</v>
      </c>
      <c r="AX31" t="s">
        <v>1196</v>
      </c>
      <c r="AY31" t="s">
        <v>985</v>
      </c>
      <c r="AZ31" t="s">
        <v>1316</v>
      </c>
      <c r="BA31" t="s">
        <v>1312</v>
      </c>
      <c r="BB31" t="s">
        <v>970</v>
      </c>
      <c r="BC31">
        <v>3</v>
      </c>
      <c r="BD31" t="s">
        <v>1005</v>
      </c>
      <c r="BE31" t="s">
        <v>970</v>
      </c>
      <c r="BF31" t="s">
        <v>970</v>
      </c>
      <c r="BG31" t="s">
        <v>1317</v>
      </c>
      <c r="BH31" t="s">
        <v>970</v>
      </c>
      <c r="BI31" t="s">
        <v>1064</v>
      </c>
      <c r="BJ31">
        <v>625</v>
      </c>
      <c r="BK31" t="s">
        <v>970</v>
      </c>
      <c r="BL31" t="s">
        <v>970</v>
      </c>
      <c r="BM31" t="s">
        <v>970</v>
      </c>
      <c r="BN31" t="s">
        <v>967</v>
      </c>
      <c r="BO31" t="s">
        <v>1052</v>
      </c>
      <c r="BP31" t="s">
        <v>970</v>
      </c>
      <c r="BQ31" t="s">
        <v>1052</v>
      </c>
      <c r="BR31" t="s">
        <v>970</v>
      </c>
      <c r="BS31" t="s">
        <v>1213</v>
      </c>
      <c r="BT31" t="s">
        <v>970</v>
      </c>
      <c r="BU31" t="s">
        <v>977</v>
      </c>
      <c r="BV31" t="s">
        <v>967</v>
      </c>
      <c r="BW31" t="s">
        <v>985</v>
      </c>
      <c r="BX31" t="s">
        <v>980</v>
      </c>
      <c r="BY31" t="s">
        <v>970</v>
      </c>
      <c r="BZ31">
        <v>11.1</v>
      </c>
      <c r="CA31" t="s">
        <v>970</v>
      </c>
      <c r="CB31" t="s">
        <v>981</v>
      </c>
      <c r="CC31" t="s">
        <v>982</v>
      </c>
      <c r="CD31" t="s">
        <v>1277</v>
      </c>
      <c r="CE31" t="s">
        <v>970</v>
      </c>
      <c r="CF31" t="s">
        <v>970</v>
      </c>
      <c r="CG31" t="s">
        <v>970</v>
      </c>
      <c r="CL31" t="s">
        <v>970</v>
      </c>
      <c r="CP31" t="s">
        <v>970</v>
      </c>
      <c r="CS31" t="s">
        <v>970</v>
      </c>
      <c r="CT31" t="s">
        <v>970</v>
      </c>
      <c r="CU31" t="s">
        <v>1072</v>
      </c>
      <c r="CV31" t="s">
        <v>1327</v>
      </c>
      <c r="CW31" t="s">
        <v>1328</v>
      </c>
      <c r="CX31" t="s">
        <v>970</v>
      </c>
      <c r="CY31" t="s">
        <v>970</v>
      </c>
      <c r="CZ31" t="s">
        <v>970</v>
      </c>
      <c r="DA31" t="s">
        <v>970</v>
      </c>
      <c r="DB31">
        <v>8</v>
      </c>
      <c r="DD31" t="s">
        <v>1188</v>
      </c>
      <c r="DG31" t="s">
        <v>1085</v>
      </c>
      <c r="DH31" t="s">
        <v>970</v>
      </c>
      <c r="DI31" t="s">
        <v>970</v>
      </c>
      <c r="DL31" t="s">
        <v>970</v>
      </c>
      <c r="DM31" t="s">
        <v>1001</v>
      </c>
      <c r="DN31" t="s">
        <v>1320</v>
      </c>
      <c r="DO31" t="s">
        <v>970</v>
      </c>
      <c r="DP31" t="s">
        <v>970</v>
      </c>
      <c r="DQ31" t="s">
        <v>1146</v>
      </c>
      <c r="DR31" t="s">
        <v>970</v>
      </c>
      <c r="DS31" t="s">
        <v>970</v>
      </c>
      <c r="DT31" t="s">
        <v>970</v>
      </c>
      <c r="DU31" t="s">
        <v>1070</v>
      </c>
      <c r="DV31" t="s">
        <v>970</v>
      </c>
      <c r="DW31" t="s">
        <v>970</v>
      </c>
      <c r="DX31" t="s">
        <v>970</v>
      </c>
      <c r="EA31" t="s">
        <v>970</v>
      </c>
      <c r="EB31" t="s">
        <v>970</v>
      </c>
      <c r="EC31" t="s">
        <v>970</v>
      </c>
      <c r="ED31" t="s">
        <v>970</v>
      </c>
      <c r="EE31" t="s">
        <v>970</v>
      </c>
      <c r="EF31" t="s">
        <v>970</v>
      </c>
      <c r="EH31" t="s">
        <v>970</v>
      </c>
      <c r="EI31" t="s">
        <v>970</v>
      </c>
    </row>
    <row r="32" spans="1:142" x14ac:dyDescent="0.3">
      <c r="A32">
        <v>206</v>
      </c>
      <c r="B32" t="s">
        <v>10</v>
      </c>
      <c r="C32" t="s">
        <v>41</v>
      </c>
      <c r="D32" t="s">
        <v>308</v>
      </c>
      <c r="E32">
        <v>1995</v>
      </c>
      <c r="F32">
        <v>4</v>
      </c>
      <c r="G32">
        <v>4</v>
      </c>
      <c r="H32" t="s">
        <v>1287</v>
      </c>
      <c r="I32" t="s">
        <v>947</v>
      </c>
      <c r="J32" t="s">
        <v>1008</v>
      </c>
      <c r="K32" t="s">
        <v>949</v>
      </c>
      <c r="L32">
        <v>67</v>
      </c>
      <c r="M32" t="s">
        <v>1131</v>
      </c>
      <c r="N32" cm="1">
        <f t="array" ref="N32">_xlfn.IFS(M32="petrol",1,M32="diesel",2,M32="hybrid",3,M32="electric",4)</f>
        <v>2</v>
      </c>
      <c r="O32">
        <v>1678</v>
      </c>
      <c r="P32">
        <f t="shared" si="24"/>
        <v>1.6779999999999999</v>
      </c>
      <c r="Q32">
        <v>4657</v>
      </c>
      <c r="R32">
        <f t="shared" si="25"/>
        <v>4.657</v>
      </c>
      <c r="S32">
        <v>1881</v>
      </c>
      <c r="T32">
        <f t="shared" si="26"/>
        <v>1.881</v>
      </c>
      <c r="U32">
        <f t="shared" si="27"/>
        <v>14.698972925999998</v>
      </c>
      <c r="V32" t="s">
        <v>791</v>
      </c>
      <c r="W32">
        <v>5</v>
      </c>
      <c r="X32">
        <v>16</v>
      </c>
      <c r="Y32">
        <v>18.559999999999999</v>
      </c>
      <c r="Z32" t="s">
        <v>1329</v>
      </c>
      <c r="AB32" t="s">
        <v>1330</v>
      </c>
      <c r="AC32">
        <v>8</v>
      </c>
      <c r="AD32" t="s">
        <v>1331</v>
      </c>
      <c r="AE32" t="s">
        <v>991</v>
      </c>
      <c r="AF32" t="s">
        <v>991</v>
      </c>
      <c r="AG32" t="s">
        <v>1332</v>
      </c>
      <c r="AH32" t="s">
        <v>1332</v>
      </c>
      <c r="AI32" t="s">
        <v>1333</v>
      </c>
      <c r="AJ32" t="s">
        <v>1334</v>
      </c>
      <c r="AK32" t="s">
        <v>1335</v>
      </c>
      <c r="AL32" t="s">
        <v>1335</v>
      </c>
      <c r="AM32" t="s">
        <v>962</v>
      </c>
      <c r="AN32" t="s">
        <v>1007</v>
      </c>
      <c r="AO32" t="s">
        <v>970</v>
      </c>
      <c r="AP32" t="s">
        <v>1119</v>
      </c>
      <c r="AQ32" t="s">
        <v>1336</v>
      </c>
      <c r="AR32" t="s">
        <v>1337</v>
      </c>
      <c r="AS32" t="s">
        <v>967</v>
      </c>
      <c r="AT32" t="s">
        <v>968</v>
      </c>
      <c r="AU32" t="s">
        <v>968</v>
      </c>
      <c r="AV32" t="s">
        <v>970</v>
      </c>
      <c r="AW32">
        <v>5</v>
      </c>
      <c r="AX32" t="s">
        <v>1196</v>
      </c>
      <c r="AY32" t="s">
        <v>985</v>
      </c>
      <c r="AZ32" t="s">
        <v>1338</v>
      </c>
      <c r="BA32" t="s">
        <v>1335</v>
      </c>
      <c r="BB32" t="s">
        <v>970</v>
      </c>
      <c r="BC32" t="s">
        <v>970</v>
      </c>
      <c r="BD32" t="s">
        <v>975</v>
      </c>
      <c r="BE32" t="s">
        <v>970</v>
      </c>
      <c r="BF32" t="s">
        <v>970</v>
      </c>
      <c r="BG32" t="s">
        <v>1182</v>
      </c>
      <c r="BH32" t="s">
        <v>970</v>
      </c>
      <c r="BI32" t="s">
        <v>1061</v>
      </c>
      <c r="BJ32">
        <v>550</v>
      </c>
      <c r="BK32" t="s">
        <v>970</v>
      </c>
      <c r="BL32" t="s">
        <v>970</v>
      </c>
      <c r="BM32" t="s">
        <v>970</v>
      </c>
      <c r="BN32" t="s">
        <v>967</v>
      </c>
      <c r="BO32" t="s">
        <v>1052</v>
      </c>
      <c r="BP32" t="s">
        <v>970</v>
      </c>
      <c r="BQ32" t="s">
        <v>978</v>
      </c>
      <c r="BR32" t="s">
        <v>970</v>
      </c>
      <c r="BT32" t="s">
        <v>970</v>
      </c>
      <c r="BU32" t="s">
        <v>977</v>
      </c>
      <c r="BV32" t="s">
        <v>968</v>
      </c>
      <c r="BW32" t="s">
        <v>985</v>
      </c>
      <c r="BX32" t="s">
        <v>980</v>
      </c>
      <c r="BY32" t="s">
        <v>970</v>
      </c>
      <c r="BZ32">
        <v>5.95</v>
      </c>
      <c r="CA32" t="s">
        <v>970</v>
      </c>
      <c r="CB32" t="s">
        <v>981</v>
      </c>
      <c r="CC32" t="s">
        <v>982</v>
      </c>
      <c r="CD32" t="s">
        <v>1277</v>
      </c>
      <c r="CF32" t="s">
        <v>970</v>
      </c>
      <c r="CG32" t="s">
        <v>970</v>
      </c>
      <c r="CL32" t="s">
        <v>970</v>
      </c>
      <c r="CP32" t="s">
        <v>970</v>
      </c>
      <c r="CS32" t="s">
        <v>970</v>
      </c>
      <c r="CT32" t="s">
        <v>970</v>
      </c>
      <c r="CU32" t="s">
        <v>1072</v>
      </c>
      <c r="CV32" t="s">
        <v>1339</v>
      </c>
      <c r="CW32" t="s">
        <v>1340</v>
      </c>
      <c r="CX32" t="s">
        <v>970</v>
      </c>
      <c r="CY32" t="s">
        <v>970</v>
      </c>
      <c r="CZ32" t="s">
        <v>970</v>
      </c>
      <c r="DA32" t="s">
        <v>970</v>
      </c>
      <c r="DB32">
        <v>6</v>
      </c>
      <c r="DD32" t="s">
        <v>1188</v>
      </c>
      <c r="DG32" t="s">
        <v>1003</v>
      </c>
      <c r="DH32" t="s">
        <v>970</v>
      </c>
      <c r="DI32" t="s">
        <v>970</v>
      </c>
      <c r="DL32" t="s">
        <v>970</v>
      </c>
      <c r="DM32" t="s">
        <v>1001</v>
      </c>
      <c r="DN32" t="s">
        <v>1062</v>
      </c>
      <c r="DO32" t="s">
        <v>970</v>
      </c>
      <c r="DP32" t="s">
        <v>970</v>
      </c>
      <c r="DQ32" t="s">
        <v>1146</v>
      </c>
      <c r="DS32" t="s">
        <v>970</v>
      </c>
      <c r="DT32" t="s">
        <v>970</v>
      </c>
      <c r="DU32" t="s">
        <v>1070</v>
      </c>
      <c r="DV32" t="s">
        <v>970</v>
      </c>
      <c r="DW32" t="s">
        <v>970</v>
      </c>
      <c r="DX32" t="s">
        <v>970</v>
      </c>
      <c r="DZ32" t="s">
        <v>1291</v>
      </c>
      <c r="EA32" t="s">
        <v>970</v>
      </c>
      <c r="EB32" t="s">
        <v>970</v>
      </c>
      <c r="EC32" t="s">
        <v>970</v>
      </c>
      <c r="EE32" t="s">
        <v>970</v>
      </c>
      <c r="EF32" t="s">
        <v>970</v>
      </c>
      <c r="EH32" t="s">
        <v>970</v>
      </c>
      <c r="EI32" t="s">
        <v>970</v>
      </c>
    </row>
    <row r="33" spans="1:142" hidden="1" x14ac:dyDescent="0.3">
      <c r="A33">
        <v>209</v>
      </c>
      <c r="B33" t="s">
        <v>10</v>
      </c>
      <c r="C33" t="s">
        <v>42</v>
      </c>
      <c r="D33" t="s">
        <v>311</v>
      </c>
      <c r="E33">
        <v>2993</v>
      </c>
      <c r="F33">
        <v>6</v>
      </c>
      <c r="G33">
        <v>4</v>
      </c>
      <c r="H33" t="s">
        <v>1292</v>
      </c>
      <c r="I33" t="s">
        <v>947</v>
      </c>
      <c r="J33" t="s">
        <v>1008</v>
      </c>
      <c r="K33" t="s">
        <v>949</v>
      </c>
      <c r="M33" t="s">
        <v>1131</v>
      </c>
      <c r="O33">
        <v>1745</v>
      </c>
      <c r="Q33">
        <v>4922</v>
      </c>
      <c r="S33">
        <v>2218</v>
      </c>
      <c r="V33" t="s">
        <v>791</v>
      </c>
      <c r="W33">
        <v>5</v>
      </c>
      <c r="Y33" s="6" t="s">
        <v>951</v>
      </c>
      <c r="Z33" t="s">
        <v>1341</v>
      </c>
      <c r="AC33">
        <v>8</v>
      </c>
      <c r="AE33" t="s">
        <v>991</v>
      </c>
      <c r="AF33" t="s">
        <v>991</v>
      </c>
      <c r="AG33" t="s">
        <v>1342</v>
      </c>
      <c r="AH33" t="s">
        <v>1343</v>
      </c>
      <c r="AI33" t="s">
        <v>1344</v>
      </c>
      <c r="AJ33" t="s">
        <v>1345</v>
      </c>
      <c r="AK33" t="s">
        <v>1346</v>
      </c>
      <c r="AL33" t="s">
        <v>1346</v>
      </c>
      <c r="AM33" t="s">
        <v>962</v>
      </c>
      <c r="AN33" t="s">
        <v>1007</v>
      </c>
      <c r="AO33" t="s">
        <v>970</v>
      </c>
      <c r="AP33" t="s">
        <v>1119</v>
      </c>
      <c r="AQ33" t="s">
        <v>1347</v>
      </c>
      <c r="AR33" t="s">
        <v>1348</v>
      </c>
      <c r="AS33" t="s">
        <v>967</v>
      </c>
      <c r="AT33" t="s">
        <v>968</v>
      </c>
      <c r="AU33" t="s">
        <v>968</v>
      </c>
      <c r="AV33" t="s">
        <v>970</v>
      </c>
      <c r="AW33">
        <v>5</v>
      </c>
      <c r="AX33" t="s">
        <v>1196</v>
      </c>
      <c r="AY33" t="s">
        <v>985</v>
      </c>
      <c r="AZ33" t="s">
        <v>1349</v>
      </c>
      <c r="BA33" t="s">
        <v>1346</v>
      </c>
      <c r="BB33" t="s">
        <v>970</v>
      </c>
      <c r="BC33" t="s">
        <v>970</v>
      </c>
      <c r="BD33" t="s">
        <v>975</v>
      </c>
      <c r="BE33" t="s">
        <v>970</v>
      </c>
      <c r="BF33" t="s">
        <v>970</v>
      </c>
      <c r="BG33" t="s">
        <v>1182</v>
      </c>
      <c r="BH33" t="s">
        <v>970</v>
      </c>
      <c r="BI33" t="s">
        <v>1064</v>
      </c>
      <c r="BJ33">
        <v>650</v>
      </c>
      <c r="BK33" t="s">
        <v>970</v>
      </c>
      <c r="BL33" t="s">
        <v>970</v>
      </c>
      <c r="BM33" t="s">
        <v>970</v>
      </c>
      <c r="BN33" t="s">
        <v>967</v>
      </c>
      <c r="BO33" t="s">
        <v>1052</v>
      </c>
      <c r="BP33" t="s">
        <v>970</v>
      </c>
      <c r="BQ33" t="s">
        <v>1052</v>
      </c>
      <c r="BR33" t="s">
        <v>970</v>
      </c>
      <c r="BT33" t="s">
        <v>970</v>
      </c>
      <c r="BU33" t="s">
        <v>977</v>
      </c>
      <c r="BV33" t="s">
        <v>968</v>
      </c>
      <c r="BW33" t="s">
        <v>985</v>
      </c>
      <c r="BX33" t="s">
        <v>980</v>
      </c>
      <c r="BY33" t="s">
        <v>970</v>
      </c>
      <c r="BZ33" t="s">
        <v>951</v>
      </c>
      <c r="CA33" t="s">
        <v>970</v>
      </c>
      <c r="CB33" t="s">
        <v>981</v>
      </c>
      <c r="CD33" t="s">
        <v>1350</v>
      </c>
      <c r="CE33" t="s">
        <v>970</v>
      </c>
      <c r="CF33" t="s">
        <v>970</v>
      </c>
      <c r="CG33" t="s">
        <v>970</v>
      </c>
      <c r="CI33" t="s">
        <v>970</v>
      </c>
      <c r="CJ33" t="s">
        <v>970</v>
      </c>
      <c r="CL33" t="s">
        <v>970</v>
      </c>
      <c r="CP33" t="s">
        <v>970</v>
      </c>
      <c r="CS33" t="s">
        <v>970</v>
      </c>
      <c r="CT33" t="s">
        <v>970</v>
      </c>
      <c r="CU33" t="s">
        <v>1072</v>
      </c>
      <c r="CW33" t="s">
        <v>1351</v>
      </c>
      <c r="CX33" t="s">
        <v>970</v>
      </c>
      <c r="CY33" t="s">
        <v>970</v>
      </c>
      <c r="CZ33" t="s">
        <v>970</v>
      </c>
      <c r="DA33" t="s">
        <v>970</v>
      </c>
      <c r="DB33">
        <v>8</v>
      </c>
      <c r="DD33" t="s">
        <v>1188</v>
      </c>
      <c r="DG33" t="s">
        <v>1085</v>
      </c>
      <c r="DH33" t="s">
        <v>970</v>
      </c>
      <c r="DI33" t="s">
        <v>970</v>
      </c>
      <c r="DJ33" t="s">
        <v>970</v>
      </c>
      <c r="DK33" t="s">
        <v>970</v>
      </c>
      <c r="DL33" t="s">
        <v>970</v>
      </c>
      <c r="DM33" t="s">
        <v>1001</v>
      </c>
      <c r="DN33" t="s">
        <v>1062</v>
      </c>
      <c r="DO33" t="s">
        <v>970</v>
      </c>
      <c r="DP33" t="s">
        <v>970</v>
      </c>
      <c r="DQ33" t="s">
        <v>1146</v>
      </c>
      <c r="DR33" t="s">
        <v>970</v>
      </c>
      <c r="DS33" t="s">
        <v>970</v>
      </c>
      <c r="DT33" t="s">
        <v>970</v>
      </c>
      <c r="DU33" t="s">
        <v>1070</v>
      </c>
      <c r="DV33" t="s">
        <v>970</v>
      </c>
      <c r="DW33" t="s">
        <v>970</v>
      </c>
      <c r="DX33" t="s">
        <v>970</v>
      </c>
      <c r="EA33" t="s">
        <v>970</v>
      </c>
      <c r="EB33" t="s">
        <v>970</v>
      </c>
      <c r="EC33" t="s">
        <v>970</v>
      </c>
      <c r="ED33" t="s">
        <v>970</v>
      </c>
      <c r="EE33" t="s">
        <v>970</v>
      </c>
      <c r="EF33" t="s">
        <v>970</v>
      </c>
      <c r="EH33" t="s">
        <v>970</v>
      </c>
      <c r="EI33" t="s">
        <v>970</v>
      </c>
      <c r="EK33" t="s">
        <v>970</v>
      </c>
      <c r="EL33" t="s">
        <v>970</v>
      </c>
    </row>
    <row r="34" spans="1:142" x14ac:dyDescent="0.3">
      <c r="A34">
        <v>212</v>
      </c>
      <c r="B34" t="s">
        <v>7</v>
      </c>
      <c r="C34" t="s">
        <v>43</v>
      </c>
      <c r="D34" t="s">
        <v>314</v>
      </c>
      <c r="E34">
        <v>4951</v>
      </c>
      <c r="F34">
        <v>8</v>
      </c>
      <c r="G34">
        <v>4</v>
      </c>
      <c r="H34" t="s">
        <v>946</v>
      </c>
      <c r="I34" t="s">
        <v>189</v>
      </c>
      <c r="J34" t="s">
        <v>1008</v>
      </c>
      <c r="K34" t="s">
        <v>949</v>
      </c>
      <c r="L34">
        <v>60.9</v>
      </c>
      <c r="M34" t="s">
        <v>950</v>
      </c>
      <c r="N34" cm="1">
        <f t="array" ref="N34">_xlfn.IFS(M34="petrol",1,M34="diesel",2,M34="hybrid",3,M34="electric",4)</f>
        <v>1</v>
      </c>
      <c r="O34">
        <v>1391</v>
      </c>
      <c r="P34">
        <f t="shared" ref="P34:P37" si="28">O34/1000</f>
        <v>1.391</v>
      </c>
      <c r="Q34">
        <v>4784</v>
      </c>
      <c r="R34">
        <f t="shared" ref="R34:R37" si="29">Q34/1000</f>
        <v>4.7839999999999998</v>
      </c>
      <c r="S34">
        <v>2080</v>
      </c>
      <c r="T34">
        <f t="shared" ref="T34:T37" si="30">S34/1000</f>
        <v>2.08</v>
      </c>
      <c r="U34">
        <f t="shared" ref="U34:U37" si="31">P34*R34*T34</f>
        <v>13.84145152</v>
      </c>
      <c r="V34" t="s">
        <v>792</v>
      </c>
      <c r="W34">
        <v>3</v>
      </c>
      <c r="X34">
        <v>10</v>
      </c>
      <c r="Y34">
        <v>13</v>
      </c>
      <c r="Z34" t="s">
        <v>1352</v>
      </c>
      <c r="AC34">
        <v>6</v>
      </c>
      <c r="AD34" t="s">
        <v>1353</v>
      </c>
      <c r="AE34" t="s">
        <v>991</v>
      </c>
      <c r="AF34" t="s">
        <v>991</v>
      </c>
      <c r="AG34" t="s">
        <v>1354</v>
      </c>
      <c r="AH34" t="s">
        <v>1355</v>
      </c>
      <c r="AK34" t="s">
        <v>1356</v>
      </c>
      <c r="AL34" t="s">
        <v>1357</v>
      </c>
      <c r="AM34" t="s">
        <v>1313</v>
      </c>
      <c r="AN34" t="s">
        <v>1007</v>
      </c>
      <c r="AO34" t="s">
        <v>1289</v>
      </c>
      <c r="AP34" t="s">
        <v>1119</v>
      </c>
      <c r="AQ34" t="s">
        <v>1358</v>
      </c>
      <c r="AR34" t="s">
        <v>1359</v>
      </c>
      <c r="AS34" t="s">
        <v>967</v>
      </c>
      <c r="AT34" t="s">
        <v>968</v>
      </c>
      <c r="AU34" t="s">
        <v>968</v>
      </c>
      <c r="AV34" t="s">
        <v>970</v>
      </c>
      <c r="AW34">
        <v>4</v>
      </c>
      <c r="AX34" t="s">
        <v>1196</v>
      </c>
      <c r="AY34" t="s">
        <v>985</v>
      </c>
      <c r="AZ34" t="s">
        <v>1360</v>
      </c>
      <c r="BB34" t="s">
        <v>970</v>
      </c>
      <c r="BC34">
        <v>2</v>
      </c>
      <c r="BD34" t="s">
        <v>1005</v>
      </c>
      <c r="BE34" t="s">
        <v>970</v>
      </c>
      <c r="BF34" t="s">
        <v>970</v>
      </c>
      <c r="BG34" t="s">
        <v>1231</v>
      </c>
      <c r="BH34" t="s">
        <v>970</v>
      </c>
      <c r="BI34" t="s">
        <v>1064</v>
      </c>
      <c r="BK34" t="s">
        <v>970</v>
      </c>
      <c r="BL34" t="s">
        <v>970</v>
      </c>
      <c r="BM34" t="s">
        <v>970</v>
      </c>
      <c r="BN34" t="s">
        <v>967</v>
      </c>
      <c r="BO34" t="s">
        <v>978</v>
      </c>
      <c r="BP34" t="s">
        <v>970</v>
      </c>
      <c r="BQ34" t="s">
        <v>978</v>
      </c>
      <c r="BR34" t="s">
        <v>970</v>
      </c>
      <c r="BS34" t="s">
        <v>1361</v>
      </c>
      <c r="BT34" t="s">
        <v>970</v>
      </c>
      <c r="BU34" t="s">
        <v>1064</v>
      </c>
      <c r="BV34" t="s">
        <v>967</v>
      </c>
      <c r="BW34" t="s">
        <v>985</v>
      </c>
      <c r="BX34" t="s">
        <v>980</v>
      </c>
      <c r="BY34" t="s">
        <v>970</v>
      </c>
      <c r="BZ34" t="s">
        <v>951</v>
      </c>
      <c r="CA34" t="s">
        <v>970</v>
      </c>
      <c r="CB34" t="s">
        <v>981</v>
      </c>
      <c r="CC34" t="s">
        <v>982</v>
      </c>
      <c r="CD34" t="s">
        <v>1088</v>
      </c>
      <c r="CF34" t="s">
        <v>970</v>
      </c>
      <c r="CG34" t="s">
        <v>970</v>
      </c>
      <c r="CL34" t="s">
        <v>970</v>
      </c>
      <c r="CP34" t="s">
        <v>970</v>
      </c>
      <c r="CS34" t="s">
        <v>970</v>
      </c>
      <c r="CT34" t="s">
        <v>970</v>
      </c>
      <c r="CU34" t="s">
        <v>1004</v>
      </c>
      <c r="CW34" t="s">
        <v>1362</v>
      </c>
      <c r="CX34" t="s">
        <v>970</v>
      </c>
      <c r="CY34" t="s">
        <v>970</v>
      </c>
      <c r="CZ34" t="s">
        <v>970</v>
      </c>
      <c r="DA34" t="s">
        <v>970</v>
      </c>
      <c r="DB34">
        <v>8</v>
      </c>
      <c r="DD34" t="s">
        <v>1188</v>
      </c>
      <c r="DG34" t="s">
        <v>1085</v>
      </c>
      <c r="DH34" t="s">
        <v>970</v>
      </c>
      <c r="DI34" t="s">
        <v>970</v>
      </c>
      <c r="DL34" t="s">
        <v>970</v>
      </c>
      <c r="DM34" t="s">
        <v>1001</v>
      </c>
      <c r="DN34" t="s">
        <v>1363</v>
      </c>
      <c r="DO34" t="s">
        <v>970</v>
      </c>
      <c r="DP34" t="s">
        <v>970</v>
      </c>
      <c r="DQ34" t="s">
        <v>1146</v>
      </c>
      <c r="DR34" t="s">
        <v>970</v>
      </c>
      <c r="DT34" t="s">
        <v>970</v>
      </c>
      <c r="DV34" t="s">
        <v>970</v>
      </c>
      <c r="DW34" t="s">
        <v>970</v>
      </c>
      <c r="DX34" t="s">
        <v>970</v>
      </c>
      <c r="DZ34" t="s">
        <v>1291</v>
      </c>
      <c r="EB34" t="s">
        <v>970</v>
      </c>
      <c r="EC34" t="s">
        <v>970</v>
      </c>
      <c r="ED34" t="s">
        <v>970</v>
      </c>
      <c r="EE34" t="s">
        <v>970</v>
      </c>
      <c r="EF34" t="s">
        <v>970</v>
      </c>
      <c r="EH34" t="s">
        <v>970</v>
      </c>
      <c r="EI34" t="s">
        <v>970</v>
      </c>
    </row>
    <row r="35" spans="1:142" x14ac:dyDescent="0.3">
      <c r="A35">
        <v>213</v>
      </c>
      <c r="B35" t="s">
        <v>10</v>
      </c>
      <c r="C35" t="s">
        <v>44</v>
      </c>
      <c r="D35" t="s">
        <v>315</v>
      </c>
      <c r="E35">
        <v>2979</v>
      </c>
      <c r="F35">
        <v>6</v>
      </c>
      <c r="G35">
        <v>4</v>
      </c>
      <c r="H35" t="s">
        <v>946</v>
      </c>
      <c r="I35" t="s">
        <v>947</v>
      </c>
      <c r="J35" t="s">
        <v>1008</v>
      </c>
      <c r="K35" t="s">
        <v>949</v>
      </c>
      <c r="L35">
        <v>52</v>
      </c>
      <c r="M35" t="s">
        <v>950</v>
      </c>
      <c r="N35" cm="1">
        <f t="array" ref="N35">_xlfn.IFS(M35="petrol",1,M35="diesel",2,M35="hybrid",3,M35="electric",4)</f>
        <v>1</v>
      </c>
      <c r="O35">
        <v>1410</v>
      </c>
      <c r="P35">
        <f t="shared" si="28"/>
        <v>1.41</v>
      </c>
      <c r="Q35">
        <v>4461</v>
      </c>
      <c r="R35">
        <f t="shared" si="29"/>
        <v>4.4610000000000003</v>
      </c>
      <c r="S35">
        <v>1854</v>
      </c>
      <c r="T35">
        <f t="shared" si="30"/>
        <v>1.8540000000000001</v>
      </c>
      <c r="U35">
        <f t="shared" si="31"/>
        <v>11.66167854</v>
      </c>
      <c r="V35" t="s">
        <v>315</v>
      </c>
      <c r="W35">
        <v>2</v>
      </c>
      <c r="X35">
        <v>12.5</v>
      </c>
      <c r="Y35">
        <v>8.3000000000000007</v>
      </c>
      <c r="Z35" t="s">
        <v>1364</v>
      </c>
      <c r="AB35" t="s">
        <v>1365</v>
      </c>
      <c r="AC35">
        <v>7</v>
      </c>
      <c r="AE35" t="s">
        <v>991</v>
      </c>
      <c r="AF35" t="s">
        <v>991</v>
      </c>
      <c r="AG35" t="s">
        <v>1366</v>
      </c>
      <c r="AH35" t="s">
        <v>1366</v>
      </c>
      <c r="AI35" t="s">
        <v>1367</v>
      </c>
      <c r="AJ35" t="s">
        <v>1368</v>
      </c>
      <c r="AK35" t="s">
        <v>1369</v>
      </c>
      <c r="AL35" t="s">
        <v>1370</v>
      </c>
      <c r="AM35" t="s">
        <v>962</v>
      </c>
      <c r="AN35" t="s">
        <v>1007</v>
      </c>
      <c r="AO35" t="s">
        <v>970</v>
      </c>
      <c r="AP35" t="s">
        <v>1119</v>
      </c>
      <c r="AQ35" t="s">
        <v>1371</v>
      </c>
      <c r="AR35" t="s">
        <v>1372</v>
      </c>
      <c r="AS35" t="s">
        <v>967</v>
      </c>
      <c r="AT35" t="s">
        <v>968</v>
      </c>
      <c r="AU35" t="s">
        <v>968</v>
      </c>
      <c r="AV35" t="s">
        <v>970</v>
      </c>
      <c r="AW35">
        <v>4</v>
      </c>
      <c r="AX35" t="s">
        <v>1196</v>
      </c>
      <c r="AY35" t="s">
        <v>985</v>
      </c>
      <c r="AZ35" t="s">
        <v>1373</v>
      </c>
      <c r="BA35" t="s">
        <v>1374</v>
      </c>
      <c r="BB35" t="s">
        <v>970</v>
      </c>
      <c r="BC35" t="s">
        <v>970</v>
      </c>
      <c r="BD35" t="s">
        <v>1133</v>
      </c>
      <c r="BE35" t="s">
        <v>970</v>
      </c>
      <c r="BF35" t="s">
        <v>970</v>
      </c>
      <c r="BG35" t="s">
        <v>1182</v>
      </c>
      <c r="BH35" t="s">
        <v>970</v>
      </c>
      <c r="BI35" t="s">
        <v>1061</v>
      </c>
      <c r="BJ35">
        <v>460</v>
      </c>
      <c r="BK35" t="s">
        <v>970</v>
      </c>
      <c r="BL35" t="s">
        <v>970</v>
      </c>
      <c r="BN35" t="s">
        <v>967</v>
      </c>
      <c r="BO35" t="s">
        <v>978</v>
      </c>
      <c r="BP35" t="s">
        <v>970</v>
      </c>
      <c r="BQ35" t="s">
        <v>978</v>
      </c>
      <c r="BR35" t="s">
        <v>970</v>
      </c>
      <c r="BT35" t="s">
        <v>970</v>
      </c>
      <c r="BU35" t="s">
        <v>972</v>
      </c>
      <c r="BV35" t="s">
        <v>968</v>
      </c>
      <c r="BW35" t="s">
        <v>985</v>
      </c>
      <c r="BX35" t="s">
        <v>980</v>
      </c>
      <c r="BY35" t="s">
        <v>970</v>
      </c>
      <c r="BZ35" t="s">
        <v>951</v>
      </c>
      <c r="CA35" t="s">
        <v>970</v>
      </c>
      <c r="CB35" t="s">
        <v>981</v>
      </c>
      <c r="CD35" t="s">
        <v>1277</v>
      </c>
      <c r="CG35" t="s">
        <v>970</v>
      </c>
      <c r="CL35" t="s">
        <v>970</v>
      </c>
      <c r="CP35" t="s">
        <v>970</v>
      </c>
      <c r="CS35" t="s">
        <v>970</v>
      </c>
      <c r="CT35" t="s">
        <v>970</v>
      </c>
      <c r="CU35" t="s">
        <v>1004</v>
      </c>
      <c r="CV35" t="s">
        <v>1375</v>
      </c>
      <c r="CW35" t="s">
        <v>1376</v>
      </c>
      <c r="CX35" t="s">
        <v>970</v>
      </c>
      <c r="CY35" t="s">
        <v>970</v>
      </c>
      <c r="CZ35" t="s">
        <v>970</v>
      </c>
      <c r="DA35" t="s">
        <v>970</v>
      </c>
      <c r="DB35">
        <v>10</v>
      </c>
      <c r="DD35" t="s">
        <v>1188</v>
      </c>
      <c r="DG35" t="s">
        <v>1085</v>
      </c>
      <c r="DH35" t="s">
        <v>970</v>
      </c>
      <c r="DI35" t="s">
        <v>970</v>
      </c>
      <c r="DL35" t="s">
        <v>970</v>
      </c>
      <c r="DM35" t="s">
        <v>1001</v>
      </c>
      <c r="DN35" t="s">
        <v>1062</v>
      </c>
      <c r="DO35" t="s">
        <v>970</v>
      </c>
      <c r="DP35" t="s">
        <v>970</v>
      </c>
      <c r="DQ35" t="s">
        <v>1146</v>
      </c>
      <c r="DR35" t="s">
        <v>970</v>
      </c>
      <c r="DV35" t="s">
        <v>970</v>
      </c>
      <c r="DW35" t="s">
        <v>970</v>
      </c>
      <c r="DX35" t="s">
        <v>970</v>
      </c>
      <c r="DZ35" t="s">
        <v>1291</v>
      </c>
      <c r="EB35" t="s">
        <v>970</v>
      </c>
      <c r="EC35" t="s">
        <v>970</v>
      </c>
      <c r="ED35" t="s">
        <v>970</v>
      </c>
      <c r="EE35" t="s">
        <v>970</v>
      </c>
      <c r="EF35" t="s">
        <v>970</v>
      </c>
      <c r="EH35" t="s">
        <v>970</v>
      </c>
      <c r="EI35" t="s">
        <v>970</v>
      </c>
    </row>
    <row r="36" spans="1:142" x14ac:dyDescent="0.3">
      <c r="A36">
        <v>214</v>
      </c>
      <c r="B36" t="s">
        <v>5</v>
      </c>
      <c r="C36" t="s">
        <v>45</v>
      </c>
      <c r="D36" t="s">
        <v>316</v>
      </c>
      <c r="E36">
        <v>2982</v>
      </c>
      <c r="F36">
        <v>4</v>
      </c>
      <c r="G36">
        <v>4</v>
      </c>
      <c r="H36" t="s">
        <v>1287</v>
      </c>
      <c r="I36" t="s">
        <v>947</v>
      </c>
      <c r="J36" t="s">
        <v>1008</v>
      </c>
      <c r="K36" t="s">
        <v>949</v>
      </c>
      <c r="L36">
        <v>87</v>
      </c>
      <c r="M36" t="s">
        <v>1131</v>
      </c>
      <c r="N36" cm="1">
        <f t="array" ref="N36">_xlfn.IFS(M36="petrol",1,M36="diesel",2,M36="hybrid",3,M36="electric",4)</f>
        <v>2</v>
      </c>
      <c r="O36">
        <v>1880</v>
      </c>
      <c r="P36">
        <f t="shared" si="28"/>
        <v>1.88</v>
      </c>
      <c r="Q36">
        <v>4840</v>
      </c>
      <c r="R36">
        <f t="shared" si="29"/>
        <v>4.84</v>
      </c>
      <c r="S36">
        <v>1885</v>
      </c>
      <c r="T36">
        <f t="shared" si="30"/>
        <v>1.885</v>
      </c>
      <c r="U36">
        <f t="shared" si="31"/>
        <v>17.151992</v>
      </c>
      <c r="V36" t="s">
        <v>791</v>
      </c>
      <c r="W36">
        <v>5</v>
      </c>
      <c r="X36">
        <v>7</v>
      </c>
      <c r="Y36">
        <v>11</v>
      </c>
      <c r="Z36" t="s">
        <v>1377</v>
      </c>
      <c r="AC36">
        <v>5</v>
      </c>
      <c r="AE36" t="s">
        <v>991</v>
      </c>
      <c r="AF36" t="s">
        <v>991</v>
      </c>
      <c r="AG36" t="s">
        <v>1378</v>
      </c>
      <c r="AH36" t="s">
        <v>1379</v>
      </c>
      <c r="AK36" t="s">
        <v>1380</v>
      </c>
      <c r="AL36" t="s">
        <v>1380</v>
      </c>
      <c r="AM36" t="s">
        <v>962</v>
      </c>
      <c r="AN36" t="s">
        <v>1007</v>
      </c>
      <c r="AO36" t="s">
        <v>1289</v>
      </c>
      <c r="AP36" t="s">
        <v>1119</v>
      </c>
      <c r="AQ36" t="s">
        <v>1381</v>
      </c>
      <c r="AR36" t="s">
        <v>1382</v>
      </c>
      <c r="AS36" t="s">
        <v>967</v>
      </c>
      <c r="AT36" t="s">
        <v>968</v>
      </c>
      <c r="AU36" t="s">
        <v>968</v>
      </c>
      <c r="AV36" t="s">
        <v>970</v>
      </c>
      <c r="AW36">
        <v>7</v>
      </c>
      <c r="AX36" t="s">
        <v>1196</v>
      </c>
      <c r="AY36" t="s">
        <v>985</v>
      </c>
      <c r="AZ36" t="s">
        <v>1383</v>
      </c>
      <c r="BA36" t="s">
        <v>1380</v>
      </c>
      <c r="BB36" t="s">
        <v>970</v>
      </c>
      <c r="BC36">
        <v>2</v>
      </c>
      <c r="BD36" t="s">
        <v>1133</v>
      </c>
      <c r="BE36" t="s">
        <v>970</v>
      </c>
      <c r="BF36" t="s">
        <v>970</v>
      </c>
      <c r="BG36" t="s">
        <v>1128</v>
      </c>
      <c r="BH36" t="s">
        <v>970</v>
      </c>
      <c r="BI36" t="s">
        <v>1064</v>
      </c>
      <c r="BK36" t="s">
        <v>970</v>
      </c>
      <c r="BL36" t="s">
        <v>970</v>
      </c>
      <c r="BM36" t="s">
        <v>970</v>
      </c>
      <c r="BN36" t="s">
        <v>967</v>
      </c>
      <c r="BO36" t="s">
        <v>1052</v>
      </c>
      <c r="BP36" t="s">
        <v>970</v>
      </c>
      <c r="BQ36" t="s">
        <v>1052</v>
      </c>
      <c r="BR36" t="s">
        <v>970</v>
      </c>
      <c r="BT36" t="s">
        <v>970</v>
      </c>
      <c r="BU36" t="s">
        <v>977</v>
      </c>
      <c r="BV36" t="s">
        <v>968</v>
      </c>
      <c r="BW36" t="s">
        <v>972</v>
      </c>
      <c r="BX36" t="s">
        <v>980</v>
      </c>
      <c r="BY36" t="s">
        <v>970</v>
      </c>
      <c r="BZ36">
        <v>5.8</v>
      </c>
      <c r="CA36" t="s">
        <v>970</v>
      </c>
      <c r="CB36" t="s">
        <v>981</v>
      </c>
      <c r="CC36" t="s">
        <v>970</v>
      </c>
      <c r="CD36" t="s">
        <v>1304</v>
      </c>
      <c r="CF36" t="s">
        <v>970</v>
      </c>
      <c r="CG36" t="s">
        <v>970</v>
      </c>
      <c r="CL36" t="s">
        <v>970</v>
      </c>
      <c r="CP36" t="s">
        <v>970</v>
      </c>
      <c r="CS36" t="s">
        <v>970</v>
      </c>
      <c r="CT36" t="s">
        <v>970</v>
      </c>
      <c r="CU36" t="s">
        <v>1072</v>
      </c>
      <c r="CV36" t="s">
        <v>1384</v>
      </c>
      <c r="CW36" t="s">
        <v>1385</v>
      </c>
      <c r="CX36" t="s">
        <v>970</v>
      </c>
      <c r="CY36" t="s">
        <v>970</v>
      </c>
      <c r="CZ36" t="s">
        <v>970</v>
      </c>
      <c r="DA36" t="s">
        <v>970</v>
      </c>
      <c r="DB36">
        <v>7</v>
      </c>
      <c r="DC36" t="s">
        <v>1386</v>
      </c>
      <c r="DD36" t="s">
        <v>1188</v>
      </c>
      <c r="DG36" t="s">
        <v>1085</v>
      </c>
      <c r="DH36" t="s">
        <v>970</v>
      </c>
      <c r="DI36" t="s">
        <v>970</v>
      </c>
      <c r="DL36" t="s">
        <v>970</v>
      </c>
      <c r="DM36" t="s">
        <v>1001</v>
      </c>
      <c r="DN36" t="s">
        <v>1062</v>
      </c>
      <c r="DO36" t="s">
        <v>970</v>
      </c>
      <c r="DP36" t="s">
        <v>970</v>
      </c>
      <c r="DQ36" t="s">
        <v>1146</v>
      </c>
      <c r="DR36" t="s">
        <v>970</v>
      </c>
      <c r="DS36" t="s">
        <v>970</v>
      </c>
      <c r="DT36" t="s">
        <v>970</v>
      </c>
      <c r="DU36" t="s">
        <v>1070</v>
      </c>
      <c r="DV36" t="s">
        <v>970</v>
      </c>
      <c r="DW36" t="s">
        <v>970</v>
      </c>
      <c r="DX36" t="s">
        <v>970</v>
      </c>
      <c r="DZ36" t="s">
        <v>970</v>
      </c>
      <c r="EA36" t="s">
        <v>970</v>
      </c>
      <c r="EC36" t="s">
        <v>970</v>
      </c>
      <c r="EE36" t="s">
        <v>970</v>
      </c>
      <c r="EF36" t="s">
        <v>970</v>
      </c>
      <c r="EH36" t="s">
        <v>970</v>
      </c>
      <c r="EI36" t="s">
        <v>970</v>
      </c>
    </row>
    <row r="37" spans="1:142" x14ac:dyDescent="0.3">
      <c r="A37">
        <v>215</v>
      </c>
      <c r="B37" t="s">
        <v>10</v>
      </c>
      <c r="C37" t="s">
        <v>46</v>
      </c>
      <c r="D37" t="s">
        <v>317</v>
      </c>
      <c r="E37">
        <v>2993</v>
      </c>
      <c r="F37">
        <v>6</v>
      </c>
      <c r="G37">
        <v>4</v>
      </c>
      <c r="H37" t="s">
        <v>1292</v>
      </c>
      <c r="I37" t="s">
        <v>189</v>
      </c>
      <c r="J37" t="s">
        <v>1008</v>
      </c>
      <c r="K37" t="s">
        <v>949</v>
      </c>
      <c r="L37">
        <v>78</v>
      </c>
      <c r="M37" t="s">
        <v>1131</v>
      </c>
      <c r="N37" cm="1">
        <f t="array" ref="N37">_xlfn.IFS(M37="petrol",1,M37="diesel",2,M37="hybrid",3,M37="electric",4)</f>
        <v>2</v>
      </c>
      <c r="O37">
        <v>1479</v>
      </c>
      <c r="P37">
        <f t="shared" si="28"/>
        <v>1.4790000000000001</v>
      </c>
      <c r="Q37">
        <v>5120</v>
      </c>
      <c r="R37">
        <f t="shared" si="29"/>
        <v>5.12</v>
      </c>
      <c r="S37">
        <v>2169</v>
      </c>
      <c r="T37">
        <f t="shared" si="30"/>
        <v>2.169</v>
      </c>
      <c r="U37">
        <f t="shared" si="31"/>
        <v>16.424709120000003</v>
      </c>
      <c r="V37" t="s">
        <v>789</v>
      </c>
      <c r="W37">
        <v>4</v>
      </c>
      <c r="X37">
        <v>13.5</v>
      </c>
      <c r="Y37">
        <v>16.46</v>
      </c>
      <c r="Z37" t="s">
        <v>1387</v>
      </c>
      <c r="AC37">
        <v>8</v>
      </c>
      <c r="AD37" t="s">
        <v>1388</v>
      </c>
      <c r="AE37" t="s">
        <v>991</v>
      </c>
      <c r="AF37" t="s">
        <v>991</v>
      </c>
      <c r="AG37" t="s">
        <v>1389</v>
      </c>
      <c r="AH37" t="s">
        <v>1389</v>
      </c>
      <c r="AI37" t="s">
        <v>1390</v>
      </c>
      <c r="AJ37" t="s">
        <v>1391</v>
      </c>
      <c r="AK37" t="s">
        <v>1392</v>
      </c>
      <c r="AL37" t="s">
        <v>1392</v>
      </c>
      <c r="AM37" t="s">
        <v>1258</v>
      </c>
      <c r="AN37" t="s">
        <v>1007</v>
      </c>
      <c r="AO37" t="s">
        <v>970</v>
      </c>
      <c r="AP37" t="s">
        <v>1119</v>
      </c>
      <c r="AQ37" t="s">
        <v>1393</v>
      </c>
      <c r="AR37" t="s">
        <v>1394</v>
      </c>
      <c r="AS37" t="s">
        <v>967</v>
      </c>
      <c r="AT37" t="s">
        <v>1113</v>
      </c>
      <c r="AU37" t="s">
        <v>968</v>
      </c>
      <c r="AV37">
        <v>2</v>
      </c>
      <c r="AW37">
        <v>4</v>
      </c>
      <c r="AX37" t="s">
        <v>1196</v>
      </c>
      <c r="AY37" t="s">
        <v>985</v>
      </c>
      <c r="AZ37" t="s">
        <v>1395</v>
      </c>
      <c r="BA37" t="s">
        <v>1392</v>
      </c>
      <c r="BB37" t="s">
        <v>970</v>
      </c>
      <c r="BC37">
        <v>2</v>
      </c>
      <c r="BD37" t="s">
        <v>1005</v>
      </c>
      <c r="BE37" t="s">
        <v>970</v>
      </c>
      <c r="BF37" t="s">
        <v>970</v>
      </c>
      <c r="BG37" t="s">
        <v>1396</v>
      </c>
      <c r="BH37" t="s">
        <v>970</v>
      </c>
      <c r="BI37" t="s">
        <v>1064</v>
      </c>
      <c r="BJ37">
        <v>515</v>
      </c>
      <c r="BK37" t="s">
        <v>970</v>
      </c>
      <c r="BL37" t="s">
        <v>970</v>
      </c>
      <c r="BM37" t="s">
        <v>970</v>
      </c>
      <c r="BN37" t="s">
        <v>967</v>
      </c>
      <c r="BO37" t="s">
        <v>1052</v>
      </c>
      <c r="BP37" t="s">
        <v>970</v>
      </c>
      <c r="BQ37" t="s">
        <v>1052</v>
      </c>
      <c r="BR37" t="s">
        <v>970</v>
      </c>
      <c r="BT37" t="s">
        <v>970</v>
      </c>
      <c r="BU37" t="s">
        <v>977</v>
      </c>
      <c r="BV37" t="s">
        <v>968</v>
      </c>
      <c r="BW37" t="s">
        <v>985</v>
      </c>
      <c r="BX37" t="s">
        <v>980</v>
      </c>
      <c r="BY37" t="s">
        <v>970</v>
      </c>
      <c r="BZ37">
        <v>7.5</v>
      </c>
      <c r="CA37" t="s">
        <v>970</v>
      </c>
      <c r="CB37" t="s">
        <v>981</v>
      </c>
      <c r="CD37" t="s">
        <v>1350</v>
      </c>
      <c r="CE37" t="s">
        <v>970</v>
      </c>
      <c r="CF37" t="s">
        <v>970</v>
      </c>
      <c r="CG37" t="s">
        <v>970</v>
      </c>
      <c r="CI37" t="s">
        <v>970</v>
      </c>
      <c r="CJ37" t="s">
        <v>970</v>
      </c>
      <c r="CK37" t="s">
        <v>1397</v>
      </c>
      <c r="CL37" t="s">
        <v>970</v>
      </c>
      <c r="CM37" t="s">
        <v>970</v>
      </c>
      <c r="CN37" t="s">
        <v>970</v>
      </c>
      <c r="CO37" t="s">
        <v>970</v>
      </c>
      <c r="CP37" t="s">
        <v>970</v>
      </c>
      <c r="CQ37" t="s">
        <v>970</v>
      </c>
      <c r="CS37" t="s">
        <v>970</v>
      </c>
      <c r="CT37" t="s">
        <v>970</v>
      </c>
      <c r="CU37" t="s">
        <v>1072</v>
      </c>
      <c r="CV37" t="s">
        <v>1398</v>
      </c>
      <c r="CW37" t="s">
        <v>1399</v>
      </c>
      <c r="CX37" t="s">
        <v>970</v>
      </c>
      <c r="CY37" t="s">
        <v>970</v>
      </c>
      <c r="CZ37" t="s">
        <v>970</v>
      </c>
      <c r="DA37" t="s">
        <v>970</v>
      </c>
      <c r="DB37">
        <v>8</v>
      </c>
      <c r="DD37" t="s">
        <v>1188</v>
      </c>
      <c r="DG37" t="s">
        <v>1290</v>
      </c>
      <c r="DH37" t="s">
        <v>970</v>
      </c>
      <c r="DI37" t="s">
        <v>970</v>
      </c>
      <c r="DJ37" t="s">
        <v>970</v>
      </c>
      <c r="DK37" t="s">
        <v>970</v>
      </c>
      <c r="DL37" t="s">
        <v>970</v>
      </c>
      <c r="DM37" t="s">
        <v>1001</v>
      </c>
      <c r="DN37" t="s">
        <v>1062</v>
      </c>
      <c r="DO37" t="s">
        <v>970</v>
      </c>
      <c r="DP37" t="s">
        <v>970</v>
      </c>
      <c r="DQ37" t="s">
        <v>1146</v>
      </c>
      <c r="DR37" t="s">
        <v>970</v>
      </c>
      <c r="DS37" t="s">
        <v>970</v>
      </c>
      <c r="DT37" t="s">
        <v>970</v>
      </c>
      <c r="DU37" t="s">
        <v>1070</v>
      </c>
      <c r="DV37" t="s">
        <v>970</v>
      </c>
      <c r="DW37" t="s">
        <v>970</v>
      </c>
      <c r="DX37" t="s">
        <v>970</v>
      </c>
      <c r="DZ37" t="s">
        <v>1400</v>
      </c>
      <c r="EA37" t="s">
        <v>970</v>
      </c>
      <c r="EB37" t="s">
        <v>970</v>
      </c>
      <c r="EC37" t="s">
        <v>970</v>
      </c>
      <c r="ED37" t="s">
        <v>970</v>
      </c>
      <c r="EE37" t="s">
        <v>970</v>
      </c>
      <c r="EF37" t="s">
        <v>970</v>
      </c>
      <c r="EH37" t="s">
        <v>970</v>
      </c>
      <c r="EI37" t="s">
        <v>970</v>
      </c>
      <c r="EK37" t="s">
        <v>970</v>
      </c>
      <c r="EL37" t="s">
        <v>970</v>
      </c>
    </row>
    <row r="38" spans="1:142" hidden="1" x14ac:dyDescent="0.3">
      <c r="A38">
        <v>221</v>
      </c>
      <c r="B38" t="s">
        <v>3</v>
      </c>
      <c r="C38" t="s">
        <v>47</v>
      </c>
      <c r="D38" t="s">
        <v>323</v>
      </c>
      <c r="E38">
        <v>796</v>
      </c>
      <c r="F38">
        <v>3</v>
      </c>
      <c r="G38">
        <v>4</v>
      </c>
      <c r="H38" t="s">
        <v>986</v>
      </c>
      <c r="I38" t="s">
        <v>947</v>
      </c>
      <c r="J38" t="s">
        <v>987</v>
      </c>
      <c r="K38" t="s">
        <v>949</v>
      </c>
      <c r="L38">
        <v>35</v>
      </c>
      <c r="M38" t="s">
        <v>950</v>
      </c>
      <c r="O38">
        <v>1475</v>
      </c>
      <c r="Q38">
        <v>3445</v>
      </c>
      <c r="S38">
        <v>1490</v>
      </c>
      <c r="V38" t="s">
        <v>786</v>
      </c>
      <c r="W38">
        <v>5</v>
      </c>
      <c r="Y38" s="6" t="s">
        <v>951</v>
      </c>
      <c r="Z38" t="s">
        <v>1403</v>
      </c>
      <c r="AB38" t="s">
        <v>1404</v>
      </c>
      <c r="AC38">
        <v>5</v>
      </c>
      <c r="AD38" t="s">
        <v>1011</v>
      </c>
      <c r="AE38" t="s">
        <v>1065</v>
      </c>
      <c r="AF38" t="s">
        <v>955</v>
      </c>
      <c r="AG38" t="s">
        <v>1405</v>
      </c>
      <c r="AH38" t="s">
        <v>1406</v>
      </c>
      <c r="AI38" t="s">
        <v>1034</v>
      </c>
      <c r="AJ38" t="s">
        <v>1015</v>
      </c>
      <c r="AK38" t="s">
        <v>1407</v>
      </c>
      <c r="AL38" t="s">
        <v>1407</v>
      </c>
      <c r="AQ38" t="s">
        <v>1408</v>
      </c>
      <c r="AR38" t="s">
        <v>1409</v>
      </c>
      <c r="AS38" t="s">
        <v>967</v>
      </c>
      <c r="AT38" t="s">
        <v>968</v>
      </c>
      <c r="AU38" t="s">
        <v>969</v>
      </c>
      <c r="AV38" t="s">
        <v>970</v>
      </c>
      <c r="AW38">
        <v>5</v>
      </c>
      <c r="AX38" t="s">
        <v>971</v>
      </c>
      <c r="AY38" t="s">
        <v>972</v>
      </c>
      <c r="AZ38" t="s">
        <v>1038</v>
      </c>
      <c r="BA38" t="s">
        <v>1407</v>
      </c>
      <c r="BD38" t="s">
        <v>969</v>
      </c>
      <c r="BG38" t="s">
        <v>1020</v>
      </c>
      <c r="BI38" t="s">
        <v>977</v>
      </c>
      <c r="BM38" t="s">
        <v>970</v>
      </c>
      <c r="BO38" t="s">
        <v>978</v>
      </c>
      <c r="BQ38" t="s">
        <v>978</v>
      </c>
      <c r="BR38" t="s">
        <v>970</v>
      </c>
      <c r="BS38" t="s">
        <v>1021</v>
      </c>
      <c r="BU38" t="s">
        <v>977</v>
      </c>
      <c r="BV38" t="s">
        <v>967</v>
      </c>
      <c r="BW38" t="s">
        <v>972</v>
      </c>
      <c r="BX38" t="s">
        <v>980</v>
      </c>
      <c r="BY38" t="s">
        <v>970</v>
      </c>
      <c r="BZ38" t="s">
        <v>951</v>
      </c>
      <c r="CA38" t="s">
        <v>970</v>
      </c>
      <c r="CB38" t="s">
        <v>1115</v>
      </c>
      <c r="CC38" t="s">
        <v>982</v>
      </c>
      <c r="CE38" t="s">
        <v>970</v>
      </c>
      <c r="CL38" t="s">
        <v>970</v>
      </c>
      <c r="CV38" t="s">
        <v>1410</v>
      </c>
      <c r="DC38" t="s">
        <v>1214</v>
      </c>
    </row>
    <row r="39" spans="1:142" hidden="1" x14ac:dyDescent="0.3">
      <c r="A39">
        <v>229</v>
      </c>
      <c r="B39" t="s">
        <v>3</v>
      </c>
      <c r="C39" t="s">
        <v>48</v>
      </c>
      <c r="D39" t="s">
        <v>323</v>
      </c>
      <c r="E39">
        <v>998</v>
      </c>
      <c r="F39">
        <v>3</v>
      </c>
      <c r="G39">
        <v>4</v>
      </c>
      <c r="H39" t="s">
        <v>986</v>
      </c>
      <c r="I39" t="s">
        <v>947</v>
      </c>
      <c r="J39" t="s">
        <v>987</v>
      </c>
      <c r="K39" t="s">
        <v>949</v>
      </c>
      <c r="L39">
        <v>27</v>
      </c>
      <c r="M39" t="s">
        <v>950</v>
      </c>
      <c r="O39">
        <v>1549</v>
      </c>
      <c r="Q39">
        <v>3565</v>
      </c>
      <c r="S39">
        <v>1520</v>
      </c>
      <c r="V39" t="s">
        <v>786</v>
      </c>
      <c r="W39">
        <v>5</v>
      </c>
      <c r="Y39" s="6" t="s">
        <v>951</v>
      </c>
      <c r="Z39" t="s">
        <v>1411</v>
      </c>
      <c r="AB39" t="s">
        <v>1412</v>
      </c>
      <c r="AC39">
        <v>5</v>
      </c>
      <c r="AE39" t="s">
        <v>991</v>
      </c>
      <c r="AF39" t="s">
        <v>955</v>
      </c>
      <c r="AG39" t="s">
        <v>1046</v>
      </c>
      <c r="AH39" t="s">
        <v>1413</v>
      </c>
      <c r="AK39" t="s">
        <v>1414</v>
      </c>
      <c r="AL39" t="s">
        <v>1414</v>
      </c>
      <c r="AQ39" t="s">
        <v>1415</v>
      </c>
      <c r="AR39" t="s">
        <v>1037</v>
      </c>
      <c r="AS39" t="s">
        <v>967</v>
      </c>
      <c r="AT39" t="s">
        <v>968</v>
      </c>
      <c r="AU39" t="s">
        <v>968</v>
      </c>
      <c r="AV39" t="s">
        <v>970</v>
      </c>
      <c r="AW39">
        <v>5</v>
      </c>
      <c r="AX39" t="s">
        <v>971</v>
      </c>
      <c r="AY39" t="s">
        <v>972</v>
      </c>
      <c r="AZ39" t="s">
        <v>1416</v>
      </c>
      <c r="BA39" t="s">
        <v>1414</v>
      </c>
      <c r="BD39" t="s">
        <v>969</v>
      </c>
      <c r="BI39" t="s">
        <v>977</v>
      </c>
      <c r="BM39" t="s">
        <v>970</v>
      </c>
      <c r="BO39" t="s">
        <v>969</v>
      </c>
      <c r="BU39" t="s">
        <v>977</v>
      </c>
      <c r="BV39" t="s">
        <v>968</v>
      </c>
      <c r="BW39" t="s">
        <v>972</v>
      </c>
      <c r="BX39" t="s">
        <v>968</v>
      </c>
      <c r="BY39" t="s">
        <v>970</v>
      </c>
      <c r="BZ39">
        <v>4.5</v>
      </c>
      <c r="CA39" t="s">
        <v>970</v>
      </c>
      <c r="CE39" t="s">
        <v>970</v>
      </c>
      <c r="CK39" t="s">
        <v>1022</v>
      </c>
      <c r="CL39" t="s">
        <v>970</v>
      </c>
      <c r="CM39" t="s">
        <v>970</v>
      </c>
      <c r="CO39" t="s">
        <v>970</v>
      </c>
      <c r="CS39" t="s">
        <v>970</v>
      </c>
      <c r="CV39" t="s">
        <v>1183</v>
      </c>
      <c r="CW39" t="s">
        <v>1000</v>
      </c>
      <c r="CX39" t="s">
        <v>970</v>
      </c>
      <c r="CY39" t="s">
        <v>970</v>
      </c>
      <c r="DB39">
        <v>1</v>
      </c>
      <c r="DC39" t="s">
        <v>1173</v>
      </c>
      <c r="DG39" t="s">
        <v>1027</v>
      </c>
    </row>
    <row r="40" spans="1:142" hidden="1" x14ac:dyDescent="0.3">
      <c r="A40">
        <v>239</v>
      </c>
      <c r="B40" t="s">
        <v>3</v>
      </c>
      <c r="C40" t="s">
        <v>49</v>
      </c>
      <c r="D40" t="s">
        <v>148</v>
      </c>
      <c r="E40">
        <v>998</v>
      </c>
      <c r="F40">
        <v>3</v>
      </c>
      <c r="G40">
        <v>4</v>
      </c>
      <c r="H40" t="s">
        <v>986</v>
      </c>
      <c r="I40" t="s">
        <v>947</v>
      </c>
      <c r="J40" t="s">
        <v>987</v>
      </c>
      <c r="K40" t="s">
        <v>949</v>
      </c>
      <c r="L40">
        <v>35</v>
      </c>
      <c r="M40" t="s">
        <v>950</v>
      </c>
      <c r="N40" cm="1">
        <f t="array" ref="N40">_xlfn.IFS(M40="petrol",1,M40="diesel",2,M40="hybrid",3,M40="electric",4)</f>
        <v>1</v>
      </c>
      <c r="O40">
        <v>1560</v>
      </c>
      <c r="P40">
        <f t="shared" ref="P40:P43" si="32">O40/1000</f>
        <v>1.56</v>
      </c>
      <c r="Q40">
        <v>3600</v>
      </c>
      <c r="R40">
        <f t="shared" ref="R40:R43" si="33">Q40/1000</f>
        <v>3.6</v>
      </c>
      <c r="S40">
        <v>1600</v>
      </c>
      <c r="T40">
        <f t="shared" ref="T40:T43" si="34">S40/1000</f>
        <v>1.6</v>
      </c>
      <c r="U40">
        <f t="shared" ref="U40:U43" si="35">P40*R40*T40</f>
        <v>8.9856000000000016</v>
      </c>
      <c r="V40" t="s">
        <v>786</v>
      </c>
      <c r="W40">
        <v>5</v>
      </c>
      <c r="X40">
        <v>23</v>
      </c>
      <c r="Y40" s="6" t="s">
        <v>951</v>
      </c>
      <c r="Z40" t="s">
        <v>1043</v>
      </c>
      <c r="AB40" t="s">
        <v>1091</v>
      </c>
      <c r="AC40">
        <v>5</v>
      </c>
      <c r="AD40" t="s">
        <v>1045</v>
      </c>
      <c r="AE40" t="s">
        <v>991</v>
      </c>
      <c r="AF40" t="s">
        <v>955</v>
      </c>
      <c r="AG40" t="s">
        <v>1046</v>
      </c>
      <c r="AH40" t="s">
        <v>1047</v>
      </c>
      <c r="AI40" t="s">
        <v>1048</v>
      </c>
      <c r="AJ40" t="s">
        <v>1049</v>
      </c>
      <c r="AK40" t="s">
        <v>1050</v>
      </c>
      <c r="AL40" t="s">
        <v>1050</v>
      </c>
      <c r="AM40" t="s">
        <v>962</v>
      </c>
      <c r="AQ40" t="s">
        <v>1036</v>
      </c>
      <c r="AR40" t="s">
        <v>1037</v>
      </c>
      <c r="AS40" t="s">
        <v>967</v>
      </c>
      <c r="AT40" t="s">
        <v>968</v>
      </c>
      <c r="AU40" t="s">
        <v>969</v>
      </c>
      <c r="AV40" t="s">
        <v>970</v>
      </c>
      <c r="AW40">
        <v>5</v>
      </c>
      <c r="AX40" t="s">
        <v>971</v>
      </c>
      <c r="AY40" t="s">
        <v>972</v>
      </c>
      <c r="AZ40" t="s">
        <v>1051</v>
      </c>
      <c r="BA40" t="s">
        <v>1050</v>
      </c>
      <c r="BD40" t="s">
        <v>969</v>
      </c>
      <c r="BG40" t="s">
        <v>1020</v>
      </c>
      <c r="BI40" t="s">
        <v>972</v>
      </c>
      <c r="BJ40">
        <v>235</v>
      </c>
      <c r="BM40" t="s">
        <v>970</v>
      </c>
      <c r="BN40" t="s">
        <v>967</v>
      </c>
      <c r="BO40" t="s">
        <v>978</v>
      </c>
      <c r="BP40" t="s">
        <v>970</v>
      </c>
      <c r="BQ40" t="s">
        <v>1052</v>
      </c>
      <c r="BR40" t="s">
        <v>970</v>
      </c>
      <c r="BS40" t="s">
        <v>1021</v>
      </c>
      <c r="BU40" t="s">
        <v>977</v>
      </c>
      <c r="BV40" t="s">
        <v>967</v>
      </c>
      <c r="BW40" t="s">
        <v>972</v>
      </c>
      <c r="BX40" t="s">
        <v>980</v>
      </c>
      <c r="BY40" t="s">
        <v>970</v>
      </c>
      <c r="BZ40">
        <v>4.7</v>
      </c>
      <c r="CA40" t="s">
        <v>970</v>
      </c>
      <c r="CB40" t="s">
        <v>981</v>
      </c>
      <c r="CC40" t="s">
        <v>982</v>
      </c>
      <c r="CD40" t="s">
        <v>983</v>
      </c>
      <c r="CE40" t="s">
        <v>970</v>
      </c>
      <c r="CL40" t="s">
        <v>970</v>
      </c>
      <c r="CT40" t="s">
        <v>970</v>
      </c>
      <c r="CV40" t="s">
        <v>1053</v>
      </c>
      <c r="CX40" t="s">
        <v>970</v>
      </c>
      <c r="DH40" t="s">
        <v>970</v>
      </c>
    </row>
    <row r="41" spans="1:142" x14ac:dyDescent="0.3">
      <c r="A41">
        <v>250</v>
      </c>
      <c r="B41" t="s">
        <v>4</v>
      </c>
      <c r="C41" t="s">
        <v>50</v>
      </c>
      <c r="D41" t="s">
        <v>340</v>
      </c>
      <c r="E41">
        <v>1120</v>
      </c>
      <c r="F41">
        <v>3</v>
      </c>
      <c r="G41">
        <v>4</v>
      </c>
      <c r="H41" t="s">
        <v>986</v>
      </c>
      <c r="J41" t="s">
        <v>987</v>
      </c>
      <c r="K41" t="s">
        <v>949</v>
      </c>
      <c r="L41">
        <v>43</v>
      </c>
      <c r="M41" t="s">
        <v>1131</v>
      </c>
      <c r="N41" cm="1">
        <f t="array" ref="N41">_xlfn.IFS(M41="petrol",1,M41="diesel",2,M41="hybrid",3,M41="electric",4)</f>
        <v>2</v>
      </c>
      <c r="O41">
        <v>1520</v>
      </c>
      <c r="P41">
        <f t="shared" si="32"/>
        <v>1.52</v>
      </c>
      <c r="Q41">
        <v>3765</v>
      </c>
      <c r="R41">
        <f t="shared" si="33"/>
        <v>3.7650000000000001</v>
      </c>
      <c r="S41">
        <v>1660</v>
      </c>
      <c r="T41">
        <f t="shared" si="34"/>
        <v>1.66</v>
      </c>
      <c r="U41">
        <f t="shared" si="35"/>
        <v>9.4998480000000001</v>
      </c>
      <c r="V41" t="s">
        <v>786</v>
      </c>
      <c r="W41">
        <v>5</v>
      </c>
      <c r="X41">
        <v>24</v>
      </c>
      <c r="Y41">
        <v>24</v>
      </c>
      <c r="AC41">
        <v>5</v>
      </c>
      <c r="AE41" t="s">
        <v>1065</v>
      </c>
      <c r="AF41" t="s">
        <v>955</v>
      </c>
      <c r="AG41" t="s">
        <v>1071</v>
      </c>
      <c r="AH41" t="s">
        <v>1067</v>
      </c>
      <c r="AI41" t="s">
        <v>1153</v>
      </c>
      <c r="AJ41" t="s">
        <v>1154</v>
      </c>
      <c r="AK41" t="s">
        <v>1155</v>
      </c>
      <c r="AL41" t="s">
        <v>1155</v>
      </c>
      <c r="AM41" t="s">
        <v>962</v>
      </c>
      <c r="AQ41" t="s">
        <v>1161</v>
      </c>
      <c r="AR41" t="s">
        <v>1417</v>
      </c>
      <c r="AS41" t="s">
        <v>970</v>
      </c>
      <c r="AT41" t="s">
        <v>970</v>
      </c>
      <c r="AU41" t="s">
        <v>970</v>
      </c>
      <c r="AW41">
        <v>5</v>
      </c>
      <c r="AX41" t="s">
        <v>971</v>
      </c>
      <c r="AY41" t="s">
        <v>972</v>
      </c>
      <c r="AZ41" t="s">
        <v>1051</v>
      </c>
      <c r="BA41">
        <v>14</v>
      </c>
      <c r="BC41" t="s">
        <v>970</v>
      </c>
      <c r="BD41" t="s">
        <v>969</v>
      </c>
      <c r="BF41" t="s">
        <v>970</v>
      </c>
      <c r="BI41" t="s">
        <v>977</v>
      </c>
      <c r="BJ41">
        <v>256</v>
      </c>
      <c r="BM41" t="s">
        <v>970</v>
      </c>
      <c r="BO41" t="s">
        <v>969</v>
      </c>
      <c r="BQ41" t="s">
        <v>1052</v>
      </c>
      <c r="BU41" t="s">
        <v>977</v>
      </c>
      <c r="BV41" t="s">
        <v>970</v>
      </c>
      <c r="BW41" t="s">
        <v>985</v>
      </c>
      <c r="BX41" t="s">
        <v>968</v>
      </c>
      <c r="BY41" t="s">
        <v>970</v>
      </c>
      <c r="BZ41" t="s">
        <v>951</v>
      </c>
      <c r="CA41" t="s">
        <v>970</v>
      </c>
      <c r="CB41" t="s">
        <v>981</v>
      </c>
      <c r="CC41" t="s">
        <v>982</v>
      </c>
      <c r="CD41" t="s">
        <v>983</v>
      </c>
      <c r="CG41" t="s">
        <v>970</v>
      </c>
      <c r="CL41" t="s">
        <v>970</v>
      </c>
      <c r="CU41" t="s">
        <v>970</v>
      </c>
      <c r="CX41" t="s">
        <v>970</v>
      </c>
      <c r="CZ41" t="s">
        <v>970</v>
      </c>
      <c r="DA41" t="s">
        <v>970</v>
      </c>
      <c r="DE41" t="s">
        <v>1418</v>
      </c>
      <c r="DF41" t="s">
        <v>1419</v>
      </c>
      <c r="DG41" t="s">
        <v>1003</v>
      </c>
      <c r="DO41" t="s">
        <v>970</v>
      </c>
      <c r="DQ41" t="s">
        <v>1063</v>
      </c>
    </row>
    <row r="42" spans="1:142" x14ac:dyDescent="0.3">
      <c r="A42">
        <v>256</v>
      </c>
      <c r="B42" t="s">
        <v>8</v>
      </c>
      <c r="C42" t="s">
        <v>51</v>
      </c>
      <c r="D42" t="s">
        <v>346</v>
      </c>
      <c r="E42">
        <v>1198</v>
      </c>
      <c r="F42">
        <v>3</v>
      </c>
      <c r="G42">
        <v>4</v>
      </c>
      <c r="H42" t="s">
        <v>986</v>
      </c>
      <c r="I42" t="s">
        <v>947</v>
      </c>
      <c r="J42" t="s">
        <v>1008</v>
      </c>
      <c r="K42" t="s">
        <v>949</v>
      </c>
      <c r="L42">
        <v>35</v>
      </c>
      <c r="M42" t="s">
        <v>950</v>
      </c>
      <c r="N42" cm="1">
        <f t="array" ref="N42">_xlfn.IFS(M42="petrol",1,M42="diesel",2,M42="hybrid",3,M42="electric",4)</f>
        <v>1</v>
      </c>
      <c r="O42">
        <v>1655</v>
      </c>
      <c r="P42">
        <f t="shared" si="32"/>
        <v>1.655</v>
      </c>
      <c r="Q42">
        <v>3700</v>
      </c>
      <c r="R42">
        <f t="shared" si="33"/>
        <v>3.7</v>
      </c>
      <c r="S42">
        <v>1735</v>
      </c>
      <c r="T42">
        <f t="shared" si="34"/>
        <v>1.7350000000000001</v>
      </c>
      <c r="U42">
        <f t="shared" si="35"/>
        <v>10.624272500000002</v>
      </c>
      <c r="V42" t="s">
        <v>786</v>
      </c>
      <c r="W42">
        <v>5</v>
      </c>
      <c r="X42">
        <v>15.5</v>
      </c>
      <c r="Y42">
        <v>18.149999999999999</v>
      </c>
      <c r="Z42" t="s">
        <v>1189</v>
      </c>
      <c r="AC42">
        <v>5</v>
      </c>
      <c r="AD42" t="s">
        <v>1082</v>
      </c>
      <c r="AE42" t="s">
        <v>991</v>
      </c>
      <c r="AF42" t="s">
        <v>955</v>
      </c>
      <c r="AG42" t="s">
        <v>1423</v>
      </c>
      <c r="AH42" t="s">
        <v>1424</v>
      </c>
      <c r="AI42" t="s">
        <v>1425</v>
      </c>
      <c r="AJ42" t="s">
        <v>1425</v>
      </c>
      <c r="AK42" t="s">
        <v>1187</v>
      </c>
      <c r="AL42" t="s">
        <v>1187</v>
      </c>
      <c r="AM42" t="s">
        <v>962</v>
      </c>
      <c r="AQ42" t="s">
        <v>1426</v>
      </c>
      <c r="AR42" t="s">
        <v>1427</v>
      </c>
      <c r="AS42" t="s">
        <v>967</v>
      </c>
      <c r="AT42" t="s">
        <v>1113</v>
      </c>
      <c r="AU42" t="s">
        <v>968</v>
      </c>
      <c r="AV42" t="s">
        <v>970</v>
      </c>
      <c r="AW42">
        <v>6</v>
      </c>
      <c r="AX42" t="s">
        <v>971</v>
      </c>
      <c r="AY42" t="s">
        <v>972</v>
      </c>
      <c r="AZ42" t="s">
        <v>1428</v>
      </c>
      <c r="BA42" t="s">
        <v>1187</v>
      </c>
      <c r="BC42">
        <v>1</v>
      </c>
      <c r="BD42" t="s">
        <v>969</v>
      </c>
      <c r="BF42" t="s">
        <v>970</v>
      </c>
      <c r="BG42" t="s">
        <v>1429</v>
      </c>
      <c r="BI42" t="s">
        <v>977</v>
      </c>
      <c r="BJ42">
        <v>243</v>
      </c>
      <c r="BM42" t="s">
        <v>970</v>
      </c>
      <c r="BN42" t="s">
        <v>967</v>
      </c>
      <c r="BO42" t="s">
        <v>978</v>
      </c>
      <c r="BP42" t="s">
        <v>970</v>
      </c>
      <c r="BQ42" t="s">
        <v>1052</v>
      </c>
      <c r="BR42" t="s">
        <v>970</v>
      </c>
      <c r="BS42" t="s">
        <v>1430</v>
      </c>
      <c r="BU42" t="s">
        <v>977</v>
      </c>
      <c r="BV42" t="s">
        <v>967</v>
      </c>
      <c r="BW42" t="s">
        <v>972</v>
      </c>
      <c r="BX42" t="s">
        <v>980</v>
      </c>
      <c r="BY42" t="s">
        <v>970</v>
      </c>
      <c r="BZ42" t="s">
        <v>951</v>
      </c>
      <c r="CA42" t="s">
        <v>970</v>
      </c>
      <c r="CC42" t="s">
        <v>982</v>
      </c>
      <c r="CD42" t="s">
        <v>983</v>
      </c>
      <c r="CG42" t="s">
        <v>970</v>
      </c>
      <c r="CL42" t="s">
        <v>970</v>
      </c>
      <c r="CP42" t="s">
        <v>970</v>
      </c>
      <c r="CS42" t="s">
        <v>970</v>
      </c>
      <c r="CT42" t="s">
        <v>970</v>
      </c>
      <c r="CU42" t="s">
        <v>1004</v>
      </c>
      <c r="CY42" t="s">
        <v>970</v>
      </c>
      <c r="DA42" t="s">
        <v>970</v>
      </c>
      <c r="DD42" t="s">
        <v>1024</v>
      </c>
      <c r="DH42" t="s">
        <v>970</v>
      </c>
      <c r="DL42" t="s">
        <v>970</v>
      </c>
    </row>
    <row r="43" spans="1:142" x14ac:dyDescent="0.3">
      <c r="A43">
        <v>278</v>
      </c>
      <c r="B43" t="s">
        <v>3</v>
      </c>
      <c r="C43" t="s">
        <v>1431</v>
      </c>
      <c r="D43" t="s">
        <v>148</v>
      </c>
      <c r="E43">
        <v>1197</v>
      </c>
      <c r="F43">
        <v>4</v>
      </c>
      <c r="G43">
        <v>4</v>
      </c>
      <c r="H43" t="s">
        <v>986</v>
      </c>
      <c r="I43" t="s">
        <v>947</v>
      </c>
      <c r="J43" t="s">
        <v>987</v>
      </c>
      <c r="K43" t="s">
        <v>949</v>
      </c>
      <c r="L43">
        <v>37</v>
      </c>
      <c r="M43" t="s">
        <v>950</v>
      </c>
      <c r="N43" cm="1">
        <f t="array" ref="N43">_xlfn.IFS(M43="petrol",1,M43="diesel",2,M43="hybrid",3,M43="electric",4)</f>
        <v>1</v>
      </c>
      <c r="O43">
        <v>1530</v>
      </c>
      <c r="P43">
        <f t="shared" si="32"/>
        <v>1.53</v>
      </c>
      <c r="Q43">
        <v>3840</v>
      </c>
      <c r="R43">
        <f t="shared" si="33"/>
        <v>3.84</v>
      </c>
      <c r="S43">
        <v>1735</v>
      </c>
      <c r="T43">
        <f t="shared" si="34"/>
        <v>1.7350000000000001</v>
      </c>
      <c r="U43">
        <f t="shared" si="35"/>
        <v>10.193472</v>
      </c>
      <c r="V43" t="s">
        <v>786</v>
      </c>
      <c r="W43">
        <v>5</v>
      </c>
      <c r="X43">
        <v>12.6</v>
      </c>
      <c r="Y43">
        <v>17</v>
      </c>
      <c r="Z43" t="s">
        <v>1199</v>
      </c>
      <c r="AB43" t="s">
        <v>1432</v>
      </c>
      <c r="AC43">
        <v>5</v>
      </c>
      <c r="AD43" t="s">
        <v>1220</v>
      </c>
      <c r="AE43" t="s">
        <v>991</v>
      </c>
      <c r="AF43" t="s">
        <v>955</v>
      </c>
      <c r="AG43" t="s">
        <v>1071</v>
      </c>
      <c r="AH43" t="s">
        <v>1094</v>
      </c>
      <c r="AI43" t="s">
        <v>1433</v>
      </c>
      <c r="AJ43" t="s">
        <v>1433</v>
      </c>
      <c r="AK43" t="s">
        <v>1434</v>
      </c>
      <c r="AL43" t="s">
        <v>1434</v>
      </c>
      <c r="AM43" t="s">
        <v>962</v>
      </c>
      <c r="AQ43" t="s">
        <v>1096</v>
      </c>
      <c r="AR43" t="s">
        <v>1097</v>
      </c>
      <c r="AS43" t="s">
        <v>967</v>
      </c>
      <c r="AT43" t="s">
        <v>968</v>
      </c>
      <c r="AU43" t="s">
        <v>969</v>
      </c>
      <c r="AV43" t="s">
        <v>970</v>
      </c>
      <c r="AW43">
        <v>5</v>
      </c>
      <c r="AX43" t="s">
        <v>971</v>
      </c>
      <c r="AY43" t="s">
        <v>972</v>
      </c>
      <c r="AZ43" t="s">
        <v>1194</v>
      </c>
      <c r="BA43" t="s">
        <v>1434</v>
      </c>
      <c r="BC43" t="s">
        <v>970</v>
      </c>
      <c r="BD43" t="s">
        <v>969</v>
      </c>
      <c r="BF43" t="s">
        <v>970</v>
      </c>
      <c r="BG43" t="s">
        <v>1020</v>
      </c>
      <c r="BI43" t="s">
        <v>1099</v>
      </c>
      <c r="BJ43">
        <v>268</v>
      </c>
      <c r="BM43" t="s">
        <v>970</v>
      </c>
      <c r="BN43" t="s">
        <v>967</v>
      </c>
      <c r="BO43" t="s">
        <v>978</v>
      </c>
      <c r="BP43" t="s">
        <v>970</v>
      </c>
      <c r="BQ43" t="s">
        <v>1052</v>
      </c>
      <c r="BR43" t="s">
        <v>970</v>
      </c>
      <c r="BS43" t="s">
        <v>1021</v>
      </c>
      <c r="BU43" t="s">
        <v>1099</v>
      </c>
      <c r="BV43" t="s">
        <v>968</v>
      </c>
      <c r="BW43" t="s">
        <v>972</v>
      </c>
      <c r="BX43" t="s">
        <v>980</v>
      </c>
      <c r="BY43" t="s">
        <v>970</v>
      </c>
      <c r="BZ43">
        <v>4.8</v>
      </c>
      <c r="CA43" t="s">
        <v>970</v>
      </c>
      <c r="CB43" t="s">
        <v>981</v>
      </c>
      <c r="CC43" t="s">
        <v>982</v>
      </c>
      <c r="CD43" t="s">
        <v>983</v>
      </c>
      <c r="CE43" t="s">
        <v>970</v>
      </c>
      <c r="CL43" t="s">
        <v>970</v>
      </c>
      <c r="CS43" t="s">
        <v>970</v>
      </c>
      <c r="CT43" t="s">
        <v>970</v>
      </c>
      <c r="CU43" t="s">
        <v>1072</v>
      </c>
      <c r="CV43" t="s">
        <v>1222</v>
      </c>
      <c r="CW43" t="s">
        <v>1006</v>
      </c>
      <c r="CX43" t="s">
        <v>970</v>
      </c>
      <c r="CY43" t="s">
        <v>970</v>
      </c>
      <c r="CZ43" t="s">
        <v>970</v>
      </c>
      <c r="DA43" t="s">
        <v>970</v>
      </c>
      <c r="DB43">
        <v>2</v>
      </c>
      <c r="DC43" t="s">
        <v>1173</v>
      </c>
      <c r="DD43" t="s">
        <v>1024</v>
      </c>
      <c r="DH43" t="s">
        <v>970</v>
      </c>
      <c r="DP43" t="s">
        <v>970</v>
      </c>
      <c r="EB43" t="s">
        <v>970</v>
      </c>
    </row>
    <row r="44" spans="1:142" hidden="1" x14ac:dyDescent="0.3">
      <c r="A44">
        <v>292</v>
      </c>
      <c r="B44" t="s">
        <v>1</v>
      </c>
      <c r="C44" t="s">
        <v>52</v>
      </c>
      <c r="D44" t="s">
        <v>207</v>
      </c>
      <c r="E44">
        <v>1199</v>
      </c>
      <c r="F44">
        <v>3</v>
      </c>
      <c r="G44">
        <v>4</v>
      </c>
      <c r="H44" t="s">
        <v>986</v>
      </c>
      <c r="I44" t="s">
        <v>947</v>
      </c>
      <c r="J44" t="s">
        <v>1008</v>
      </c>
      <c r="K44" t="s">
        <v>949</v>
      </c>
      <c r="L44">
        <v>37</v>
      </c>
      <c r="M44" t="s">
        <v>950</v>
      </c>
      <c r="O44">
        <v>1523</v>
      </c>
      <c r="Q44">
        <v>3990</v>
      </c>
      <c r="S44">
        <v>1755</v>
      </c>
      <c r="V44" t="s">
        <v>786</v>
      </c>
      <c r="W44">
        <v>5</v>
      </c>
      <c r="Y44" s="6" t="s">
        <v>951</v>
      </c>
      <c r="Z44" t="s">
        <v>1437</v>
      </c>
      <c r="AC44">
        <v>5</v>
      </c>
      <c r="AD44" t="s">
        <v>1045</v>
      </c>
      <c r="AE44" t="s">
        <v>991</v>
      </c>
      <c r="AF44" t="s">
        <v>955</v>
      </c>
      <c r="AG44" t="s">
        <v>1250</v>
      </c>
      <c r="AH44" t="s">
        <v>1137</v>
      </c>
      <c r="AK44" t="s">
        <v>1166</v>
      </c>
      <c r="AL44" t="s">
        <v>1166</v>
      </c>
      <c r="AM44" t="s">
        <v>962</v>
      </c>
      <c r="AN44" t="s">
        <v>963</v>
      </c>
      <c r="AQ44" t="s">
        <v>1078</v>
      </c>
      <c r="AR44" t="s">
        <v>1438</v>
      </c>
      <c r="AS44" t="s">
        <v>967</v>
      </c>
      <c r="AT44" t="s">
        <v>1113</v>
      </c>
      <c r="AU44" t="s">
        <v>968</v>
      </c>
      <c r="AV44">
        <v>1</v>
      </c>
      <c r="AW44">
        <v>5</v>
      </c>
      <c r="AX44" t="s">
        <v>971</v>
      </c>
      <c r="AY44" t="s">
        <v>972</v>
      </c>
      <c r="AZ44" t="s">
        <v>1439</v>
      </c>
      <c r="BA44" t="s">
        <v>1166</v>
      </c>
      <c r="BC44" t="s">
        <v>970</v>
      </c>
      <c r="BD44" t="s">
        <v>969</v>
      </c>
      <c r="BI44" t="s">
        <v>977</v>
      </c>
      <c r="BJ44">
        <v>345</v>
      </c>
      <c r="BL44" t="s">
        <v>970</v>
      </c>
      <c r="BM44" t="s">
        <v>970</v>
      </c>
      <c r="BO44" t="s">
        <v>978</v>
      </c>
      <c r="BQ44" t="s">
        <v>1052</v>
      </c>
      <c r="BR44" t="s">
        <v>970</v>
      </c>
      <c r="BU44" t="s">
        <v>977</v>
      </c>
      <c r="BV44" t="s">
        <v>967</v>
      </c>
      <c r="BW44" t="s">
        <v>972</v>
      </c>
      <c r="BX44" t="s">
        <v>980</v>
      </c>
      <c r="BZ44">
        <v>5</v>
      </c>
      <c r="CA44" t="s">
        <v>970</v>
      </c>
      <c r="CB44" t="s">
        <v>981</v>
      </c>
      <c r="CD44" t="s">
        <v>983</v>
      </c>
      <c r="CE44" t="s">
        <v>970</v>
      </c>
      <c r="CJ44" t="s">
        <v>970</v>
      </c>
      <c r="CK44" t="s">
        <v>1022</v>
      </c>
      <c r="CL44" t="s">
        <v>970</v>
      </c>
      <c r="CM44" t="s">
        <v>970</v>
      </c>
      <c r="CO44" t="s">
        <v>970</v>
      </c>
      <c r="CS44" t="s">
        <v>970</v>
      </c>
      <c r="CU44" t="s">
        <v>1004</v>
      </c>
      <c r="CW44" t="s">
        <v>1006</v>
      </c>
      <c r="CX44" t="s">
        <v>970</v>
      </c>
      <c r="CY44" t="s">
        <v>970</v>
      </c>
      <c r="DB44">
        <v>2</v>
      </c>
      <c r="DD44" t="s">
        <v>1024</v>
      </c>
      <c r="DG44" t="s">
        <v>1027</v>
      </c>
      <c r="DR44" t="s">
        <v>970</v>
      </c>
      <c r="EB44" t="s">
        <v>970</v>
      </c>
      <c r="EG44" t="s">
        <v>1440</v>
      </c>
    </row>
    <row r="45" spans="1:142" x14ac:dyDescent="0.3">
      <c r="A45">
        <v>302</v>
      </c>
      <c r="B45" t="s">
        <v>1</v>
      </c>
      <c r="C45" t="s">
        <v>53</v>
      </c>
      <c r="D45" t="s">
        <v>164</v>
      </c>
      <c r="E45">
        <v>1199</v>
      </c>
      <c r="F45">
        <v>3</v>
      </c>
      <c r="G45">
        <v>4</v>
      </c>
      <c r="H45" t="s">
        <v>986</v>
      </c>
      <c r="I45" t="s">
        <v>947</v>
      </c>
      <c r="J45" t="s">
        <v>987</v>
      </c>
      <c r="K45" t="s">
        <v>949</v>
      </c>
      <c r="L45">
        <v>35</v>
      </c>
      <c r="M45" t="s">
        <v>950</v>
      </c>
      <c r="N45" cm="1">
        <f t="array" ref="N45">_xlfn.IFS(M45="petrol",1,M45="diesel",2,M45="hybrid",3,M45="electric",4)</f>
        <v>1</v>
      </c>
      <c r="O45">
        <v>1537</v>
      </c>
      <c r="P45">
        <f t="shared" ref="P45:P47" si="36">O45/1000</f>
        <v>1.5369999999999999</v>
      </c>
      <c r="Q45">
        <v>3992</v>
      </c>
      <c r="R45">
        <f t="shared" ref="R45:R47" si="37">Q45/1000</f>
        <v>3.992</v>
      </c>
      <c r="S45">
        <v>1677</v>
      </c>
      <c r="T45">
        <f t="shared" ref="T45:T47" si="38">S45/1000</f>
        <v>1.677</v>
      </c>
      <c r="U45">
        <f t="shared" ref="U45:U47" si="39">P45*R45*T45</f>
        <v>10.289575608</v>
      </c>
      <c r="V45" t="s">
        <v>789</v>
      </c>
      <c r="W45">
        <v>4</v>
      </c>
      <c r="X45">
        <v>24.12</v>
      </c>
      <c r="Y45">
        <v>23</v>
      </c>
      <c r="Z45" t="s">
        <v>1074</v>
      </c>
      <c r="AB45" t="s">
        <v>1441</v>
      </c>
      <c r="AC45">
        <v>5</v>
      </c>
      <c r="AD45" t="s">
        <v>1045</v>
      </c>
      <c r="AE45" t="s">
        <v>991</v>
      </c>
      <c r="AF45" t="s">
        <v>955</v>
      </c>
      <c r="AG45" t="s">
        <v>1076</v>
      </c>
      <c r="AH45" t="s">
        <v>1442</v>
      </c>
      <c r="AK45" t="s">
        <v>1068</v>
      </c>
      <c r="AL45" t="s">
        <v>1068</v>
      </c>
      <c r="AM45" t="s">
        <v>962</v>
      </c>
      <c r="AQ45" t="s">
        <v>1078</v>
      </c>
      <c r="AR45" t="s">
        <v>1438</v>
      </c>
      <c r="AS45" t="s">
        <v>967</v>
      </c>
      <c r="AT45" t="s">
        <v>968</v>
      </c>
      <c r="AU45" t="s">
        <v>968</v>
      </c>
      <c r="AV45">
        <v>2</v>
      </c>
      <c r="AW45">
        <v>5</v>
      </c>
      <c r="AX45" t="s">
        <v>1443</v>
      </c>
      <c r="AY45" t="s">
        <v>972</v>
      </c>
      <c r="AZ45" t="s">
        <v>1194</v>
      </c>
      <c r="BA45" t="s">
        <v>1068</v>
      </c>
      <c r="BC45" t="s">
        <v>970</v>
      </c>
      <c r="BD45" t="s">
        <v>969</v>
      </c>
      <c r="BF45" t="s">
        <v>970</v>
      </c>
      <c r="BI45" t="s">
        <v>977</v>
      </c>
      <c r="BJ45">
        <v>419</v>
      </c>
      <c r="BM45" t="s">
        <v>970</v>
      </c>
      <c r="BN45" t="s">
        <v>967</v>
      </c>
      <c r="BO45" t="s">
        <v>1444</v>
      </c>
      <c r="BP45" t="s">
        <v>970</v>
      </c>
      <c r="BQ45" t="s">
        <v>978</v>
      </c>
      <c r="BR45" t="s">
        <v>970</v>
      </c>
      <c r="BU45" t="s">
        <v>977</v>
      </c>
      <c r="BV45" t="s">
        <v>968</v>
      </c>
      <c r="BW45" t="s">
        <v>972</v>
      </c>
      <c r="BX45" t="s">
        <v>980</v>
      </c>
      <c r="BY45" t="s">
        <v>970</v>
      </c>
      <c r="BZ45">
        <v>5.0999999999999996</v>
      </c>
      <c r="CB45" t="s">
        <v>981</v>
      </c>
      <c r="CD45" t="s">
        <v>983</v>
      </c>
      <c r="CE45" t="s">
        <v>970</v>
      </c>
      <c r="CG45" t="s">
        <v>970</v>
      </c>
      <c r="CL45" t="s">
        <v>970</v>
      </c>
      <c r="CS45" t="s">
        <v>970</v>
      </c>
      <c r="CT45" t="s">
        <v>970</v>
      </c>
      <c r="CW45" t="s">
        <v>1006</v>
      </c>
      <c r="DA45" t="s">
        <v>970</v>
      </c>
      <c r="DD45" t="s">
        <v>1024</v>
      </c>
      <c r="DH45" t="s">
        <v>970</v>
      </c>
      <c r="DL45" t="s">
        <v>970</v>
      </c>
      <c r="DO45" t="s">
        <v>970</v>
      </c>
      <c r="DQ45" t="s">
        <v>1063</v>
      </c>
      <c r="EG45" t="s">
        <v>1445</v>
      </c>
    </row>
    <row r="46" spans="1:142" x14ac:dyDescent="0.3">
      <c r="A46">
        <v>308</v>
      </c>
      <c r="B46" t="s">
        <v>1</v>
      </c>
      <c r="C46" t="s">
        <v>54</v>
      </c>
      <c r="D46" t="s">
        <v>207</v>
      </c>
      <c r="E46">
        <v>1193</v>
      </c>
      <c r="F46">
        <v>4</v>
      </c>
      <c r="G46">
        <v>4</v>
      </c>
      <c r="H46" t="s">
        <v>986</v>
      </c>
      <c r="I46" t="s">
        <v>947</v>
      </c>
      <c r="J46" t="s">
        <v>987</v>
      </c>
      <c r="K46" t="s">
        <v>949</v>
      </c>
      <c r="L46">
        <v>44</v>
      </c>
      <c r="M46" t="s">
        <v>950</v>
      </c>
      <c r="N46" cm="1">
        <f t="array" ref="N46">_xlfn.IFS(M46="petrol",1,M46="diesel",2,M46="hybrid",3,M46="electric",4)</f>
        <v>1</v>
      </c>
      <c r="O46">
        <v>1570</v>
      </c>
      <c r="P46">
        <f t="shared" si="36"/>
        <v>1.57</v>
      </c>
      <c r="Q46">
        <v>3995</v>
      </c>
      <c r="R46">
        <f t="shared" si="37"/>
        <v>3.9950000000000001</v>
      </c>
      <c r="S46">
        <v>1706</v>
      </c>
      <c r="T46">
        <f t="shared" si="38"/>
        <v>1.706</v>
      </c>
      <c r="U46">
        <f t="shared" si="39"/>
        <v>10.700287900000001</v>
      </c>
      <c r="V46" t="s">
        <v>789</v>
      </c>
      <c r="W46">
        <v>4</v>
      </c>
      <c r="X46">
        <v>13.2</v>
      </c>
      <c r="Y46">
        <v>17.600000000000001</v>
      </c>
      <c r="Z46" t="s">
        <v>1446</v>
      </c>
      <c r="AB46" t="s">
        <v>1447</v>
      </c>
      <c r="AC46">
        <v>5</v>
      </c>
      <c r="AD46" t="s">
        <v>1448</v>
      </c>
      <c r="AE46" t="s">
        <v>991</v>
      </c>
      <c r="AF46" t="s">
        <v>955</v>
      </c>
      <c r="AG46" t="s">
        <v>1449</v>
      </c>
      <c r="AH46" t="s">
        <v>1137</v>
      </c>
      <c r="AI46" t="s">
        <v>1450</v>
      </c>
      <c r="AJ46" t="s">
        <v>1451</v>
      </c>
      <c r="AK46" t="s">
        <v>1132</v>
      </c>
      <c r="AL46" t="s">
        <v>1132</v>
      </c>
      <c r="AM46" t="s">
        <v>962</v>
      </c>
      <c r="AN46" t="s">
        <v>963</v>
      </c>
      <c r="AP46" t="s">
        <v>970</v>
      </c>
      <c r="AQ46" t="s">
        <v>1147</v>
      </c>
      <c r="AR46" t="s">
        <v>1148</v>
      </c>
      <c r="AS46" t="s">
        <v>967</v>
      </c>
      <c r="AT46" t="s">
        <v>968</v>
      </c>
      <c r="AU46" t="s">
        <v>968</v>
      </c>
      <c r="AV46" t="s">
        <v>970</v>
      </c>
      <c r="AW46">
        <v>5</v>
      </c>
      <c r="AX46" t="s">
        <v>971</v>
      </c>
      <c r="AY46" t="s">
        <v>972</v>
      </c>
      <c r="AZ46" t="s">
        <v>1142</v>
      </c>
      <c r="BA46" t="s">
        <v>1132</v>
      </c>
      <c r="BC46" t="s">
        <v>970</v>
      </c>
      <c r="BD46" t="s">
        <v>969</v>
      </c>
      <c r="BF46" t="s">
        <v>970</v>
      </c>
      <c r="BG46" t="s">
        <v>976</v>
      </c>
      <c r="BI46" t="s">
        <v>977</v>
      </c>
      <c r="BJ46">
        <v>390</v>
      </c>
      <c r="BL46" t="s">
        <v>970</v>
      </c>
      <c r="BM46" t="s">
        <v>970</v>
      </c>
      <c r="BN46" t="s">
        <v>967</v>
      </c>
      <c r="BO46" t="s">
        <v>978</v>
      </c>
      <c r="BP46" t="s">
        <v>970</v>
      </c>
      <c r="BQ46" t="s">
        <v>1052</v>
      </c>
      <c r="BR46" t="s">
        <v>970</v>
      </c>
      <c r="BS46" t="s">
        <v>979</v>
      </c>
      <c r="BU46" t="s">
        <v>977</v>
      </c>
      <c r="BV46" t="s">
        <v>967</v>
      </c>
      <c r="BW46" t="s">
        <v>972</v>
      </c>
      <c r="BX46" t="s">
        <v>980</v>
      </c>
      <c r="BY46" t="s">
        <v>970</v>
      </c>
      <c r="BZ46">
        <v>5.0999999999999996</v>
      </c>
      <c r="CA46" t="s">
        <v>970</v>
      </c>
      <c r="CB46" t="s">
        <v>981</v>
      </c>
      <c r="CC46" t="s">
        <v>982</v>
      </c>
      <c r="CD46" t="s">
        <v>983</v>
      </c>
      <c r="CG46" t="s">
        <v>970</v>
      </c>
      <c r="CL46" t="s">
        <v>970</v>
      </c>
      <c r="CP46" t="s">
        <v>970</v>
      </c>
      <c r="CT46" t="s">
        <v>970</v>
      </c>
      <c r="CV46" t="s">
        <v>1452</v>
      </c>
      <c r="CX46" t="s">
        <v>970</v>
      </c>
      <c r="CZ46" t="s">
        <v>970</v>
      </c>
      <c r="DA46" t="s">
        <v>970</v>
      </c>
      <c r="DC46">
        <v>9.1</v>
      </c>
      <c r="DD46" t="s">
        <v>1024</v>
      </c>
      <c r="DH46" t="s">
        <v>970</v>
      </c>
      <c r="EA46" t="s">
        <v>970</v>
      </c>
    </row>
    <row r="47" spans="1:142" x14ac:dyDescent="0.3">
      <c r="A47">
        <v>319</v>
      </c>
      <c r="B47" t="s">
        <v>3</v>
      </c>
      <c r="C47" t="s">
        <v>55</v>
      </c>
      <c r="D47" t="s">
        <v>377</v>
      </c>
      <c r="E47">
        <v>1298</v>
      </c>
      <c r="F47">
        <v>4</v>
      </c>
      <c r="G47">
        <v>4</v>
      </c>
      <c r="H47" t="s">
        <v>1287</v>
      </c>
      <c r="I47" t="s">
        <v>947</v>
      </c>
      <c r="J47" t="s">
        <v>987</v>
      </c>
      <c r="K47" t="s">
        <v>949</v>
      </c>
      <c r="L47">
        <v>40</v>
      </c>
      <c r="M47" t="s">
        <v>950</v>
      </c>
      <c r="N47" cm="1">
        <f t="array" ref="N47">_xlfn.IFS(M47="petrol",1,M47="diesel",2,M47="hybrid",3,M47="electric",4)</f>
        <v>1</v>
      </c>
      <c r="O47">
        <v>1875</v>
      </c>
      <c r="P47">
        <f t="shared" si="36"/>
        <v>1.875</v>
      </c>
      <c r="Q47">
        <v>4010</v>
      </c>
      <c r="R47">
        <f t="shared" si="37"/>
        <v>4.01</v>
      </c>
      <c r="S47">
        <v>1540</v>
      </c>
      <c r="T47">
        <f t="shared" si="38"/>
        <v>1.54</v>
      </c>
      <c r="U47">
        <f t="shared" si="39"/>
        <v>11.578875</v>
      </c>
      <c r="V47" t="s">
        <v>791</v>
      </c>
      <c r="W47">
        <v>3</v>
      </c>
      <c r="X47">
        <v>10.199999999999999</v>
      </c>
      <c r="Y47">
        <v>14.8</v>
      </c>
      <c r="Z47" t="s">
        <v>1453</v>
      </c>
      <c r="AB47" t="s">
        <v>1436</v>
      </c>
      <c r="AC47">
        <v>5</v>
      </c>
      <c r="AD47" t="s">
        <v>1454</v>
      </c>
      <c r="AE47" t="s">
        <v>1065</v>
      </c>
      <c r="AF47" t="s">
        <v>955</v>
      </c>
      <c r="AG47" t="s">
        <v>1455</v>
      </c>
      <c r="AH47" t="s">
        <v>1455</v>
      </c>
      <c r="AI47" t="s">
        <v>1456</v>
      </c>
      <c r="AJ47" t="s">
        <v>1457</v>
      </c>
      <c r="AK47" t="s">
        <v>1458</v>
      </c>
      <c r="AL47" t="s">
        <v>1458</v>
      </c>
      <c r="AQ47" t="s">
        <v>1459</v>
      </c>
      <c r="AR47" t="s">
        <v>1460</v>
      </c>
      <c r="AS47" t="s">
        <v>970</v>
      </c>
      <c r="AT47" t="s">
        <v>968</v>
      </c>
      <c r="AU47" t="s">
        <v>969</v>
      </c>
      <c r="AW47">
        <v>8</v>
      </c>
      <c r="AX47" t="s">
        <v>971</v>
      </c>
      <c r="AY47" t="s">
        <v>972</v>
      </c>
      <c r="AZ47" t="s">
        <v>1461</v>
      </c>
      <c r="BA47" t="s">
        <v>1240</v>
      </c>
      <c r="BD47" t="s">
        <v>969</v>
      </c>
      <c r="BG47" t="s">
        <v>1020</v>
      </c>
      <c r="BI47" t="s">
        <v>972</v>
      </c>
      <c r="BJ47">
        <v>350</v>
      </c>
      <c r="BO47" t="s">
        <v>969</v>
      </c>
      <c r="BQ47" t="s">
        <v>1052</v>
      </c>
      <c r="BS47" t="s">
        <v>1021</v>
      </c>
      <c r="BU47" t="s">
        <v>972</v>
      </c>
      <c r="BV47" t="s">
        <v>968</v>
      </c>
      <c r="BW47" t="s">
        <v>972</v>
      </c>
      <c r="BX47" t="s">
        <v>980</v>
      </c>
      <c r="BZ47">
        <v>5.0999999999999996</v>
      </c>
      <c r="CA47" t="s">
        <v>970</v>
      </c>
      <c r="CB47" t="s">
        <v>999</v>
      </c>
      <c r="CC47" t="s">
        <v>982</v>
      </c>
      <c r="CV47" t="s">
        <v>1462</v>
      </c>
      <c r="DC47" t="s">
        <v>1463</v>
      </c>
    </row>
    <row r="48" spans="1:142" hidden="1" x14ac:dyDescent="0.3">
      <c r="A48">
        <v>321</v>
      </c>
      <c r="B48" t="s">
        <v>4</v>
      </c>
      <c r="C48" t="s">
        <v>56</v>
      </c>
      <c r="D48" t="s">
        <v>379</v>
      </c>
      <c r="E48">
        <v>1197</v>
      </c>
      <c r="F48">
        <v>4</v>
      </c>
      <c r="H48" t="s">
        <v>986</v>
      </c>
      <c r="I48" t="s">
        <v>947</v>
      </c>
      <c r="J48" t="s">
        <v>987</v>
      </c>
      <c r="K48" t="s">
        <v>949</v>
      </c>
      <c r="L48">
        <v>45</v>
      </c>
      <c r="M48" t="s">
        <v>950</v>
      </c>
      <c r="O48">
        <v>1590</v>
      </c>
      <c r="Q48">
        <v>3995</v>
      </c>
      <c r="S48">
        <v>1770</v>
      </c>
      <c r="V48" t="s">
        <v>791</v>
      </c>
      <c r="W48">
        <v>5</v>
      </c>
      <c r="Y48" s="6" t="s">
        <v>951</v>
      </c>
      <c r="Z48" t="s">
        <v>1464</v>
      </c>
      <c r="AC48">
        <v>5</v>
      </c>
      <c r="AD48" t="s">
        <v>1465</v>
      </c>
      <c r="AE48" t="s">
        <v>991</v>
      </c>
      <c r="AF48" t="s">
        <v>955</v>
      </c>
      <c r="AG48" t="s">
        <v>1296</v>
      </c>
      <c r="AH48" t="s">
        <v>1047</v>
      </c>
      <c r="AK48" t="s">
        <v>1466</v>
      </c>
      <c r="AL48" t="s">
        <v>1466</v>
      </c>
      <c r="AM48" t="s">
        <v>962</v>
      </c>
      <c r="AN48" t="s">
        <v>1007</v>
      </c>
      <c r="AQ48" t="s">
        <v>1467</v>
      </c>
      <c r="AR48" t="s">
        <v>1468</v>
      </c>
      <c r="AS48" t="s">
        <v>970</v>
      </c>
      <c r="AT48" t="s">
        <v>970</v>
      </c>
      <c r="AU48" t="s">
        <v>970</v>
      </c>
      <c r="AV48" t="s">
        <v>970</v>
      </c>
      <c r="AW48">
        <v>5</v>
      </c>
      <c r="AX48" t="s">
        <v>971</v>
      </c>
      <c r="AY48" t="s">
        <v>972</v>
      </c>
      <c r="AZ48" t="s">
        <v>1469</v>
      </c>
      <c r="BA48" t="s">
        <v>1466</v>
      </c>
      <c r="BC48">
        <v>2</v>
      </c>
      <c r="BD48" t="s">
        <v>975</v>
      </c>
      <c r="BE48" t="s">
        <v>970</v>
      </c>
      <c r="BF48" t="s">
        <v>970</v>
      </c>
      <c r="BH48" t="s">
        <v>970</v>
      </c>
      <c r="BI48" t="s">
        <v>1197</v>
      </c>
      <c r="BJ48">
        <v>350</v>
      </c>
      <c r="BK48" t="s">
        <v>970</v>
      </c>
      <c r="BL48" t="s">
        <v>970</v>
      </c>
      <c r="BM48" t="s">
        <v>970</v>
      </c>
      <c r="BN48" t="s">
        <v>970</v>
      </c>
      <c r="BO48" t="s">
        <v>970</v>
      </c>
      <c r="BP48" t="s">
        <v>970</v>
      </c>
      <c r="BQ48" t="s">
        <v>970</v>
      </c>
      <c r="BR48" t="s">
        <v>970</v>
      </c>
      <c r="BT48" t="s">
        <v>970</v>
      </c>
      <c r="BU48" t="s">
        <v>1470</v>
      </c>
      <c r="BV48" t="s">
        <v>970</v>
      </c>
      <c r="BW48" t="s">
        <v>972</v>
      </c>
      <c r="BX48" t="s">
        <v>967</v>
      </c>
      <c r="BY48" t="s">
        <v>970</v>
      </c>
      <c r="BZ48" t="s">
        <v>951</v>
      </c>
      <c r="CA48" t="s">
        <v>970</v>
      </c>
      <c r="CB48" t="s">
        <v>981</v>
      </c>
      <c r="CC48" t="s">
        <v>982</v>
      </c>
      <c r="CD48" t="s">
        <v>983</v>
      </c>
      <c r="CE48" t="s">
        <v>970</v>
      </c>
      <c r="CL48" t="s">
        <v>970</v>
      </c>
      <c r="CM48" t="s">
        <v>970</v>
      </c>
      <c r="CO48" t="s">
        <v>970</v>
      </c>
      <c r="CP48" t="s">
        <v>970</v>
      </c>
      <c r="CS48" t="s">
        <v>970</v>
      </c>
      <c r="CT48" t="s">
        <v>970</v>
      </c>
      <c r="CU48" t="s">
        <v>1072</v>
      </c>
      <c r="CW48" t="s">
        <v>1006</v>
      </c>
      <c r="CX48" t="s">
        <v>970</v>
      </c>
      <c r="CY48" t="s">
        <v>970</v>
      </c>
      <c r="CZ48" t="s">
        <v>970</v>
      </c>
      <c r="DB48">
        <v>2</v>
      </c>
      <c r="DD48" t="s">
        <v>1024</v>
      </c>
      <c r="DG48" t="s">
        <v>1027</v>
      </c>
      <c r="DH48" t="s">
        <v>970</v>
      </c>
      <c r="DI48" t="s">
        <v>970</v>
      </c>
      <c r="DJ48" t="s">
        <v>970</v>
      </c>
      <c r="DK48" t="s">
        <v>970</v>
      </c>
      <c r="DM48" t="s">
        <v>970</v>
      </c>
      <c r="DO48" t="s">
        <v>970</v>
      </c>
      <c r="DR48" t="s">
        <v>970</v>
      </c>
      <c r="DS48" t="s">
        <v>970</v>
      </c>
      <c r="DU48" t="s">
        <v>970</v>
      </c>
      <c r="DX48" t="s">
        <v>970</v>
      </c>
      <c r="EB48" t="s">
        <v>970</v>
      </c>
    </row>
    <row r="49" spans="1:144" hidden="1" x14ac:dyDescent="0.3">
      <c r="A49">
        <v>334</v>
      </c>
      <c r="B49" t="s">
        <v>1</v>
      </c>
      <c r="C49" t="s">
        <v>57</v>
      </c>
      <c r="D49" t="s">
        <v>126</v>
      </c>
      <c r="E49">
        <v>1198</v>
      </c>
      <c r="F49">
        <v>3</v>
      </c>
      <c r="G49">
        <v>4</v>
      </c>
      <c r="I49" t="s">
        <v>947</v>
      </c>
      <c r="K49" t="s">
        <v>949</v>
      </c>
      <c r="L49">
        <v>44</v>
      </c>
      <c r="M49" t="s">
        <v>950</v>
      </c>
      <c r="O49">
        <v>1607</v>
      </c>
      <c r="Q49">
        <v>3994</v>
      </c>
      <c r="S49">
        <v>1811</v>
      </c>
      <c r="V49" t="s">
        <v>791</v>
      </c>
      <c r="W49">
        <v>5</v>
      </c>
      <c r="Y49" s="6" t="s">
        <v>951</v>
      </c>
      <c r="Z49" t="s">
        <v>1446</v>
      </c>
      <c r="AD49" t="s">
        <v>1474</v>
      </c>
      <c r="AE49" t="s">
        <v>991</v>
      </c>
      <c r="AF49" t="s">
        <v>955</v>
      </c>
      <c r="AG49" t="s">
        <v>1227</v>
      </c>
      <c r="AH49" t="s">
        <v>1137</v>
      </c>
      <c r="AK49" t="s">
        <v>1475</v>
      </c>
      <c r="AL49" t="s">
        <v>1475</v>
      </c>
      <c r="AM49" t="s">
        <v>962</v>
      </c>
      <c r="AN49" t="s">
        <v>963</v>
      </c>
      <c r="AQ49" t="s">
        <v>1476</v>
      </c>
      <c r="AR49" t="s">
        <v>1477</v>
      </c>
      <c r="AS49" t="s">
        <v>968</v>
      </c>
      <c r="AT49" t="s">
        <v>968</v>
      </c>
      <c r="AU49" t="s">
        <v>967</v>
      </c>
      <c r="AV49" t="s">
        <v>970</v>
      </c>
      <c r="AW49">
        <v>5</v>
      </c>
      <c r="AX49" t="s">
        <v>971</v>
      </c>
      <c r="AY49" t="s">
        <v>972</v>
      </c>
      <c r="AZ49" t="s">
        <v>1478</v>
      </c>
      <c r="BA49" t="s">
        <v>1475</v>
      </c>
      <c r="BC49" t="s">
        <v>970</v>
      </c>
      <c r="BD49" t="s">
        <v>1005</v>
      </c>
      <c r="BF49" t="s">
        <v>970</v>
      </c>
      <c r="BJ49">
        <v>350</v>
      </c>
      <c r="BM49" t="s">
        <v>970</v>
      </c>
      <c r="BN49" t="s">
        <v>967</v>
      </c>
      <c r="BO49" t="s">
        <v>978</v>
      </c>
      <c r="BP49" t="s">
        <v>970</v>
      </c>
      <c r="BQ49" t="s">
        <v>970</v>
      </c>
      <c r="BV49" t="s">
        <v>968</v>
      </c>
      <c r="BX49" t="s">
        <v>980</v>
      </c>
      <c r="BY49" t="s">
        <v>970</v>
      </c>
      <c r="BZ49">
        <v>5.0999999999999996</v>
      </c>
      <c r="CA49" t="s">
        <v>970</v>
      </c>
      <c r="CB49" t="s">
        <v>981</v>
      </c>
      <c r="CC49" t="s">
        <v>982</v>
      </c>
      <c r="CD49" t="s">
        <v>983</v>
      </c>
      <c r="CE49" t="s">
        <v>970</v>
      </c>
      <c r="CG49" t="s">
        <v>970</v>
      </c>
      <c r="CL49" t="s">
        <v>970</v>
      </c>
      <c r="CS49" t="s">
        <v>970</v>
      </c>
      <c r="CU49" t="s">
        <v>1072</v>
      </c>
      <c r="CW49" t="s">
        <v>1006</v>
      </c>
      <c r="CX49" t="s">
        <v>970</v>
      </c>
      <c r="CY49" t="s">
        <v>970</v>
      </c>
      <c r="DA49" t="s">
        <v>970</v>
      </c>
      <c r="DB49">
        <v>2</v>
      </c>
      <c r="DD49" t="s">
        <v>1188</v>
      </c>
      <c r="DL49" t="s">
        <v>970</v>
      </c>
      <c r="DN49" t="s">
        <v>1062</v>
      </c>
      <c r="DO49" t="s">
        <v>970</v>
      </c>
      <c r="DR49" t="s">
        <v>970</v>
      </c>
      <c r="EA49" t="s">
        <v>970</v>
      </c>
      <c r="EB49" t="s">
        <v>970</v>
      </c>
    </row>
    <row r="50" spans="1:144" hidden="1" x14ac:dyDescent="0.3">
      <c r="A50">
        <v>358</v>
      </c>
      <c r="B50" t="s">
        <v>8</v>
      </c>
      <c r="C50" t="s">
        <v>58</v>
      </c>
      <c r="D50" t="s">
        <v>409</v>
      </c>
      <c r="E50">
        <v>1493</v>
      </c>
      <c r="F50">
        <v>4</v>
      </c>
      <c r="G50">
        <v>2</v>
      </c>
      <c r="H50" t="s">
        <v>986</v>
      </c>
      <c r="I50" t="s">
        <v>947</v>
      </c>
      <c r="J50" t="s">
        <v>987</v>
      </c>
      <c r="K50" t="s">
        <v>949</v>
      </c>
      <c r="L50">
        <v>60</v>
      </c>
      <c r="M50" t="s">
        <v>1131</v>
      </c>
      <c r="N50" cm="1">
        <f t="array" ref="N50">_xlfn.IFS(M50="petrol",1,M50="diesel",2,M50="hybrid",3,M50="electric",4)</f>
        <v>2</v>
      </c>
      <c r="O50">
        <v>1880</v>
      </c>
      <c r="P50">
        <f t="shared" ref="P50:P52" si="40">O50/1000</f>
        <v>1.88</v>
      </c>
      <c r="Q50">
        <v>3995</v>
      </c>
      <c r="R50">
        <f t="shared" ref="R50:R52" si="41">Q50/1000</f>
        <v>3.9950000000000001</v>
      </c>
      <c r="S50">
        <v>1745</v>
      </c>
      <c r="T50">
        <f t="shared" ref="T50:T52" si="42">S50/1000</f>
        <v>1.7450000000000001</v>
      </c>
      <c r="U50">
        <f t="shared" ref="U50:U52" si="43">P50*R50*T50</f>
        <v>13.105997</v>
      </c>
      <c r="V50" t="s">
        <v>791</v>
      </c>
      <c r="W50">
        <v>5</v>
      </c>
      <c r="X50">
        <v>12.4</v>
      </c>
      <c r="Y50" s="6" t="s">
        <v>951</v>
      </c>
      <c r="Z50" t="s">
        <v>1479</v>
      </c>
      <c r="AB50" t="s">
        <v>1480</v>
      </c>
      <c r="AC50">
        <v>5</v>
      </c>
      <c r="AD50" t="s">
        <v>954</v>
      </c>
      <c r="AE50" t="s">
        <v>991</v>
      </c>
      <c r="AF50" t="s">
        <v>955</v>
      </c>
      <c r="AG50" t="s">
        <v>1481</v>
      </c>
      <c r="AH50" t="s">
        <v>1482</v>
      </c>
      <c r="AK50" t="s">
        <v>1483</v>
      </c>
      <c r="AL50" t="s">
        <v>1483</v>
      </c>
      <c r="AM50" t="s">
        <v>970</v>
      </c>
      <c r="AN50" t="s">
        <v>1007</v>
      </c>
      <c r="AP50" t="s">
        <v>964</v>
      </c>
      <c r="AQ50" t="s">
        <v>1484</v>
      </c>
      <c r="AR50" t="s">
        <v>1485</v>
      </c>
      <c r="AS50" t="s">
        <v>967</v>
      </c>
      <c r="AT50" t="s">
        <v>967</v>
      </c>
      <c r="AU50" t="s">
        <v>967</v>
      </c>
      <c r="AV50" t="s">
        <v>970</v>
      </c>
      <c r="AW50">
        <v>7</v>
      </c>
      <c r="AX50" t="s">
        <v>971</v>
      </c>
      <c r="AY50" t="s">
        <v>972</v>
      </c>
      <c r="AZ50" t="s">
        <v>1486</v>
      </c>
      <c r="BA50" t="s">
        <v>1483</v>
      </c>
      <c r="BC50" t="s">
        <v>970</v>
      </c>
      <c r="BD50" t="s">
        <v>975</v>
      </c>
      <c r="BE50" t="s">
        <v>970</v>
      </c>
      <c r="BG50" t="s">
        <v>1487</v>
      </c>
      <c r="BH50" t="s">
        <v>970</v>
      </c>
      <c r="BI50" t="s">
        <v>972</v>
      </c>
      <c r="BJ50">
        <v>170</v>
      </c>
      <c r="BK50" t="s">
        <v>970</v>
      </c>
      <c r="BL50" t="s">
        <v>970</v>
      </c>
      <c r="BM50" t="s">
        <v>970</v>
      </c>
      <c r="BN50" t="s">
        <v>967</v>
      </c>
      <c r="BO50" t="s">
        <v>978</v>
      </c>
      <c r="BP50" t="s">
        <v>970</v>
      </c>
      <c r="BQ50" t="s">
        <v>978</v>
      </c>
      <c r="BR50" t="s">
        <v>970</v>
      </c>
      <c r="BT50" t="s">
        <v>970</v>
      </c>
      <c r="BU50" t="s">
        <v>977</v>
      </c>
      <c r="BV50" t="s">
        <v>967</v>
      </c>
      <c r="BW50" t="s">
        <v>972</v>
      </c>
      <c r="BX50" t="s">
        <v>980</v>
      </c>
      <c r="BY50" t="s">
        <v>970</v>
      </c>
      <c r="BZ50">
        <v>5.8</v>
      </c>
      <c r="CA50" t="s">
        <v>970</v>
      </c>
      <c r="CB50" t="s">
        <v>981</v>
      </c>
      <c r="CD50" t="s">
        <v>983</v>
      </c>
      <c r="CE50" t="s">
        <v>970</v>
      </c>
      <c r="CL50" t="s">
        <v>970</v>
      </c>
      <c r="CX50" t="s">
        <v>970</v>
      </c>
      <c r="CZ50" t="s">
        <v>970</v>
      </c>
      <c r="DI50" t="s">
        <v>970</v>
      </c>
      <c r="DU50" t="s">
        <v>970</v>
      </c>
      <c r="EA50" t="s">
        <v>970</v>
      </c>
    </row>
    <row r="51" spans="1:144" x14ac:dyDescent="0.3">
      <c r="A51">
        <v>364</v>
      </c>
      <c r="B51" t="s">
        <v>3</v>
      </c>
      <c r="C51" t="s">
        <v>59</v>
      </c>
      <c r="D51" t="s">
        <v>216</v>
      </c>
      <c r="E51">
        <v>1248</v>
      </c>
      <c r="F51">
        <v>4</v>
      </c>
      <c r="G51">
        <v>4</v>
      </c>
      <c r="H51" t="s">
        <v>986</v>
      </c>
      <c r="I51" t="s">
        <v>947</v>
      </c>
      <c r="J51" t="s">
        <v>987</v>
      </c>
      <c r="K51" t="s">
        <v>949</v>
      </c>
      <c r="L51">
        <v>48</v>
      </c>
      <c r="M51" t="s">
        <v>1131</v>
      </c>
      <c r="N51" cm="1">
        <f t="array" ref="N51">_xlfn.IFS(M51="petrol",1,M51="diesel",2,M51="hybrid",3,M51="electric",4)</f>
        <v>2</v>
      </c>
      <c r="O51">
        <v>1640</v>
      </c>
      <c r="P51">
        <f t="shared" si="40"/>
        <v>1.64</v>
      </c>
      <c r="Q51">
        <v>3995</v>
      </c>
      <c r="R51">
        <f t="shared" si="41"/>
        <v>3.9950000000000001</v>
      </c>
      <c r="S51">
        <v>1790</v>
      </c>
      <c r="T51">
        <f t="shared" si="42"/>
        <v>1.79</v>
      </c>
      <c r="U51">
        <f t="shared" si="43"/>
        <v>11.727722</v>
      </c>
      <c r="V51" t="s">
        <v>791</v>
      </c>
      <c r="W51">
        <v>5</v>
      </c>
      <c r="X51">
        <v>20</v>
      </c>
      <c r="Y51">
        <v>24.3</v>
      </c>
      <c r="Z51" t="s">
        <v>1492</v>
      </c>
      <c r="AB51" t="s">
        <v>1183</v>
      </c>
      <c r="AC51">
        <v>5</v>
      </c>
      <c r="AD51" t="s">
        <v>1493</v>
      </c>
      <c r="AE51" t="s">
        <v>991</v>
      </c>
      <c r="AF51" t="s">
        <v>955</v>
      </c>
      <c r="AG51" t="s">
        <v>1176</v>
      </c>
      <c r="AH51" t="s">
        <v>1413</v>
      </c>
      <c r="AK51" t="s">
        <v>1494</v>
      </c>
      <c r="AL51" t="s">
        <v>1494</v>
      </c>
      <c r="AM51" t="s">
        <v>962</v>
      </c>
      <c r="AN51" t="s">
        <v>963</v>
      </c>
      <c r="AQ51" t="s">
        <v>1185</v>
      </c>
      <c r="AR51" t="s">
        <v>1495</v>
      </c>
      <c r="AS51" t="s">
        <v>967</v>
      </c>
      <c r="AT51" t="s">
        <v>968</v>
      </c>
      <c r="AU51" t="s">
        <v>968</v>
      </c>
      <c r="AV51" t="s">
        <v>970</v>
      </c>
      <c r="AW51">
        <v>5</v>
      </c>
      <c r="AX51" t="s">
        <v>971</v>
      </c>
      <c r="AY51" t="s">
        <v>972</v>
      </c>
      <c r="AZ51" t="s">
        <v>1469</v>
      </c>
      <c r="BA51" t="s">
        <v>1494</v>
      </c>
      <c r="BD51" t="s">
        <v>975</v>
      </c>
      <c r="BE51" t="s">
        <v>970</v>
      </c>
      <c r="BH51" t="s">
        <v>970</v>
      </c>
      <c r="BI51" t="s">
        <v>977</v>
      </c>
      <c r="BJ51">
        <v>328</v>
      </c>
      <c r="BK51" t="s">
        <v>970</v>
      </c>
      <c r="BL51" t="s">
        <v>970</v>
      </c>
      <c r="BM51" t="s">
        <v>970</v>
      </c>
      <c r="BN51" t="s">
        <v>967</v>
      </c>
      <c r="BO51" t="s">
        <v>978</v>
      </c>
      <c r="BP51" t="s">
        <v>970</v>
      </c>
      <c r="BQ51" t="s">
        <v>1052</v>
      </c>
      <c r="BR51" t="s">
        <v>970</v>
      </c>
      <c r="BT51" t="s">
        <v>970</v>
      </c>
      <c r="BU51" t="s">
        <v>977</v>
      </c>
      <c r="BV51" t="s">
        <v>967</v>
      </c>
      <c r="BW51" t="s">
        <v>972</v>
      </c>
      <c r="BX51" t="s">
        <v>980</v>
      </c>
      <c r="BY51" t="s">
        <v>970</v>
      </c>
      <c r="BZ51">
        <v>5.2</v>
      </c>
      <c r="CA51" t="s">
        <v>970</v>
      </c>
      <c r="CB51" t="s">
        <v>981</v>
      </c>
      <c r="CC51" t="s">
        <v>982</v>
      </c>
      <c r="CD51" t="s">
        <v>983</v>
      </c>
      <c r="CL51" t="s">
        <v>970</v>
      </c>
      <c r="CP51" t="s">
        <v>970</v>
      </c>
      <c r="CT51" t="s">
        <v>970</v>
      </c>
      <c r="CU51" t="s">
        <v>1072</v>
      </c>
      <c r="CV51" t="s">
        <v>1496</v>
      </c>
      <c r="CW51" t="s">
        <v>1006</v>
      </c>
      <c r="CX51" t="s">
        <v>970</v>
      </c>
      <c r="DB51">
        <v>2</v>
      </c>
      <c r="DD51" t="s">
        <v>1024</v>
      </c>
      <c r="DH51" t="s">
        <v>970</v>
      </c>
      <c r="DI51" t="s">
        <v>970</v>
      </c>
      <c r="DS51" t="s">
        <v>970</v>
      </c>
      <c r="EA51" t="s">
        <v>970</v>
      </c>
    </row>
    <row r="52" spans="1:144" hidden="1" x14ac:dyDescent="0.3">
      <c r="A52">
        <v>373</v>
      </c>
      <c r="B52" t="s">
        <v>4</v>
      </c>
      <c r="C52" t="s">
        <v>60</v>
      </c>
      <c r="D52" t="s">
        <v>420</v>
      </c>
      <c r="E52">
        <v>1197</v>
      </c>
      <c r="F52">
        <v>4</v>
      </c>
      <c r="G52">
        <v>4</v>
      </c>
      <c r="H52" t="s">
        <v>986</v>
      </c>
      <c r="I52" t="s">
        <v>947</v>
      </c>
      <c r="J52" t="s">
        <v>987</v>
      </c>
      <c r="K52" t="s">
        <v>949</v>
      </c>
      <c r="L52">
        <v>40</v>
      </c>
      <c r="M52" t="s">
        <v>950</v>
      </c>
      <c r="N52" cm="1">
        <f t="array" ref="N52">_xlfn.IFS(M52="petrol",1,M52="diesel",2,M52="hybrid",3,M52="electric",4)</f>
        <v>1</v>
      </c>
      <c r="O52">
        <v>1555</v>
      </c>
      <c r="P52">
        <f t="shared" si="40"/>
        <v>1.5549999999999999</v>
      </c>
      <c r="Q52">
        <v>3995</v>
      </c>
      <c r="R52">
        <f t="shared" si="41"/>
        <v>3.9950000000000001</v>
      </c>
      <c r="S52">
        <v>1760</v>
      </c>
      <c r="T52">
        <f t="shared" si="42"/>
        <v>1.76</v>
      </c>
      <c r="U52">
        <f t="shared" si="43"/>
        <v>10.933516000000001</v>
      </c>
      <c r="V52" t="s">
        <v>786</v>
      </c>
      <c r="W52">
        <v>5</v>
      </c>
      <c r="X52">
        <v>15</v>
      </c>
      <c r="Y52" s="6" t="s">
        <v>951</v>
      </c>
      <c r="Z52" t="s">
        <v>1497</v>
      </c>
      <c r="AC52">
        <v>5</v>
      </c>
      <c r="AD52" t="s">
        <v>1226</v>
      </c>
      <c r="AE52" t="s">
        <v>991</v>
      </c>
      <c r="AF52" t="s">
        <v>955</v>
      </c>
      <c r="AG52" t="s">
        <v>1176</v>
      </c>
      <c r="AH52" t="s">
        <v>1047</v>
      </c>
      <c r="AI52" t="s">
        <v>1177</v>
      </c>
      <c r="AJ52" t="s">
        <v>1177</v>
      </c>
      <c r="AK52" t="s">
        <v>1190</v>
      </c>
      <c r="AL52" t="s">
        <v>1190</v>
      </c>
      <c r="AM52" t="s">
        <v>962</v>
      </c>
      <c r="AN52" t="s">
        <v>1007</v>
      </c>
      <c r="AP52" t="s">
        <v>964</v>
      </c>
      <c r="AQ52" t="s">
        <v>1096</v>
      </c>
      <c r="AR52" t="s">
        <v>1191</v>
      </c>
      <c r="AS52" t="s">
        <v>967</v>
      </c>
      <c r="AT52" t="s">
        <v>1113</v>
      </c>
      <c r="AU52" t="s">
        <v>968</v>
      </c>
      <c r="AV52">
        <v>2</v>
      </c>
      <c r="AW52">
        <v>5</v>
      </c>
      <c r="AX52" t="s">
        <v>971</v>
      </c>
      <c r="AY52" t="s">
        <v>972</v>
      </c>
      <c r="AZ52" t="s">
        <v>1186</v>
      </c>
      <c r="BA52" t="s">
        <v>1190</v>
      </c>
      <c r="BC52">
        <v>2</v>
      </c>
      <c r="BD52" t="s">
        <v>975</v>
      </c>
      <c r="BE52" t="s">
        <v>970</v>
      </c>
      <c r="BG52" t="s">
        <v>1498</v>
      </c>
      <c r="BH52" t="s">
        <v>970</v>
      </c>
      <c r="BI52" t="s">
        <v>977</v>
      </c>
      <c r="BJ52">
        <v>285</v>
      </c>
      <c r="BK52" t="s">
        <v>970</v>
      </c>
      <c r="BL52" t="s">
        <v>970</v>
      </c>
      <c r="BM52" t="s">
        <v>970</v>
      </c>
      <c r="BN52" t="s">
        <v>967</v>
      </c>
      <c r="BO52" t="s">
        <v>978</v>
      </c>
      <c r="BQ52" t="s">
        <v>1052</v>
      </c>
      <c r="BR52" t="s">
        <v>970</v>
      </c>
      <c r="BT52" t="s">
        <v>970</v>
      </c>
      <c r="BU52" t="s">
        <v>977</v>
      </c>
      <c r="BV52" t="s">
        <v>967</v>
      </c>
      <c r="BW52" t="s">
        <v>972</v>
      </c>
      <c r="BX52" t="s">
        <v>980</v>
      </c>
      <c r="BY52" t="s">
        <v>970</v>
      </c>
      <c r="BZ52">
        <v>5.2</v>
      </c>
      <c r="CA52" t="s">
        <v>970</v>
      </c>
      <c r="CB52" t="s">
        <v>981</v>
      </c>
      <c r="CC52" t="s">
        <v>982</v>
      </c>
      <c r="CD52" t="s">
        <v>983</v>
      </c>
      <c r="CE52" t="s">
        <v>970</v>
      </c>
      <c r="CG52" t="s">
        <v>970</v>
      </c>
      <c r="CL52" t="s">
        <v>970</v>
      </c>
      <c r="CM52" t="s">
        <v>970</v>
      </c>
      <c r="CO52" t="s">
        <v>970</v>
      </c>
      <c r="CP52" t="s">
        <v>970</v>
      </c>
      <c r="CS52" t="s">
        <v>970</v>
      </c>
      <c r="CT52" t="s">
        <v>970</v>
      </c>
      <c r="CU52" t="s">
        <v>1072</v>
      </c>
      <c r="CV52" t="s">
        <v>1183</v>
      </c>
      <c r="CW52" t="s">
        <v>1006</v>
      </c>
      <c r="CX52" t="s">
        <v>970</v>
      </c>
      <c r="CY52" t="s">
        <v>970</v>
      </c>
      <c r="CZ52" t="s">
        <v>970</v>
      </c>
      <c r="DA52" t="s">
        <v>970</v>
      </c>
      <c r="DB52">
        <v>2</v>
      </c>
      <c r="DD52" t="s">
        <v>1024</v>
      </c>
      <c r="DG52" t="s">
        <v>1003</v>
      </c>
      <c r="DI52" t="s">
        <v>970</v>
      </c>
      <c r="DN52" t="s">
        <v>1062</v>
      </c>
      <c r="DQ52" t="s">
        <v>1063</v>
      </c>
      <c r="DS52" t="s">
        <v>970</v>
      </c>
      <c r="DV52" t="s">
        <v>970</v>
      </c>
      <c r="DX52" t="s">
        <v>970</v>
      </c>
    </row>
    <row r="53" spans="1:144" hidden="1" x14ac:dyDescent="0.3">
      <c r="A53">
        <v>377</v>
      </c>
      <c r="B53" t="s">
        <v>7</v>
      </c>
      <c r="C53" t="s">
        <v>61</v>
      </c>
      <c r="D53" t="s">
        <v>424</v>
      </c>
      <c r="E53">
        <v>1497</v>
      </c>
      <c r="F53">
        <v>3</v>
      </c>
      <c r="G53">
        <v>4</v>
      </c>
      <c r="H53" t="s">
        <v>986</v>
      </c>
      <c r="I53" t="s">
        <v>947</v>
      </c>
      <c r="J53" t="s">
        <v>987</v>
      </c>
      <c r="K53" t="s">
        <v>949</v>
      </c>
      <c r="L53">
        <v>52</v>
      </c>
      <c r="M53" t="s">
        <v>950</v>
      </c>
      <c r="O53">
        <v>1647</v>
      </c>
      <c r="Q53">
        <v>3998</v>
      </c>
      <c r="S53">
        <v>1765</v>
      </c>
      <c r="V53" t="s">
        <v>791</v>
      </c>
      <c r="W53">
        <v>5</v>
      </c>
      <c r="Y53" s="6" t="s">
        <v>951</v>
      </c>
      <c r="Z53" t="s">
        <v>1500</v>
      </c>
      <c r="AB53" t="s">
        <v>1501</v>
      </c>
      <c r="AC53">
        <v>5</v>
      </c>
      <c r="AD53" t="s">
        <v>1465</v>
      </c>
      <c r="AE53" t="s">
        <v>991</v>
      </c>
      <c r="AF53" t="s">
        <v>955</v>
      </c>
      <c r="AG53" t="s">
        <v>1227</v>
      </c>
      <c r="AH53" t="s">
        <v>1232</v>
      </c>
      <c r="AK53" t="s">
        <v>1502</v>
      </c>
      <c r="AL53" t="s">
        <v>1502</v>
      </c>
      <c r="AM53" t="s">
        <v>962</v>
      </c>
      <c r="AN53" t="s">
        <v>1007</v>
      </c>
      <c r="AP53" t="s">
        <v>964</v>
      </c>
      <c r="AQ53" t="s">
        <v>1503</v>
      </c>
      <c r="AR53" t="s">
        <v>1504</v>
      </c>
      <c r="AS53" t="s">
        <v>967</v>
      </c>
      <c r="AT53" t="s">
        <v>968</v>
      </c>
      <c r="AU53" t="s">
        <v>970</v>
      </c>
      <c r="AV53" t="s">
        <v>970</v>
      </c>
      <c r="AW53">
        <v>5</v>
      </c>
      <c r="AX53" t="s">
        <v>971</v>
      </c>
      <c r="AY53" t="s">
        <v>972</v>
      </c>
      <c r="AZ53" t="s">
        <v>1505</v>
      </c>
      <c r="BA53" t="s">
        <v>1502</v>
      </c>
      <c r="BC53" t="s">
        <v>970</v>
      </c>
      <c r="BD53" t="s">
        <v>1005</v>
      </c>
      <c r="BE53" t="s">
        <v>970</v>
      </c>
      <c r="BF53" t="s">
        <v>970</v>
      </c>
      <c r="BG53" t="s">
        <v>1231</v>
      </c>
      <c r="BH53" t="s">
        <v>970</v>
      </c>
      <c r="BI53" t="s">
        <v>1064</v>
      </c>
      <c r="BJ53">
        <v>352</v>
      </c>
      <c r="BK53" t="s">
        <v>970</v>
      </c>
      <c r="BL53" t="s">
        <v>970</v>
      </c>
      <c r="BM53" t="s">
        <v>970</v>
      </c>
      <c r="BN53" t="s">
        <v>967</v>
      </c>
      <c r="BO53" t="s">
        <v>978</v>
      </c>
      <c r="BP53" t="s">
        <v>970</v>
      </c>
      <c r="BQ53" t="s">
        <v>978</v>
      </c>
      <c r="BR53" t="s">
        <v>970</v>
      </c>
      <c r="BT53" t="s">
        <v>970</v>
      </c>
      <c r="BU53" t="s">
        <v>977</v>
      </c>
      <c r="BV53" t="s">
        <v>968</v>
      </c>
      <c r="BW53" t="s">
        <v>972</v>
      </c>
      <c r="BX53" t="s">
        <v>980</v>
      </c>
      <c r="BY53" t="s">
        <v>970</v>
      </c>
      <c r="BZ53">
        <v>5.3</v>
      </c>
      <c r="CA53" t="s">
        <v>970</v>
      </c>
      <c r="CB53" t="s">
        <v>981</v>
      </c>
      <c r="CC53" t="s">
        <v>982</v>
      </c>
      <c r="CD53" t="s">
        <v>983</v>
      </c>
      <c r="CE53" t="s">
        <v>970</v>
      </c>
      <c r="CG53" t="s">
        <v>970</v>
      </c>
      <c r="CL53" t="s">
        <v>970</v>
      </c>
      <c r="CS53" t="s">
        <v>970</v>
      </c>
      <c r="CT53" t="s">
        <v>970</v>
      </c>
      <c r="CU53" t="s">
        <v>1072</v>
      </c>
      <c r="CV53" t="s">
        <v>1506</v>
      </c>
      <c r="CW53" t="s">
        <v>1006</v>
      </c>
      <c r="CX53" t="s">
        <v>970</v>
      </c>
      <c r="CY53" t="s">
        <v>970</v>
      </c>
      <c r="CZ53" t="s">
        <v>970</v>
      </c>
      <c r="DA53" t="s">
        <v>970</v>
      </c>
      <c r="DB53">
        <v>2</v>
      </c>
      <c r="DC53" s="7">
        <v>0.45902777777777781</v>
      </c>
      <c r="DD53" t="s">
        <v>1188</v>
      </c>
      <c r="DH53" t="s">
        <v>970</v>
      </c>
      <c r="DI53" t="s">
        <v>970</v>
      </c>
      <c r="EA53" t="s">
        <v>970</v>
      </c>
    </row>
    <row r="54" spans="1:144" x14ac:dyDescent="0.3">
      <c r="A54">
        <v>389</v>
      </c>
      <c r="B54" t="s">
        <v>2</v>
      </c>
      <c r="C54" t="s">
        <v>62</v>
      </c>
      <c r="D54" t="s">
        <v>433</v>
      </c>
      <c r="E54">
        <v>1498</v>
      </c>
      <c r="F54">
        <v>4</v>
      </c>
      <c r="G54">
        <v>4</v>
      </c>
      <c r="H54" t="s">
        <v>986</v>
      </c>
      <c r="I54" t="s">
        <v>947</v>
      </c>
      <c r="J54" t="s">
        <v>987</v>
      </c>
      <c r="K54" t="s">
        <v>949</v>
      </c>
      <c r="L54">
        <v>50</v>
      </c>
      <c r="M54" t="s">
        <v>950</v>
      </c>
      <c r="N54" cm="1">
        <f t="array" ref="N54">_xlfn.IFS(M54="petrol",1,M54="diesel",2,M54="hybrid",3,M54="electric",4)</f>
        <v>1</v>
      </c>
      <c r="O54">
        <v>1695</v>
      </c>
      <c r="P54">
        <f>O54/1000</f>
        <v>1.6950000000000001</v>
      </c>
      <c r="Q54">
        <v>4315</v>
      </c>
      <c r="R54">
        <f>Q54/1000</f>
        <v>4.3150000000000004</v>
      </c>
      <c r="S54">
        <v>1822</v>
      </c>
      <c r="T54">
        <f>S54/1000</f>
        <v>1.8220000000000001</v>
      </c>
      <c r="U54">
        <f>P54*R54*T54</f>
        <v>13.325971350000003</v>
      </c>
      <c r="V54" t="s">
        <v>791</v>
      </c>
      <c r="W54">
        <v>5</v>
      </c>
      <c r="X54">
        <v>10.199999999999999</v>
      </c>
      <c r="Y54">
        <v>13.87</v>
      </c>
      <c r="Z54" t="s">
        <v>1508</v>
      </c>
      <c r="AB54" t="s">
        <v>1509</v>
      </c>
      <c r="AC54">
        <v>5</v>
      </c>
      <c r="AD54" t="s">
        <v>1510</v>
      </c>
      <c r="AE54" t="s">
        <v>991</v>
      </c>
      <c r="AF54" t="s">
        <v>955</v>
      </c>
      <c r="AG54" t="s">
        <v>1511</v>
      </c>
      <c r="AH54" t="s">
        <v>1512</v>
      </c>
      <c r="AI54" t="s">
        <v>1513</v>
      </c>
      <c r="AJ54" t="s">
        <v>1514</v>
      </c>
      <c r="AK54" t="s">
        <v>1515</v>
      </c>
      <c r="AL54" t="s">
        <v>1515</v>
      </c>
      <c r="AM54" t="s">
        <v>970</v>
      </c>
      <c r="AN54" t="s">
        <v>1007</v>
      </c>
      <c r="AP54" t="s">
        <v>964</v>
      </c>
      <c r="AQ54" t="s">
        <v>1516</v>
      </c>
      <c r="AR54" t="s">
        <v>1517</v>
      </c>
      <c r="AS54" t="s">
        <v>967</v>
      </c>
      <c r="AT54" t="s">
        <v>968</v>
      </c>
      <c r="AU54" t="s">
        <v>968</v>
      </c>
      <c r="AV54" t="s">
        <v>970</v>
      </c>
      <c r="AW54">
        <v>5</v>
      </c>
      <c r="AX54" t="s">
        <v>971</v>
      </c>
      <c r="AY54" t="s">
        <v>972</v>
      </c>
      <c r="AZ54" t="s">
        <v>1518</v>
      </c>
      <c r="BA54" t="s">
        <v>1515</v>
      </c>
      <c r="BC54" t="s">
        <v>970</v>
      </c>
      <c r="BD54" t="s">
        <v>1116</v>
      </c>
      <c r="BG54" t="s">
        <v>1519</v>
      </c>
      <c r="BI54" t="s">
        <v>1064</v>
      </c>
      <c r="BJ54">
        <v>475</v>
      </c>
      <c r="BL54" t="s">
        <v>970</v>
      </c>
      <c r="BM54" t="s">
        <v>970</v>
      </c>
      <c r="BN54" t="s">
        <v>967</v>
      </c>
      <c r="BO54" t="s">
        <v>978</v>
      </c>
      <c r="BQ54" t="s">
        <v>978</v>
      </c>
      <c r="BR54" t="s">
        <v>970</v>
      </c>
      <c r="BS54" t="s">
        <v>1520</v>
      </c>
      <c r="BU54" t="s">
        <v>977</v>
      </c>
      <c r="BV54" t="s">
        <v>967</v>
      </c>
      <c r="BW54" t="s">
        <v>972</v>
      </c>
      <c r="BX54" t="s">
        <v>980</v>
      </c>
      <c r="BY54" t="s">
        <v>970</v>
      </c>
      <c r="BZ54">
        <v>5.2</v>
      </c>
      <c r="CB54" t="s">
        <v>981</v>
      </c>
      <c r="CD54" t="s">
        <v>983</v>
      </c>
      <c r="CL54" t="s">
        <v>970</v>
      </c>
      <c r="CP54" t="s">
        <v>970</v>
      </c>
      <c r="CS54" t="s">
        <v>970</v>
      </c>
      <c r="CV54" t="s">
        <v>1521</v>
      </c>
      <c r="CW54" t="s">
        <v>1006</v>
      </c>
      <c r="CX54" t="s">
        <v>970</v>
      </c>
      <c r="CY54" t="s">
        <v>970</v>
      </c>
      <c r="CZ54" t="s">
        <v>970</v>
      </c>
      <c r="DB54">
        <v>2</v>
      </c>
      <c r="DC54" t="s">
        <v>1522</v>
      </c>
      <c r="DD54" t="s">
        <v>1024</v>
      </c>
      <c r="DG54" t="s">
        <v>1027</v>
      </c>
      <c r="DH54" t="s">
        <v>970</v>
      </c>
      <c r="DP54" t="s">
        <v>970</v>
      </c>
      <c r="EA54" t="s">
        <v>970</v>
      </c>
    </row>
    <row r="55" spans="1:144" hidden="1" x14ac:dyDescent="0.3">
      <c r="A55">
        <v>398</v>
      </c>
      <c r="B55" t="s">
        <v>4</v>
      </c>
      <c r="C55" t="s">
        <v>63</v>
      </c>
      <c r="D55" t="s">
        <v>442</v>
      </c>
      <c r="E55">
        <v>1591</v>
      </c>
      <c r="F55">
        <v>4</v>
      </c>
      <c r="G55">
        <v>4</v>
      </c>
      <c r="H55" t="s">
        <v>986</v>
      </c>
      <c r="I55" t="s">
        <v>947</v>
      </c>
      <c r="J55" t="s">
        <v>987</v>
      </c>
      <c r="K55" t="s">
        <v>949</v>
      </c>
      <c r="L55">
        <v>45</v>
      </c>
      <c r="M55" t="s">
        <v>950</v>
      </c>
      <c r="O55">
        <v>1445</v>
      </c>
      <c r="Q55">
        <v>4440</v>
      </c>
      <c r="S55">
        <v>1729</v>
      </c>
      <c r="V55" t="s">
        <v>789</v>
      </c>
      <c r="W55">
        <v>4</v>
      </c>
      <c r="Y55" s="6" t="s">
        <v>951</v>
      </c>
      <c r="Z55" t="s">
        <v>1526</v>
      </c>
      <c r="AC55">
        <v>5</v>
      </c>
      <c r="AD55" t="s">
        <v>1045</v>
      </c>
      <c r="AE55" t="s">
        <v>991</v>
      </c>
      <c r="AF55" t="s">
        <v>955</v>
      </c>
      <c r="AG55" t="s">
        <v>1527</v>
      </c>
      <c r="AH55" t="s">
        <v>1528</v>
      </c>
      <c r="AK55" t="s">
        <v>1247</v>
      </c>
      <c r="AL55" t="s">
        <v>1247</v>
      </c>
      <c r="AM55" t="s">
        <v>962</v>
      </c>
      <c r="AN55" t="s">
        <v>1007</v>
      </c>
      <c r="AP55" t="s">
        <v>970</v>
      </c>
      <c r="AQ55" t="s">
        <v>1529</v>
      </c>
      <c r="AR55" t="s">
        <v>1530</v>
      </c>
      <c r="AS55" t="s">
        <v>967</v>
      </c>
      <c r="AT55" t="s">
        <v>968</v>
      </c>
      <c r="AU55" t="s">
        <v>968</v>
      </c>
      <c r="AV55" t="s">
        <v>970</v>
      </c>
      <c r="AW55">
        <v>5</v>
      </c>
      <c r="AX55" t="s">
        <v>971</v>
      </c>
      <c r="AY55" t="s">
        <v>972</v>
      </c>
      <c r="AZ55" t="s">
        <v>1531</v>
      </c>
      <c r="BA55" t="s">
        <v>1244</v>
      </c>
      <c r="BC55" t="s">
        <v>970</v>
      </c>
      <c r="BD55" t="s">
        <v>975</v>
      </c>
      <c r="BE55" t="s">
        <v>970</v>
      </c>
      <c r="BF55" t="s">
        <v>970</v>
      </c>
      <c r="BG55" t="s">
        <v>1182</v>
      </c>
      <c r="BH55" t="s">
        <v>970</v>
      </c>
      <c r="BI55" t="s">
        <v>977</v>
      </c>
      <c r="BJ55">
        <v>465</v>
      </c>
      <c r="BK55" t="s">
        <v>970</v>
      </c>
      <c r="BL55" t="s">
        <v>970</v>
      </c>
      <c r="BM55" t="s">
        <v>970</v>
      </c>
      <c r="BN55" t="s">
        <v>967</v>
      </c>
      <c r="BO55" t="s">
        <v>1052</v>
      </c>
      <c r="BP55" t="s">
        <v>970</v>
      </c>
      <c r="BQ55" t="s">
        <v>1052</v>
      </c>
      <c r="BR55" t="s">
        <v>970</v>
      </c>
      <c r="BS55" t="s">
        <v>1159</v>
      </c>
      <c r="BT55" t="s">
        <v>970</v>
      </c>
      <c r="BU55" t="s">
        <v>1061</v>
      </c>
      <c r="BV55" t="s">
        <v>967</v>
      </c>
      <c r="BW55" t="s">
        <v>972</v>
      </c>
      <c r="BX55" t="s">
        <v>980</v>
      </c>
      <c r="BY55" t="s">
        <v>970</v>
      </c>
      <c r="BZ55">
        <v>5.2</v>
      </c>
      <c r="CA55" t="s">
        <v>970</v>
      </c>
      <c r="CB55" t="s">
        <v>981</v>
      </c>
      <c r="CC55" t="s">
        <v>982</v>
      </c>
      <c r="CD55" t="s">
        <v>1088</v>
      </c>
      <c r="CG55" t="s">
        <v>970</v>
      </c>
      <c r="CL55" t="s">
        <v>970</v>
      </c>
      <c r="CP55" t="s">
        <v>970</v>
      </c>
      <c r="CS55" t="s">
        <v>970</v>
      </c>
      <c r="CT55" t="s">
        <v>970</v>
      </c>
      <c r="CU55" t="s">
        <v>1004</v>
      </c>
      <c r="CW55" t="s">
        <v>1006</v>
      </c>
      <c r="CX55" t="s">
        <v>970</v>
      </c>
      <c r="CY55" t="s">
        <v>970</v>
      </c>
      <c r="CZ55" t="s">
        <v>970</v>
      </c>
      <c r="DA55" t="s">
        <v>970</v>
      </c>
      <c r="DB55">
        <v>2</v>
      </c>
      <c r="DD55" t="s">
        <v>1024</v>
      </c>
      <c r="DG55" t="s">
        <v>1003</v>
      </c>
      <c r="DH55" t="s">
        <v>970</v>
      </c>
      <c r="DI55" t="s">
        <v>970</v>
      </c>
      <c r="DL55" t="s">
        <v>970</v>
      </c>
      <c r="DM55" t="s">
        <v>1001</v>
      </c>
      <c r="DN55" t="s">
        <v>1062</v>
      </c>
      <c r="DO55" t="s">
        <v>970</v>
      </c>
      <c r="DQ55" t="s">
        <v>1063</v>
      </c>
      <c r="DS55" t="s">
        <v>970</v>
      </c>
      <c r="DU55" t="s">
        <v>1070</v>
      </c>
      <c r="DX55" t="s">
        <v>970</v>
      </c>
      <c r="EE55" t="s">
        <v>970</v>
      </c>
      <c r="EF55" t="s">
        <v>970</v>
      </c>
      <c r="EI55" t="s">
        <v>970</v>
      </c>
    </row>
    <row r="56" spans="1:144" hidden="1" x14ac:dyDescent="0.3">
      <c r="A56">
        <v>411</v>
      </c>
      <c r="B56" t="s">
        <v>8</v>
      </c>
      <c r="C56" t="s">
        <v>64</v>
      </c>
      <c r="D56" t="s">
        <v>455</v>
      </c>
      <c r="E56">
        <v>1197</v>
      </c>
      <c r="H56" t="s">
        <v>946</v>
      </c>
      <c r="I56" t="s">
        <v>947</v>
      </c>
      <c r="J56" t="s">
        <v>987</v>
      </c>
      <c r="K56" t="s">
        <v>949</v>
      </c>
      <c r="L56">
        <v>42</v>
      </c>
      <c r="M56" t="s">
        <v>950</v>
      </c>
      <c r="O56">
        <v>1617</v>
      </c>
      <c r="Q56">
        <v>3995</v>
      </c>
      <c r="S56">
        <v>1821</v>
      </c>
      <c r="V56" t="s">
        <v>791</v>
      </c>
      <c r="W56">
        <v>5</v>
      </c>
      <c r="Y56" s="6" t="s">
        <v>951</v>
      </c>
      <c r="Z56" t="s">
        <v>1500</v>
      </c>
      <c r="AC56">
        <v>6</v>
      </c>
      <c r="AD56" t="s">
        <v>954</v>
      </c>
      <c r="AE56" t="s">
        <v>991</v>
      </c>
      <c r="AF56" t="s">
        <v>991</v>
      </c>
      <c r="AG56" t="s">
        <v>1523</v>
      </c>
      <c r="AH56" t="s">
        <v>993</v>
      </c>
      <c r="AK56" t="s">
        <v>1534</v>
      </c>
      <c r="AL56" t="s">
        <v>1534</v>
      </c>
      <c r="AM56" t="s">
        <v>970</v>
      </c>
      <c r="AN56" t="s">
        <v>963</v>
      </c>
      <c r="AQ56" t="s">
        <v>1535</v>
      </c>
      <c r="AR56" t="s">
        <v>1536</v>
      </c>
      <c r="AS56" t="s">
        <v>970</v>
      </c>
      <c r="AT56" t="s">
        <v>970</v>
      </c>
      <c r="AU56" t="s">
        <v>970</v>
      </c>
      <c r="AV56" t="s">
        <v>970</v>
      </c>
      <c r="AW56">
        <v>5</v>
      </c>
      <c r="AX56" t="s">
        <v>971</v>
      </c>
      <c r="AY56" t="s">
        <v>972</v>
      </c>
      <c r="AZ56" t="s">
        <v>1531</v>
      </c>
      <c r="BA56" t="s">
        <v>1534</v>
      </c>
      <c r="BC56" t="s">
        <v>970</v>
      </c>
      <c r="BD56" t="s">
        <v>969</v>
      </c>
      <c r="BF56" t="s">
        <v>970</v>
      </c>
      <c r="BI56" t="s">
        <v>972</v>
      </c>
      <c r="BJ56">
        <v>259</v>
      </c>
      <c r="BL56" t="s">
        <v>970</v>
      </c>
      <c r="BM56" t="s">
        <v>970</v>
      </c>
      <c r="BN56" t="s">
        <v>967</v>
      </c>
      <c r="BO56" t="s">
        <v>970</v>
      </c>
      <c r="BP56" t="s">
        <v>970</v>
      </c>
      <c r="BQ56" t="s">
        <v>970</v>
      </c>
      <c r="BR56" t="s">
        <v>970</v>
      </c>
      <c r="BU56" t="s">
        <v>972</v>
      </c>
      <c r="BV56" t="s">
        <v>970</v>
      </c>
      <c r="BW56" t="s">
        <v>972</v>
      </c>
      <c r="BX56" t="s">
        <v>967</v>
      </c>
      <c r="BY56" t="s">
        <v>970</v>
      </c>
      <c r="BZ56">
        <v>5.3</v>
      </c>
      <c r="CA56" t="s">
        <v>970</v>
      </c>
      <c r="CB56" t="s">
        <v>981</v>
      </c>
      <c r="CC56" t="s">
        <v>982</v>
      </c>
      <c r="CD56" t="s">
        <v>983</v>
      </c>
      <c r="CE56" t="s">
        <v>970</v>
      </c>
      <c r="CG56" t="s">
        <v>970</v>
      </c>
      <c r="CL56" t="s">
        <v>970</v>
      </c>
      <c r="CP56" t="s">
        <v>970</v>
      </c>
      <c r="CS56" t="s">
        <v>970</v>
      </c>
      <c r="CT56" t="s">
        <v>970</v>
      </c>
      <c r="CU56" t="s">
        <v>970</v>
      </c>
      <c r="CW56" t="s">
        <v>1006</v>
      </c>
      <c r="CY56" t="s">
        <v>970</v>
      </c>
      <c r="CZ56" t="s">
        <v>970</v>
      </c>
      <c r="DA56" t="s">
        <v>970</v>
      </c>
      <c r="DB56">
        <v>2</v>
      </c>
      <c r="DH56" t="s">
        <v>970</v>
      </c>
      <c r="DP56" t="s">
        <v>970</v>
      </c>
    </row>
    <row r="57" spans="1:144" hidden="1" x14ac:dyDescent="0.3">
      <c r="A57">
        <v>422</v>
      </c>
      <c r="B57" t="s">
        <v>2</v>
      </c>
      <c r="C57" t="s">
        <v>65</v>
      </c>
      <c r="D57" t="s">
        <v>466</v>
      </c>
      <c r="E57">
        <v>1461</v>
      </c>
      <c r="F57">
        <v>4</v>
      </c>
      <c r="G57">
        <v>4</v>
      </c>
      <c r="H57" t="s">
        <v>986</v>
      </c>
      <c r="I57" t="s">
        <v>947</v>
      </c>
      <c r="J57" t="s">
        <v>987</v>
      </c>
      <c r="K57" t="s">
        <v>949</v>
      </c>
      <c r="L57">
        <v>50</v>
      </c>
      <c r="M57" t="s">
        <v>1131</v>
      </c>
      <c r="N57" cm="1">
        <f t="array" ref="N57">_xlfn.IFS(M57="petrol",1,M57="diesel",2,M57="hybrid",3,M57="electric",4)</f>
        <v>2</v>
      </c>
      <c r="O57">
        <v>1697</v>
      </c>
      <c r="P57">
        <f t="shared" ref="P57:P59" si="44">O57/1000</f>
        <v>1.6970000000000001</v>
      </c>
      <c r="Q57">
        <v>4498</v>
      </c>
      <c r="R57">
        <f t="shared" ref="R57:R59" si="45">Q57/1000</f>
        <v>4.4980000000000002</v>
      </c>
      <c r="S57">
        <v>1751</v>
      </c>
      <c r="T57">
        <f t="shared" ref="T57:T59" si="46">S57/1000</f>
        <v>1.7509999999999999</v>
      </c>
      <c r="U57">
        <f t="shared" ref="U57:U59" si="47">P57*R57*T57</f>
        <v>13.365568606</v>
      </c>
      <c r="V57" t="s">
        <v>788</v>
      </c>
      <c r="W57">
        <v>4</v>
      </c>
      <c r="X57">
        <v>21.04</v>
      </c>
      <c r="Y57" s="6" t="s">
        <v>951</v>
      </c>
      <c r="Z57" t="s">
        <v>1537</v>
      </c>
      <c r="AB57" t="s">
        <v>1538</v>
      </c>
      <c r="AC57">
        <v>5</v>
      </c>
      <c r="AD57" t="s">
        <v>1260</v>
      </c>
      <c r="AE57" t="s">
        <v>991</v>
      </c>
      <c r="AF57" t="s">
        <v>955</v>
      </c>
      <c r="AI57" t="s">
        <v>1425</v>
      </c>
      <c r="AJ57" t="s">
        <v>1539</v>
      </c>
      <c r="AK57" t="s">
        <v>1540</v>
      </c>
      <c r="AL57" t="s">
        <v>1540</v>
      </c>
      <c r="AM57" t="s">
        <v>1313</v>
      </c>
      <c r="AQ57" t="s">
        <v>1524</v>
      </c>
      <c r="AR57" t="s">
        <v>1541</v>
      </c>
      <c r="AS57" t="s">
        <v>967</v>
      </c>
      <c r="AT57" t="s">
        <v>968</v>
      </c>
      <c r="AU57" t="s">
        <v>968</v>
      </c>
      <c r="AV57" t="s">
        <v>970</v>
      </c>
      <c r="AW57">
        <v>8</v>
      </c>
      <c r="AX57" t="s">
        <v>971</v>
      </c>
      <c r="AY57" t="s">
        <v>972</v>
      </c>
      <c r="AZ57" t="s">
        <v>1338</v>
      </c>
      <c r="BA57" t="s">
        <v>1240</v>
      </c>
      <c r="BC57" t="s">
        <v>970</v>
      </c>
      <c r="BD57" t="s">
        <v>969</v>
      </c>
      <c r="BF57" t="s">
        <v>970</v>
      </c>
      <c r="BI57" t="s">
        <v>977</v>
      </c>
      <c r="BJ57">
        <v>207</v>
      </c>
      <c r="BM57" t="s">
        <v>970</v>
      </c>
      <c r="BN57" t="s">
        <v>967</v>
      </c>
      <c r="BO57" t="s">
        <v>1444</v>
      </c>
      <c r="BP57" t="s">
        <v>970</v>
      </c>
      <c r="BQ57" t="s">
        <v>978</v>
      </c>
      <c r="BS57" t="s">
        <v>1520</v>
      </c>
      <c r="BU57" t="s">
        <v>977</v>
      </c>
      <c r="BV57" t="s">
        <v>967</v>
      </c>
      <c r="BW57" t="s">
        <v>972</v>
      </c>
      <c r="BX57" t="s">
        <v>980</v>
      </c>
      <c r="BY57" t="s">
        <v>970</v>
      </c>
      <c r="BZ57">
        <v>5.55</v>
      </c>
      <c r="CA57" t="s">
        <v>970</v>
      </c>
      <c r="CB57" t="s">
        <v>981</v>
      </c>
      <c r="CD57" t="s">
        <v>983</v>
      </c>
      <c r="CL57" t="s">
        <v>970</v>
      </c>
      <c r="CS57" t="s">
        <v>970</v>
      </c>
      <c r="CV57" t="s">
        <v>1542</v>
      </c>
      <c r="CX57" t="s">
        <v>970</v>
      </c>
      <c r="CY57" t="s">
        <v>970</v>
      </c>
      <c r="DD57" t="s">
        <v>1024</v>
      </c>
      <c r="DO57" t="s">
        <v>970</v>
      </c>
      <c r="DP57" t="s">
        <v>970</v>
      </c>
      <c r="EA57" t="s">
        <v>970</v>
      </c>
    </row>
    <row r="58" spans="1:144" hidden="1" x14ac:dyDescent="0.3">
      <c r="A58">
        <v>429</v>
      </c>
      <c r="B58" t="s">
        <v>6</v>
      </c>
      <c r="C58" t="s">
        <v>66</v>
      </c>
      <c r="D58" t="s">
        <v>473</v>
      </c>
      <c r="E58">
        <v>1598</v>
      </c>
      <c r="F58">
        <v>4</v>
      </c>
      <c r="G58">
        <v>4</v>
      </c>
      <c r="H58" t="s">
        <v>986</v>
      </c>
      <c r="I58" t="s">
        <v>947</v>
      </c>
      <c r="J58" t="s">
        <v>987</v>
      </c>
      <c r="K58" t="s">
        <v>949</v>
      </c>
      <c r="L58">
        <v>55</v>
      </c>
      <c r="M58" t="s">
        <v>950</v>
      </c>
      <c r="N58" cm="1">
        <f t="array" ref="N58">_xlfn.IFS(M58="petrol",1,M58="diesel",2,M58="hybrid",3,M58="electric",4)</f>
        <v>1</v>
      </c>
      <c r="O58">
        <v>1467</v>
      </c>
      <c r="P58">
        <f t="shared" si="44"/>
        <v>1.4670000000000001</v>
      </c>
      <c r="Q58">
        <v>4390</v>
      </c>
      <c r="R58">
        <f t="shared" si="45"/>
        <v>4.3899999999999997</v>
      </c>
      <c r="S58">
        <v>1699</v>
      </c>
      <c r="T58">
        <f t="shared" si="46"/>
        <v>1.6990000000000001</v>
      </c>
      <c r="U58">
        <f t="shared" si="47"/>
        <v>10.941780870000001</v>
      </c>
      <c r="V58" t="s">
        <v>789</v>
      </c>
      <c r="W58">
        <v>5</v>
      </c>
      <c r="X58">
        <v>12.1</v>
      </c>
      <c r="Y58" s="6" t="s">
        <v>951</v>
      </c>
      <c r="Z58" t="s">
        <v>1543</v>
      </c>
      <c r="AB58" t="s">
        <v>1544</v>
      </c>
      <c r="AC58">
        <v>5</v>
      </c>
      <c r="AD58" t="s">
        <v>1220</v>
      </c>
      <c r="AE58" t="s">
        <v>991</v>
      </c>
      <c r="AF58" t="s">
        <v>955</v>
      </c>
      <c r="AG58" t="s">
        <v>1202</v>
      </c>
      <c r="AH58" t="s">
        <v>1203</v>
      </c>
      <c r="AI58" t="s">
        <v>1545</v>
      </c>
      <c r="AJ58" t="s">
        <v>1546</v>
      </c>
      <c r="AK58" t="s">
        <v>1205</v>
      </c>
      <c r="AL58" t="s">
        <v>1205</v>
      </c>
      <c r="AM58" t="s">
        <v>962</v>
      </c>
      <c r="AN58" t="s">
        <v>1007</v>
      </c>
      <c r="AQ58" t="s">
        <v>1547</v>
      </c>
      <c r="AR58" t="s">
        <v>1548</v>
      </c>
      <c r="AS58" t="s">
        <v>967</v>
      </c>
      <c r="AT58" t="s">
        <v>968</v>
      </c>
      <c r="AU58" t="s">
        <v>968</v>
      </c>
      <c r="AV58" t="s">
        <v>970</v>
      </c>
      <c r="AW58">
        <v>5</v>
      </c>
      <c r="AX58" t="s">
        <v>971</v>
      </c>
      <c r="AY58" t="s">
        <v>972</v>
      </c>
      <c r="AZ58" t="s">
        <v>1549</v>
      </c>
      <c r="BA58" t="s">
        <v>1205</v>
      </c>
      <c r="BC58" t="s">
        <v>970</v>
      </c>
      <c r="BD58" t="s">
        <v>969</v>
      </c>
      <c r="BG58" t="s">
        <v>1182</v>
      </c>
      <c r="BI58" t="s">
        <v>977</v>
      </c>
      <c r="BJ58">
        <v>494</v>
      </c>
      <c r="BL58" t="s">
        <v>970</v>
      </c>
      <c r="BM58" t="s">
        <v>970</v>
      </c>
      <c r="BN58" t="s">
        <v>967</v>
      </c>
      <c r="BO58" t="s">
        <v>1052</v>
      </c>
      <c r="BQ58" t="s">
        <v>1052</v>
      </c>
      <c r="BR58" t="s">
        <v>970</v>
      </c>
      <c r="BS58" t="s">
        <v>1210</v>
      </c>
      <c r="BU58" t="s">
        <v>1211</v>
      </c>
      <c r="BV58" t="s">
        <v>967</v>
      </c>
      <c r="BW58" t="s">
        <v>972</v>
      </c>
      <c r="BX58" t="s">
        <v>980</v>
      </c>
      <c r="BY58" t="s">
        <v>970</v>
      </c>
      <c r="BZ58">
        <v>5.4</v>
      </c>
      <c r="CA58" t="s">
        <v>970</v>
      </c>
      <c r="CB58" t="s">
        <v>981</v>
      </c>
      <c r="CC58" t="s">
        <v>982</v>
      </c>
      <c r="CD58" t="s">
        <v>983</v>
      </c>
      <c r="CE58" t="s">
        <v>970</v>
      </c>
      <c r="CG58" t="s">
        <v>970</v>
      </c>
      <c r="CL58" t="s">
        <v>970</v>
      </c>
      <c r="CT58" t="s">
        <v>970</v>
      </c>
      <c r="CU58" t="s">
        <v>1072</v>
      </c>
      <c r="CV58" t="s">
        <v>1496</v>
      </c>
      <c r="CW58" t="s">
        <v>1006</v>
      </c>
      <c r="CX58" t="s">
        <v>970</v>
      </c>
      <c r="CZ58" t="s">
        <v>970</v>
      </c>
      <c r="DA58" t="s">
        <v>970</v>
      </c>
      <c r="DB58">
        <v>2</v>
      </c>
      <c r="DD58" t="s">
        <v>1188</v>
      </c>
      <c r="DG58" t="s">
        <v>1027</v>
      </c>
      <c r="DH58" t="s">
        <v>970</v>
      </c>
      <c r="DQ58" t="s">
        <v>1063</v>
      </c>
    </row>
    <row r="59" spans="1:144" hidden="1" x14ac:dyDescent="0.3">
      <c r="A59">
        <v>441</v>
      </c>
      <c r="B59" t="s">
        <v>8</v>
      </c>
      <c r="C59" t="s">
        <v>67</v>
      </c>
      <c r="D59" t="s">
        <v>484</v>
      </c>
      <c r="E59" t="s">
        <v>951</v>
      </c>
      <c r="H59" t="s">
        <v>946</v>
      </c>
      <c r="I59" t="s">
        <v>947</v>
      </c>
      <c r="J59" t="s">
        <v>987</v>
      </c>
      <c r="K59" t="s">
        <v>949</v>
      </c>
      <c r="M59" t="s">
        <v>1553</v>
      </c>
      <c r="N59" cm="1">
        <f t="array" ref="N59">_xlfn.IFS(M59="petrol",1,M59="diesel",2,M59="hybrid",3,M59="electric",4)</f>
        <v>4</v>
      </c>
      <c r="O59">
        <v>1585</v>
      </c>
      <c r="P59">
        <f t="shared" si="44"/>
        <v>1.585</v>
      </c>
      <c r="Q59">
        <v>3390</v>
      </c>
      <c r="R59">
        <f t="shared" si="45"/>
        <v>3.39</v>
      </c>
      <c r="S59">
        <v>1575</v>
      </c>
      <c r="T59">
        <f t="shared" si="46"/>
        <v>1.575</v>
      </c>
      <c r="U59">
        <f t="shared" si="47"/>
        <v>8.4627112499999999</v>
      </c>
      <c r="V59" t="s">
        <v>786</v>
      </c>
      <c r="W59">
        <v>4</v>
      </c>
      <c r="X59">
        <v>80</v>
      </c>
      <c r="Y59" s="6" t="s">
        <v>951</v>
      </c>
      <c r="AB59" t="s">
        <v>1554</v>
      </c>
      <c r="AD59" t="s">
        <v>1082</v>
      </c>
      <c r="AE59" t="s">
        <v>991</v>
      </c>
      <c r="AF59" t="s">
        <v>955</v>
      </c>
      <c r="AG59" t="s">
        <v>1555</v>
      </c>
      <c r="AH59" t="s">
        <v>1556</v>
      </c>
      <c r="AK59" t="s">
        <v>1557</v>
      </c>
      <c r="AL59" t="s">
        <v>1557</v>
      </c>
      <c r="AM59" t="s">
        <v>962</v>
      </c>
      <c r="AN59" t="s">
        <v>1007</v>
      </c>
      <c r="AP59" t="s">
        <v>964</v>
      </c>
      <c r="AQ59" t="s">
        <v>1558</v>
      </c>
      <c r="AR59" t="s">
        <v>1559</v>
      </c>
      <c r="AS59" t="s">
        <v>968</v>
      </c>
      <c r="AT59" t="s">
        <v>967</v>
      </c>
      <c r="AU59" t="s">
        <v>967</v>
      </c>
      <c r="AW59">
        <v>4</v>
      </c>
      <c r="AX59" t="s">
        <v>1443</v>
      </c>
      <c r="AY59" t="s">
        <v>985</v>
      </c>
      <c r="AZ59" t="s">
        <v>1560</v>
      </c>
      <c r="BA59" t="s">
        <v>1561</v>
      </c>
      <c r="BD59" t="s">
        <v>1005</v>
      </c>
      <c r="BE59" t="s">
        <v>970</v>
      </c>
      <c r="BG59" t="s">
        <v>1562</v>
      </c>
      <c r="BI59" t="s">
        <v>1099</v>
      </c>
      <c r="BJ59">
        <v>135</v>
      </c>
      <c r="BK59" t="s">
        <v>970</v>
      </c>
      <c r="BM59" t="s">
        <v>970</v>
      </c>
      <c r="BN59" t="s">
        <v>967</v>
      </c>
      <c r="BO59" t="s">
        <v>978</v>
      </c>
      <c r="BP59" t="s">
        <v>970</v>
      </c>
      <c r="BQ59" t="s">
        <v>978</v>
      </c>
      <c r="BU59" t="s">
        <v>977</v>
      </c>
      <c r="BW59" t="s">
        <v>985</v>
      </c>
      <c r="BX59" t="s">
        <v>968</v>
      </c>
      <c r="BY59" t="s">
        <v>970</v>
      </c>
      <c r="BZ59">
        <v>4.3499999999999996</v>
      </c>
      <c r="CB59" t="s">
        <v>1115</v>
      </c>
      <c r="CC59" t="s">
        <v>982</v>
      </c>
      <c r="CD59" t="s">
        <v>983</v>
      </c>
      <c r="CF59" t="s">
        <v>970</v>
      </c>
      <c r="CL59" t="s">
        <v>970</v>
      </c>
      <c r="CP59" t="s">
        <v>970</v>
      </c>
      <c r="CT59" t="s">
        <v>970</v>
      </c>
      <c r="CU59" t="s">
        <v>1072</v>
      </c>
      <c r="CV59" t="s">
        <v>1563</v>
      </c>
      <c r="CX59" t="s">
        <v>970</v>
      </c>
      <c r="CZ59" t="s">
        <v>970</v>
      </c>
      <c r="DG59" t="s">
        <v>1027</v>
      </c>
      <c r="DI59" t="s">
        <v>970</v>
      </c>
      <c r="DM59" t="s">
        <v>970</v>
      </c>
      <c r="DQ59" t="s">
        <v>1063</v>
      </c>
      <c r="DR59" t="s">
        <v>970</v>
      </c>
      <c r="EB59" t="s">
        <v>970</v>
      </c>
      <c r="EM59" t="s">
        <v>1564</v>
      </c>
      <c r="EN59" t="s">
        <v>1565</v>
      </c>
    </row>
    <row r="60" spans="1:144" hidden="1" x14ac:dyDescent="0.3">
      <c r="A60">
        <v>443</v>
      </c>
      <c r="B60" t="s">
        <v>1</v>
      </c>
      <c r="C60" t="s">
        <v>68</v>
      </c>
      <c r="D60" t="s">
        <v>486</v>
      </c>
      <c r="E60" t="s">
        <v>951</v>
      </c>
      <c r="H60" t="s">
        <v>986</v>
      </c>
      <c r="K60" t="s">
        <v>949</v>
      </c>
      <c r="L60">
        <v>35</v>
      </c>
      <c r="M60" t="s">
        <v>1553</v>
      </c>
      <c r="O60">
        <v>1537</v>
      </c>
      <c r="Q60">
        <v>3992</v>
      </c>
      <c r="S60">
        <v>1677</v>
      </c>
      <c r="V60" t="s">
        <v>789</v>
      </c>
      <c r="W60">
        <v>5</v>
      </c>
      <c r="Y60" s="6" t="s">
        <v>951</v>
      </c>
      <c r="AC60" t="s">
        <v>1025</v>
      </c>
      <c r="AD60" t="s">
        <v>1045</v>
      </c>
      <c r="AE60" t="s">
        <v>991</v>
      </c>
      <c r="AF60" t="s">
        <v>955</v>
      </c>
      <c r="AG60" t="s">
        <v>1086</v>
      </c>
      <c r="AH60" t="s">
        <v>1077</v>
      </c>
      <c r="AK60" t="s">
        <v>1084</v>
      </c>
      <c r="AL60" t="s">
        <v>1084</v>
      </c>
      <c r="AM60" t="s">
        <v>962</v>
      </c>
      <c r="AN60" t="s">
        <v>1007</v>
      </c>
      <c r="AQ60" t="s">
        <v>1566</v>
      </c>
      <c r="AR60" t="s">
        <v>1567</v>
      </c>
      <c r="AS60" t="s">
        <v>967</v>
      </c>
      <c r="AT60" t="s">
        <v>970</v>
      </c>
      <c r="AU60" t="s">
        <v>968</v>
      </c>
      <c r="AV60" t="s">
        <v>970</v>
      </c>
      <c r="AW60">
        <v>5</v>
      </c>
      <c r="AX60" t="s">
        <v>971</v>
      </c>
      <c r="AY60" t="s">
        <v>985</v>
      </c>
      <c r="AZ60" t="s">
        <v>1194</v>
      </c>
      <c r="BA60" t="s">
        <v>1084</v>
      </c>
      <c r="BD60" t="s">
        <v>1116</v>
      </c>
      <c r="BE60" t="s">
        <v>970</v>
      </c>
      <c r="BH60" t="s">
        <v>970</v>
      </c>
      <c r="BI60" t="s">
        <v>972</v>
      </c>
      <c r="BJ60">
        <v>255</v>
      </c>
      <c r="BK60" t="s">
        <v>970</v>
      </c>
      <c r="BL60" t="s">
        <v>970</v>
      </c>
      <c r="BM60" t="s">
        <v>970</v>
      </c>
      <c r="BN60" t="s">
        <v>967</v>
      </c>
      <c r="BO60" t="s">
        <v>978</v>
      </c>
      <c r="BP60" t="s">
        <v>970</v>
      </c>
      <c r="BQ60" t="s">
        <v>1052</v>
      </c>
      <c r="BR60" t="s">
        <v>970</v>
      </c>
      <c r="BT60" t="s">
        <v>970</v>
      </c>
      <c r="BU60" t="s">
        <v>977</v>
      </c>
      <c r="BV60" t="s">
        <v>967</v>
      </c>
      <c r="BW60" t="s">
        <v>972</v>
      </c>
      <c r="BX60" t="s">
        <v>980</v>
      </c>
      <c r="BY60" t="s">
        <v>970</v>
      </c>
      <c r="BZ60" t="s">
        <v>951</v>
      </c>
      <c r="CA60" t="s">
        <v>970</v>
      </c>
      <c r="CB60" t="s">
        <v>981</v>
      </c>
      <c r="CD60" t="s">
        <v>1088</v>
      </c>
      <c r="CE60" t="s">
        <v>970</v>
      </c>
      <c r="CK60" t="s">
        <v>1089</v>
      </c>
      <c r="CO60" t="s">
        <v>970</v>
      </c>
      <c r="CP60" t="s">
        <v>970</v>
      </c>
      <c r="CS60" t="s">
        <v>970</v>
      </c>
      <c r="CT60" t="s">
        <v>970</v>
      </c>
      <c r="CW60" t="s">
        <v>1006</v>
      </c>
      <c r="CX60" t="s">
        <v>970</v>
      </c>
      <c r="DB60">
        <v>2</v>
      </c>
      <c r="DD60" t="s">
        <v>1024</v>
      </c>
      <c r="DG60" t="s">
        <v>1027</v>
      </c>
      <c r="DI60" t="s">
        <v>970</v>
      </c>
      <c r="DN60" t="s">
        <v>1062</v>
      </c>
      <c r="DO60" t="s">
        <v>970</v>
      </c>
      <c r="EG60" t="s">
        <v>1568</v>
      </c>
      <c r="EM60" t="s">
        <v>1569</v>
      </c>
      <c r="EN60" t="s">
        <v>1570</v>
      </c>
    </row>
    <row r="61" spans="1:144" hidden="1" x14ac:dyDescent="0.3">
      <c r="A61">
        <v>446</v>
      </c>
      <c r="B61" t="s">
        <v>8</v>
      </c>
      <c r="C61" t="s">
        <v>69</v>
      </c>
      <c r="D61" t="s">
        <v>489</v>
      </c>
      <c r="E61">
        <v>2498</v>
      </c>
      <c r="F61">
        <v>4</v>
      </c>
      <c r="G61">
        <v>4</v>
      </c>
      <c r="H61" t="s">
        <v>1287</v>
      </c>
      <c r="I61" t="s">
        <v>947</v>
      </c>
      <c r="J61" t="s">
        <v>987</v>
      </c>
      <c r="K61" t="s">
        <v>949</v>
      </c>
      <c r="L61">
        <v>60</v>
      </c>
      <c r="M61" t="s">
        <v>1131</v>
      </c>
      <c r="O61">
        <v>1930</v>
      </c>
      <c r="Q61">
        <v>3920</v>
      </c>
      <c r="S61">
        <v>1726</v>
      </c>
      <c r="V61" t="s">
        <v>791</v>
      </c>
      <c r="W61">
        <v>3</v>
      </c>
      <c r="Y61" s="6" t="s">
        <v>951</v>
      </c>
      <c r="Z61" t="s">
        <v>1352</v>
      </c>
      <c r="AB61" t="s">
        <v>1551</v>
      </c>
      <c r="AC61">
        <v>5</v>
      </c>
      <c r="AD61" t="s">
        <v>1465</v>
      </c>
      <c r="AE61" t="s">
        <v>991</v>
      </c>
      <c r="AF61" t="s">
        <v>955</v>
      </c>
      <c r="AG61" t="s">
        <v>1571</v>
      </c>
      <c r="AH61" t="s">
        <v>1572</v>
      </c>
      <c r="AI61" t="s">
        <v>1573</v>
      </c>
      <c r="AJ61" t="s">
        <v>1574</v>
      </c>
      <c r="AK61" t="s">
        <v>1575</v>
      </c>
      <c r="AL61" t="s">
        <v>1575</v>
      </c>
      <c r="AM61" t="s">
        <v>962</v>
      </c>
      <c r="AQ61" t="s">
        <v>1576</v>
      </c>
      <c r="AR61" t="s">
        <v>1577</v>
      </c>
      <c r="AT61" t="s">
        <v>968</v>
      </c>
      <c r="AV61">
        <v>1</v>
      </c>
      <c r="AW61">
        <v>6</v>
      </c>
      <c r="AX61" t="s">
        <v>971</v>
      </c>
      <c r="AY61" t="s">
        <v>972</v>
      </c>
      <c r="AZ61" t="s">
        <v>1168</v>
      </c>
      <c r="BA61" t="s">
        <v>1575</v>
      </c>
      <c r="BE61" t="s">
        <v>970</v>
      </c>
      <c r="BG61" t="s">
        <v>1578</v>
      </c>
      <c r="BI61" t="s">
        <v>972</v>
      </c>
      <c r="BJ61">
        <v>600</v>
      </c>
      <c r="BO61" t="s">
        <v>1052</v>
      </c>
      <c r="BS61" t="s">
        <v>1578</v>
      </c>
      <c r="BU61" t="s">
        <v>977</v>
      </c>
      <c r="BV61" t="s">
        <v>968</v>
      </c>
      <c r="BW61" t="s">
        <v>972</v>
      </c>
      <c r="BX61" t="s">
        <v>968</v>
      </c>
      <c r="BY61" t="s">
        <v>970</v>
      </c>
      <c r="BZ61">
        <v>5.75</v>
      </c>
      <c r="CA61" t="s">
        <v>970</v>
      </c>
      <c r="CB61" t="s">
        <v>981</v>
      </c>
      <c r="CD61" t="s">
        <v>983</v>
      </c>
      <c r="CE61" t="s">
        <v>970</v>
      </c>
      <c r="CL61" t="s">
        <v>970</v>
      </c>
      <c r="DX61" t="s">
        <v>970</v>
      </c>
      <c r="EA61" t="s">
        <v>970</v>
      </c>
    </row>
    <row r="62" spans="1:144" hidden="1" x14ac:dyDescent="0.3">
      <c r="A62">
        <v>449</v>
      </c>
      <c r="B62" t="s">
        <v>3</v>
      </c>
      <c r="C62" t="s">
        <v>70</v>
      </c>
      <c r="D62" t="s">
        <v>492</v>
      </c>
      <c r="E62">
        <v>1462</v>
      </c>
      <c r="F62">
        <v>4</v>
      </c>
      <c r="G62">
        <v>4</v>
      </c>
      <c r="H62" t="s">
        <v>986</v>
      </c>
      <c r="I62" t="s">
        <v>947</v>
      </c>
      <c r="J62" t="s">
        <v>987</v>
      </c>
      <c r="K62" t="s">
        <v>949</v>
      </c>
      <c r="L62">
        <v>45</v>
      </c>
      <c r="M62" t="s">
        <v>950</v>
      </c>
      <c r="O62">
        <v>1700</v>
      </c>
      <c r="Q62">
        <v>4445</v>
      </c>
      <c r="S62">
        <v>1775</v>
      </c>
      <c r="V62" t="s">
        <v>787</v>
      </c>
      <c r="W62">
        <v>5</v>
      </c>
      <c r="Y62" s="6" t="s">
        <v>951</v>
      </c>
      <c r="Z62" t="s">
        <v>1579</v>
      </c>
      <c r="AB62" t="s">
        <v>1580</v>
      </c>
      <c r="AC62">
        <v>5</v>
      </c>
      <c r="AE62" t="s">
        <v>991</v>
      </c>
      <c r="AF62" t="s">
        <v>955</v>
      </c>
      <c r="AG62" t="s">
        <v>1192</v>
      </c>
      <c r="AH62" t="s">
        <v>1581</v>
      </c>
      <c r="AK62" t="s">
        <v>1118</v>
      </c>
      <c r="AL62" t="s">
        <v>1118</v>
      </c>
      <c r="AM62" t="s">
        <v>962</v>
      </c>
      <c r="AN62" t="s">
        <v>1007</v>
      </c>
      <c r="AP62" t="s">
        <v>1119</v>
      </c>
      <c r="AQ62" t="s">
        <v>1582</v>
      </c>
      <c r="AR62" t="s">
        <v>1583</v>
      </c>
      <c r="AS62" t="s">
        <v>967</v>
      </c>
      <c r="AT62" t="s">
        <v>1113</v>
      </c>
      <c r="AU62" t="s">
        <v>1113</v>
      </c>
      <c r="AV62">
        <v>2</v>
      </c>
      <c r="AW62">
        <v>6</v>
      </c>
      <c r="AX62" t="s">
        <v>971</v>
      </c>
      <c r="AY62" t="s">
        <v>972</v>
      </c>
      <c r="AZ62" t="s">
        <v>1584</v>
      </c>
      <c r="BA62" t="s">
        <v>1118</v>
      </c>
      <c r="BB62" t="s">
        <v>970</v>
      </c>
      <c r="BC62">
        <v>2</v>
      </c>
      <c r="BD62" t="s">
        <v>975</v>
      </c>
      <c r="BE62" t="s">
        <v>970</v>
      </c>
      <c r="BF62" t="s">
        <v>970</v>
      </c>
      <c r="BH62" t="s">
        <v>970</v>
      </c>
      <c r="BI62" t="s">
        <v>972</v>
      </c>
      <c r="BJ62">
        <v>209</v>
      </c>
      <c r="BK62" t="s">
        <v>970</v>
      </c>
      <c r="BL62" t="s">
        <v>970</v>
      </c>
      <c r="BM62" t="s">
        <v>970</v>
      </c>
      <c r="BN62" t="s">
        <v>967</v>
      </c>
      <c r="BO62" t="s">
        <v>1052</v>
      </c>
      <c r="BP62" t="s">
        <v>970</v>
      </c>
      <c r="BQ62" t="s">
        <v>1052</v>
      </c>
      <c r="BR62" t="s">
        <v>970</v>
      </c>
      <c r="BT62" t="s">
        <v>970</v>
      </c>
      <c r="BU62" t="s">
        <v>977</v>
      </c>
      <c r="BV62" t="s">
        <v>967</v>
      </c>
      <c r="BW62" t="s">
        <v>972</v>
      </c>
      <c r="BX62" t="s">
        <v>980</v>
      </c>
      <c r="BY62" t="s">
        <v>970</v>
      </c>
      <c r="BZ62">
        <v>5.2</v>
      </c>
      <c r="CA62" t="s">
        <v>970</v>
      </c>
      <c r="CB62" t="s">
        <v>981</v>
      </c>
      <c r="CD62" t="s">
        <v>1088</v>
      </c>
      <c r="CE62" t="s">
        <v>970</v>
      </c>
      <c r="CG62" t="s">
        <v>970</v>
      </c>
      <c r="CJ62" t="s">
        <v>970</v>
      </c>
      <c r="CK62" t="s">
        <v>1022</v>
      </c>
      <c r="CL62" t="s">
        <v>970</v>
      </c>
      <c r="CQ62" t="s">
        <v>970</v>
      </c>
      <c r="CR62" t="s">
        <v>970</v>
      </c>
      <c r="CS62" t="s">
        <v>970</v>
      </c>
      <c r="CT62" t="s">
        <v>970</v>
      </c>
      <c r="CU62" t="s">
        <v>1072</v>
      </c>
      <c r="CV62" t="s">
        <v>1585</v>
      </c>
      <c r="CW62" t="s">
        <v>1000</v>
      </c>
      <c r="CX62" t="s">
        <v>970</v>
      </c>
      <c r="CY62" t="s">
        <v>970</v>
      </c>
      <c r="CZ62" t="s">
        <v>970</v>
      </c>
      <c r="DA62" t="s">
        <v>970</v>
      </c>
      <c r="DB62">
        <v>2</v>
      </c>
      <c r="DC62" t="s">
        <v>1586</v>
      </c>
      <c r="DD62" t="s">
        <v>1024</v>
      </c>
      <c r="DG62" t="s">
        <v>1003</v>
      </c>
      <c r="DI62" t="s">
        <v>970</v>
      </c>
      <c r="DL62" t="s">
        <v>970</v>
      </c>
      <c r="DM62" t="s">
        <v>1001</v>
      </c>
      <c r="DN62" t="s">
        <v>1062</v>
      </c>
      <c r="DO62" t="s">
        <v>970</v>
      </c>
      <c r="DQ62" t="s">
        <v>1063</v>
      </c>
      <c r="DX62" t="s">
        <v>970</v>
      </c>
      <c r="EA62" t="s">
        <v>970</v>
      </c>
      <c r="EB62" t="s">
        <v>970</v>
      </c>
      <c r="EI62" t="s">
        <v>970</v>
      </c>
    </row>
    <row r="63" spans="1:144" hidden="1" x14ac:dyDescent="0.3">
      <c r="A63">
        <v>453</v>
      </c>
      <c r="B63" t="s">
        <v>8</v>
      </c>
      <c r="C63" t="s">
        <v>71</v>
      </c>
      <c r="D63" t="s">
        <v>484</v>
      </c>
      <c r="E63">
        <v>2179</v>
      </c>
      <c r="F63">
        <v>3</v>
      </c>
      <c r="G63">
        <v>4</v>
      </c>
      <c r="H63" t="s">
        <v>946</v>
      </c>
      <c r="I63" t="s">
        <v>947</v>
      </c>
      <c r="J63" t="s">
        <v>1008</v>
      </c>
      <c r="K63" t="s">
        <v>949</v>
      </c>
      <c r="L63">
        <v>60</v>
      </c>
      <c r="M63" t="s">
        <v>1131</v>
      </c>
      <c r="N63" cm="1">
        <f t="array" ref="N63">_xlfn.IFS(M63="petrol",1,M63="diesel",2,M63="hybrid",3,M63="electric",4)</f>
        <v>2</v>
      </c>
      <c r="O63">
        <v>1812</v>
      </c>
      <c r="P63">
        <f>O63/1000</f>
        <v>1.8120000000000001</v>
      </c>
      <c r="Q63">
        <v>4400</v>
      </c>
      <c r="R63">
        <f>Q63/1000</f>
        <v>4.4000000000000004</v>
      </c>
      <c r="S63">
        <v>1835</v>
      </c>
      <c r="T63">
        <f>S63/1000</f>
        <v>1.835</v>
      </c>
      <c r="U63">
        <f>P63*R63*T63</f>
        <v>14.630088000000002</v>
      </c>
      <c r="V63" t="s">
        <v>791</v>
      </c>
      <c r="W63">
        <v>5</v>
      </c>
      <c r="X63">
        <v>18.489999999999998</v>
      </c>
      <c r="Y63" s="6" t="s">
        <v>951</v>
      </c>
      <c r="Z63" t="s">
        <v>1587</v>
      </c>
      <c r="AC63">
        <v>5</v>
      </c>
      <c r="AE63" t="s">
        <v>991</v>
      </c>
      <c r="AF63" t="s">
        <v>955</v>
      </c>
      <c r="AG63" t="s">
        <v>1378</v>
      </c>
      <c r="AH63" t="s">
        <v>1588</v>
      </c>
      <c r="AK63" t="s">
        <v>1589</v>
      </c>
      <c r="AL63" t="s">
        <v>1589</v>
      </c>
      <c r="AM63" t="s">
        <v>962</v>
      </c>
      <c r="AN63" t="s">
        <v>1007</v>
      </c>
      <c r="AP63" t="s">
        <v>964</v>
      </c>
      <c r="AQ63" t="s">
        <v>1590</v>
      </c>
      <c r="AR63" t="s">
        <v>1591</v>
      </c>
      <c r="AS63" t="s">
        <v>967</v>
      </c>
      <c r="AT63" t="s">
        <v>968</v>
      </c>
      <c r="AU63" t="s">
        <v>968</v>
      </c>
      <c r="AV63" t="s">
        <v>970</v>
      </c>
      <c r="AW63">
        <v>9</v>
      </c>
      <c r="AX63" t="s">
        <v>1196</v>
      </c>
      <c r="AY63" t="s">
        <v>972</v>
      </c>
      <c r="AZ63" t="s">
        <v>1486</v>
      </c>
      <c r="BA63" t="s">
        <v>1589</v>
      </c>
      <c r="BC63">
        <v>2</v>
      </c>
      <c r="BD63" t="s">
        <v>975</v>
      </c>
      <c r="BF63" t="s">
        <v>970</v>
      </c>
      <c r="BG63" t="s">
        <v>1128</v>
      </c>
      <c r="BI63" t="s">
        <v>977</v>
      </c>
      <c r="BJ63">
        <v>384</v>
      </c>
      <c r="BK63" t="s">
        <v>970</v>
      </c>
      <c r="BL63" t="s">
        <v>970</v>
      </c>
      <c r="BM63" t="s">
        <v>970</v>
      </c>
      <c r="BN63" t="s">
        <v>967</v>
      </c>
      <c r="BO63" t="s">
        <v>978</v>
      </c>
      <c r="BP63" t="s">
        <v>970</v>
      </c>
      <c r="BQ63" t="s">
        <v>1052</v>
      </c>
      <c r="BR63" t="s">
        <v>970</v>
      </c>
      <c r="BS63" t="s">
        <v>1592</v>
      </c>
      <c r="BT63" t="s">
        <v>970</v>
      </c>
      <c r="BU63" t="s">
        <v>972</v>
      </c>
      <c r="BV63" t="s">
        <v>967</v>
      </c>
      <c r="BW63" t="s">
        <v>972</v>
      </c>
      <c r="BX63" t="s">
        <v>980</v>
      </c>
      <c r="BY63" t="s">
        <v>970</v>
      </c>
      <c r="BZ63">
        <v>5.35</v>
      </c>
      <c r="CA63" t="s">
        <v>970</v>
      </c>
      <c r="CB63" t="s">
        <v>981</v>
      </c>
      <c r="CD63" t="s">
        <v>983</v>
      </c>
      <c r="CL63" t="s">
        <v>970</v>
      </c>
      <c r="CP63" t="s">
        <v>970</v>
      </c>
      <c r="CS63" t="s">
        <v>970</v>
      </c>
      <c r="CU63" t="s">
        <v>1004</v>
      </c>
      <c r="CV63" t="s">
        <v>1593</v>
      </c>
      <c r="CW63" t="s">
        <v>1006</v>
      </c>
      <c r="CX63" t="s">
        <v>970</v>
      </c>
      <c r="CY63" t="s">
        <v>970</v>
      </c>
      <c r="CZ63" t="s">
        <v>970</v>
      </c>
      <c r="DB63">
        <v>2</v>
      </c>
      <c r="DD63" t="s">
        <v>1024</v>
      </c>
      <c r="DG63" t="s">
        <v>970</v>
      </c>
      <c r="DM63" t="s">
        <v>1001</v>
      </c>
      <c r="DN63" t="s">
        <v>1062</v>
      </c>
      <c r="DQ63" t="s">
        <v>1063</v>
      </c>
      <c r="DR63" t="s">
        <v>970</v>
      </c>
      <c r="EA63" t="s">
        <v>970</v>
      </c>
    </row>
    <row r="64" spans="1:144" hidden="1" x14ac:dyDescent="0.3">
      <c r="A64">
        <v>456</v>
      </c>
      <c r="B64" t="s">
        <v>8</v>
      </c>
      <c r="C64" t="s">
        <v>72</v>
      </c>
      <c r="D64" t="s">
        <v>497</v>
      </c>
      <c r="E64">
        <v>1497</v>
      </c>
      <c r="F64">
        <v>4</v>
      </c>
      <c r="H64" t="s">
        <v>986</v>
      </c>
      <c r="I64" t="s">
        <v>947</v>
      </c>
      <c r="J64" t="s">
        <v>987</v>
      </c>
      <c r="K64" t="s">
        <v>949</v>
      </c>
      <c r="L64">
        <v>45</v>
      </c>
      <c r="M64" t="s">
        <v>1131</v>
      </c>
      <c r="O64">
        <v>1774</v>
      </c>
      <c r="Q64">
        <v>4585</v>
      </c>
      <c r="S64">
        <v>1866</v>
      </c>
      <c r="V64" t="s">
        <v>787</v>
      </c>
      <c r="W64">
        <v>5</v>
      </c>
      <c r="Y64" s="6" t="s">
        <v>951</v>
      </c>
      <c r="Z64" t="s">
        <v>1594</v>
      </c>
      <c r="AC64">
        <v>6</v>
      </c>
      <c r="AE64" t="s">
        <v>991</v>
      </c>
      <c r="AF64" t="s">
        <v>991</v>
      </c>
      <c r="AG64" t="s">
        <v>1378</v>
      </c>
      <c r="AH64" t="s">
        <v>1595</v>
      </c>
      <c r="AK64" t="s">
        <v>1596</v>
      </c>
      <c r="AL64" t="s">
        <v>1596</v>
      </c>
      <c r="AM64" t="s">
        <v>962</v>
      </c>
      <c r="AN64" t="s">
        <v>1007</v>
      </c>
      <c r="AQ64" t="s">
        <v>1597</v>
      </c>
      <c r="AR64" t="s">
        <v>1598</v>
      </c>
      <c r="AS64" t="s">
        <v>967</v>
      </c>
      <c r="AT64" t="s">
        <v>970</v>
      </c>
      <c r="AU64" t="s">
        <v>968</v>
      </c>
      <c r="AV64" t="s">
        <v>970</v>
      </c>
      <c r="AW64">
        <v>7</v>
      </c>
      <c r="AX64" t="s">
        <v>971</v>
      </c>
      <c r="AY64" t="s">
        <v>972</v>
      </c>
      <c r="AZ64" t="s">
        <v>1599</v>
      </c>
      <c r="BA64" t="s">
        <v>1596</v>
      </c>
      <c r="BC64" t="s">
        <v>970</v>
      </c>
      <c r="BD64" t="s">
        <v>969</v>
      </c>
      <c r="BF64" t="s">
        <v>970</v>
      </c>
      <c r="BG64" t="s">
        <v>1429</v>
      </c>
      <c r="BI64" t="s">
        <v>977</v>
      </c>
      <c r="BL64" t="s">
        <v>970</v>
      </c>
      <c r="BM64" t="s">
        <v>970</v>
      </c>
      <c r="BN64" t="s">
        <v>967</v>
      </c>
      <c r="BO64" t="s">
        <v>1052</v>
      </c>
      <c r="BP64" t="s">
        <v>970</v>
      </c>
      <c r="BQ64" t="s">
        <v>1052</v>
      </c>
      <c r="BR64" t="s">
        <v>970</v>
      </c>
      <c r="BS64" t="s">
        <v>1430</v>
      </c>
      <c r="BU64" t="s">
        <v>977</v>
      </c>
      <c r="BV64" t="s">
        <v>967</v>
      </c>
      <c r="BW64" t="s">
        <v>972</v>
      </c>
      <c r="BX64" t="s">
        <v>980</v>
      </c>
      <c r="BY64" t="s">
        <v>970</v>
      </c>
      <c r="BZ64">
        <v>5.25</v>
      </c>
      <c r="CA64" t="s">
        <v>970</v>
      </c>
      <c r="CC64" t="s">
        <v>970</v>
      </c>
      <c r="CD64" t="s">
        <v>983</v>
      </c>
      <c r="CG64" t="s">
        <v>970</v>
      </c>
      <c r="CL64" t="s">
        <v>970</v>
      </c>
      <c r="CS64" t="s">
        <v>970</v>
      </c>
      <c r="CT64" t="s">
        <v>970</v>
      </c>
      <c r="CW64" t="s">
        <v>1006</v>
      </c>
      <c r="CX64" t="s">
        <v>970</v>
      </c>
      <c r="CY64" t="s">
        <v>970</v>
      </c>
      <c r="DA64" t="s">
        <v>970</v>
      </c>
      <c r="DB64">
        <v>2</v>
      </c>
      <c r="DD64" t="s">
        <v>1024</v>
      </c>
      <c r="DH64" t="s">
        <v>970</v>
      </c>
      <c r="DQ64" t="s">
        <v>1063</v>
      </c>
      <c r="DS64" t="s">
        <v>970</v>
      </c>
      <c r="DU64" t="s">
        <v>970</v>
      </c>
      <c r="EB64" t="s">
        <v>970</v>
      </c>
    </row>
    <row r="65" spans="1:144" x14ac:dyDescent="0.3">
      <c r="A65">
        <v>464</v>
      </c>
      <c r="B65" t="s">
        <v>8</v>
      </c>
      <c r="C65" t="s">
        <v>73</v>
      </c>
      <c r="D65" t="s">
        <v>505</v>
      </c>
      <c r="E65">
        <v>2523</v>
      </c>
      <c r="F65">
        <v>4</v>
      </c>
      <c r="G65">
        <v>4</v>
      </c>
      <c r="H65" t="s">
        <v>986</v>
      </c>
      <c r="I65" t="s">
        <v>947</v>
      </c>
      <c r="J65" t="s">
        <v>1008</v>
      </c>
      <c r="K65" t="s">
        <v>949</v>
      </c>
      <c r="L65">
        <v>60</v>
      </c>
      <c r="M65" t="s">
        <v>1131</v>
      </c>
      <c r="N65" cm="1">
        <f t="array" ref="N65">_xlfn.IFS(M65="petrol",1,M65="diesel",2,M65="hybrid",3,M65="electric",4)</f>
        <v>2</v>
      </c>
      <c r="O65">
        <v>1930</v>
      </c>
      <c r="P65">
        <f t="shared" ref="P65:P66" si="48">O65/1000</f>
        <v>1.93</v>
      </c>
      <c r="Q65">
        <v>4456</v>
      </c>
      <c r="R65">
        <f t="shared" ref="R65:R66" si="49">Q65/1000</f>
        <v>4.4560000000000004</v>
      </c>
      <c r="S65">
        <v>1820</v>
      </c>
      <c r="T65">
        <f t="shared" ref="T65:T66" si="50">S65/1000</f>
        <v>1.82</v>
      </c>
      <c r="U65">
        <f t="shared" ref="U65:U66" si="51">P65*R65*T65</f>
        <v>15.652145600000001</v>
      </c>
      <c r="V65" t="s">
        <v>791</v>
      </c>
      <c r="W65">
        <v>5</v>
      </c>
      <c r="X65">
        <v>11.5</v>
      </c>
      <c r="Y65">
        <v>15.4</v>
      </c>
      <c r="Z65" t="s">
        <v>1600</v>
      </c>
      <c r="AC65">
        <v>5</v>
      </c>
      <c r="AE65" t="s">
        <v>991</v>
      </c>
      <c r="AF65" t="s">
        <v>955</v>
      </c>
      <c r="AG65" t="s">
        <v>1288</v>
      </c>
      <c r="AH65" t="s">
        <v>1601</v>
      </c>
      <c r="AK65" t="s">
        <v>1602</v>
      </c>
      <c r="AL65" t="s">
        <v>1602</v>
      </c>
      <c r="AM65" t="s">
        <v>1258</v>
      </c>
      <c r="AN65" t="s">
        <v>1007</v>
      </c>
      <c r="AQ65" t="s">
        <v>1603</v>
      </c>
      <c r="AR65" t="s">
        <v>1604</v>
      </c>
      <c r="AS65" t="s">
        <v>967</v>
      </c>
      <c r="AT65" t="s">
        <v>968</v>
      </c>
      <c r="AU65" t="s">
        <v>968</v>
      </c>
      <c r="AV65" t="s">
        <v>970</v>
      </c>
      <c r="AW65">
        <v>9</v>
      </c>
      <c r="AX65" t="s">
        <v>1443</v>
      </c>
      <c r="AY65" t="s">
        <v>972</v>
      </c>
      <c r="AZ65" t="s">
        <v>1486</v>
      </c>
      <c r="BA65" t="s">
        <v>1602</v>
      </c>
      <c r="BC65" t="s">
        <v>970</v>
      </c>
      <c r="BD65" t="s">
        <v>969</v>
      </c>
      <c r="BG65" t="s">
        <v>976</v>
      </c>
      <c r="BI65" t="s">
        <v>972</v>
      </c>
      <c r="BL65" t="s">
        <v>970</v>
      </c>
      <c r="BN65" t="s">
        <v>967</v>
      </c>
      <c r="BO65" t="s">
        <v>970</v>
      </c>
      <c r="BQ65" t="s">
        <v>978</v>
      </c>
      <c r="BR65" t="s">
        <v>970</v>
      </c>
      <c r="BS65" t="s">
        <v>1605</v>
      </c>
      <c r="BU65" t="s">
        <v>1099</v>
      </c>
      <c r="BV65" t="s">
        <v>967</v>
      </c>
      <c r="BW65" t="s">
        <v>972</v>
      </c>
      <c r="BX65" t="s">
        <v>980</v>
      </c>
      <c r="BY65" t="s">
        <v>970</v>
      </c>
      <c r="BZ65">
        <v>5.4</v>
      </c>
      <c r="CA65" t="s">
        <v>970</v>
      </c>
      <c r="CB65" t="s">
        <v>981</v>
      </c>
      <c r="CD65" t="s">
        <v>983</v>
      </c>
      <c r="CL65" t="s">
        <v>970</v>
      </c>
      <c r="CV65" t="s">
        <v>1606</v>
      </c>
      <c r="CX65" t="s">
        <v>970</v>
      </c>
      <c r="CZ65" t="s">
        <v>970</v>
      </c>
      <c r="DD65" t="s">
        <v>1024</v>
      </c>
      <c r="DS65" t="s">
        <v>970</v>
      </c>
      <c r="DU65" t="s">
        <v>1070</v>
      </c>
      <c r="EA65" t="s">
        <v>970</v>
      </c>
    </row>
    <row r="66" spans="1:144" x14ac:dyDescent="0.3">
      <c r="A66">
        <v>473</v>
      </c>
      <c r="B66" t="s">
        <v>9</v>
      </c>
      <c r="C66" t="s">
        <v>74</v>
      </c>
      <c r="D66" t="s">
        <v>514</v>
      </c>
      <c r="E66">
        <v>1498</v>
      </c>
      <c r="F66">
        <v>4</v>
      </c>
      <c r="G66">
        <v>4</v>
      </c>
      <c r="H66" t="s">
        <v>986</v>
      </c>
      <c r="I66" t="s">
        <v>947</v>
      </c>
      <c r="J66" t="s">
        <v>987</v>
      </c>
      <c r="K66" t="s">
        <v>949</v>
      </c>
      <c r="L66">
        <v>55</v>
      </c>
      <c r="M66" t="s">
        <v>1131</v>
      </c>
      <c r="N66" cm="1">
        <f t="array" ref="N66">_xlfn.IFS(M66="petrol",1,M66="diesel",2,M66="hybrid",3,M66="electric",4)</f>
        <v>2</v>
      </c>
      <c r="O66">
        <v>1466</v>
      </c>
      <c r="P66">
        <f t="shared" si="48"/>
        <v>1.466</v>
      </c>
      <c r="Q66">
        <v>4413</v>
      </c>
      <c r="R66">
        <f t="shared" si="49"/>
        <v>4.4130000000000003</v>
      </c>
      <c r="S66">
        <v>1699</v>
      </c>
      <c r="T66">
        <f t="shared" si="50"/>
        <v>1.6990000000000001</v>
      </c>
      <c r="U66">
        <f t="shared" si="51"/>
        <v>10.991609142000001</v>
      </c>
      <c r="V66" t="s">
        <v>789</v>
      </c>
      <c r="W66">
        <v>4</v>
      </c>
      <c r="X66">
        <v>18</v>
      </c>
      <c r="Y66">
        <v>21.72</v>
      </c>
      <c r="Z66" t="s">
        <v>1610</v>
      </c>
      <c r="AB66" t="s">
        <v>1611</v>
      </c>
      <c r="AC66">
        <v>7</v>
      </c>
      <c r="AD66" t="s">
        <v>1220</v>
      </c>
      <c r="AE66" t="s">
        <v>991</v>
      </c>
      <c r="AF66" t="s">
        <v>955</v>
      </c>
      <c r="AG66" t="s">
        <v>1310</v>
      </c>
      <c r="AH66" t="s">
        <v>1612</v>
      </c>
      <c r="AK66" t="s">
        <v>1132</v>
      </c>
      <c r="AL66" t="s">
        <v>1132</v>
      </c>
      <c r="AM66" t="s">
        <v>1313</v>
      </c>
      <c r="AN66" t="s">
        <v>1007</v>
      </c>
      <c r="AP66" t="s">
        <v>964</v>
      </c>
      <c r="AQ66" t="s">
        <v>1525</v>
      </c>
      <c r="AR66" t="s">
        <v>1219</v>
      </c>
      <c r="AS66" t="s">
        <v>967</v>
      </c>
      <c r="AT66" t="s">
        <v>968</v>
      </c>
      <c r="AU66" t="s">
        <v>968</v>
      </c>
      <c r="AV66" t="s">
        <v>970</v>
      </c>
      <c r="AW66">
        <v>5</v>
      </c>
      <c r="AX66" t="s">
        <v>1196</v>
      </c>
      <c r="AY66" t="s">
        <v>985</v>
      </c>
      <c r="AZ66" t="s">
        <v>1613</v>
      </c>
      <c r="BA66" t="s">
        <v>1132</v>
      </c>
      <c r="BC66" t="s">
        <v>970</v>
      </c>
      <c r="BD66" t="s">
        <v>1005</v>
      </c>
      <c r="BE66" t="s">
        <v>970</v>
      </c>
      <c r="BF66" t="s">
        <v>970</v>
      </c>
      <c r="BG66" t="s">
        <v>1317</v>
      </c>
      <c r="BH66" t="s">
        <v>970</v>
      </c>
      <c r="BI66" t="s">
        <v>1061</v>
      </c>
      <c r="BJ66">
        <v>460</v>
      </c>
      <c r="BK66" t="s">
        <v>970</v>
      </c>
      <c r="BL66" t="s">
        <v>970</v>
      </c>
      <c r="BM66" t="s">
        <v>970</v>
      </c>
      <c r="BN66" t="s">
        <v>967</v>
      </c>
      <c r="BO66" t="s">
        <v>1052</v>
      </c>
      <c r="BP66" t="s">
        <v>970</v>
      </c>
      <c r="BQ66" t="s">
        <v>978</v>
      </c>
      <c r="BR66" t="s">
        <v>970</v>
      </c>
      <c r="BS66" t="s">
        <v>1213</v>
      </c>
      <c r="BT66" t="s">
        <v>970</v>
      </c>
      <c r="BU66" t="s">
        <v>977</v>
      </c>
      <c r="BV66" t="s">
        <v>967</v>
      </c>
      <c r="BW66" t="s">
        <v>972</v>
      </c>
      <c r="BX66" t="s">
        <v>980</v>
      </c>
      <c r="BY66" t="s">
        <v>970</v>
      </c>
      <c r="BZ66">
        <v>5.3</v>
      </c>
      <c r="CA66" t="s">
        <v>970</v>
      </c>
      <c r="CB66" t="s">
        <v>981</v>
      </c>
      <c r="CC66" t="s">
        <v>982</v>
      </c>
      <c r="CD66" t="s">
        <v>1088</v>
      </c>
      <c r="CE66" t="s">
        <v>970</v>
      </c>
      <c r="CF66" t="s">
        <v>970</v>
      </c>
      <c r="CG66" t="s">
        <v>970</v>
      </c>
      <c r="CL66" t="s">
        <v>970</v>
      </c>
      <c r="CP66" t="s">
        <v>970</v>
      </c>
      <c r="CS66" t="s">
        <v>970</v>
      </c>
      <c r="CT66" t="s">
        <v>970</v>
      </c>
      <c r="CU66" t="s">
        <v>1072</v>
      </c>
      <c r="CV66" t="s">
        <v>1552</v>
      </c>
      <c r="CW66" t="s">
        <v>1006</v>
      </c>
      <c r="CX66" t="s">
        <v>970</v>
      </c>
      <c r="CZ66" t="s">
        <v>970</v>
      </c>
      <c r="DA66" t="s">
        <v>970</v>
      </c>
      <c r="DB66">
        <v>2</v>
      </c>
      <c r="DD66" t="s">
        <v>1188</v>
      </c>
      <c r="DG66" t="s">
        <v>1003</v>
      </c>
      <c r="DH66" t="s">
        <v>970</v>
      </c>
      <c r="DI66" t="s">
        <v>970</v>
      </c>
      <c r="DM66" t="s">
        <v>970</v>
      </c>
      <c r="DN66" t="s">
        <v>1062</v>
      </c>
      <c r="DO66" t="s">
        <v>970</v>
      </c>
      <c r="DP66" t="s">
        <v>970</v>
      </c>
      <c r="DQ66" t="s">
        <v>1063</v>
      </c>
      <c r="DS66" t="s">
        <v>970</v>
      </c>
      <c r="DU66" t="s">
        <v>970</v>
      </c>
      <c r="DW66" t="s">
        <v>970</v>
      </c>
      <c r="DX66" t="s">
        <v>970</v>
      </c>
      <c r="EA66" t="s">
        <v>970</v>
      </c>
      <c r="EB66" t="s">
        <v>970</v>
      </c>
      <c r="EC66" t="s">
        <v>970</v>
      </c>
      <c r="EE66" t="s">
        <v>970</v>
      </c>
      <c r="EI66" t="s">
        <v>970</v>
      </c>
    </row>
    <row r="67" spans="1:144" hidden="1" x14ac:dyDescent="0.3">
      <c r="A67">
        <v>477</v>
      </c>
      <c r="B67" t="s">
        <v>8</v>
      </c>
      <c r="C67" t="s">
        <v>75</v>
      </c>
      <c r="D67" t="s">
        <v>518</v>
      </c>
      <c r="E67">
        <v>2179</v>
      </c>
      <c r="F67">
        <v>4</v>
      </c>
      <c r="G67">
        <v>4</v>
      </c>
      <c r="H67" t="s">
        <v>986</v>
      </c>
      <c r="I67" t="s">
        <v>947</v>
      </c>
      <c r="J67" t="s">
        <v>987</v>
      </c>
      <c r="K67" t="s">
        <v>949</v>
      </c>
      <c r="L67">
        <v>70</v>
      </c>
      <c r="M67" t="s">
        <v>950</v>
      </c>
      <c r="O67">
        <v>1785</v>
      </c>
      <c r="Q67">
        <v>4585</v>
      </c>
      <c r="S67">
        <v>1890</v>
      </c>
      <c r="V67" t="s">
        <v>791</v>
      </c>
      <c r="W67">
        <v>5</v>
      </c>
      <c r="Y67" s="6" t="s">
        <v>951</v>
      </c>
      <c r="Z67" t="s">
        <v>1616</v>
      </c>
      <c r="AB67" t="s">
        <v>1330</v>
      </c>
      <c r="AC67">
        <v>6</v>
      </c>
      <c r="AD67" t="s">
        <v>1465</v>
      </c>
      <c r="AE67" t="s">
        <v>991</v>
      </c>
      <c r="AF67" t="s">
        <v>991</v>
      </c>
      <c r="AG67" t="s">
        <v>1617</v>
      </c>
      <c r="AH67" t="s">
        <v>1618</v>
      </c>
      <c r="AI67" t="s">
        <v>1344</v>
      </c>
      <c r="AJ67" t="s">
        <v>1344</v>
      </c>
      <c r="AK67" t="s">
        <v>1619</v>
      </c>
      <c r="AL67" t="s">
        <v>1619</v>
      </c>
      <c r="AM67" t="s">
        <v>962</v>
      </c>
      <c r="AN67" t="s">
        <v>1007</v>
      </c>
      <c r="AP67" t="s">
        <v>970</v>
      </c>
      <c r="AQ67" t="s">
        <v>1620</v>
      </c>
      <c r="AR67" t="s">
        <v>1621</v>
      </c>
      <c r="AS67" t="s">
        <v>967</v>
      </c>
      <c r="AT67" t="s">
        <v>968</v>
      </c>
      <c r="AU67" t="s">
        <v>968</v>
      </c>
      <c r="AV67" t="s">
        <v>970</v>
      </c>
      <c r="AW67">
        <v>7</v>
      </c>
      <c r="AX67" t="s">
        <v>971</v>
      </c>
      <c r="AY67" t="s">
        <v>985</v>
      </c>
      <c r="AZ67" t="s">
        <v>1622</v>
      </c>
      <c r="BA67" t="s">
        <v>1619</v>
      </c>
      <c r="BB67" t="s">
        <v>970</v>
      </c>
      <c r="BC67" t="s">
        <v>970</v>
      </c>
      <c r="BD67" t="s">
        <v>1005</v>
      </c>
      <c r="BE67" t="s">
        <v>970</v>
      </c>
      <c r="BF67" t="s">
        <v>970</v>
      </c>
      <c r="BG67" t="s">
        <v>1128</v>
      </c>
      <c r="BH67" t="s">
        <v>970</v>
      </c>
      <c r="BI67" t="s">
        <v>1099</v>
      </c>
      <c r="BJ67">
        <v>96</v>
      </c>
      <c r="BK67" t="s">
        <v>970</v>
      </c>
      <c r="BL67" t="s">
        <v>970</v>
      </c>
      <c r="BM67" t="s">
        <v>970</v>
      </c>
      <c r="BN67" t="s">
        <v>967</v>
      </c>
      <c r="BO67" t="s">
        <v>1052</v>
      </c>
      <c r="BP67" t="s">
        <v>970</v>
      </c>
      <c r="BQ67" t="s">
        <v>1052</v>
      </c>
      <c r="BR67" t="s">
        <v>970</v>
      </c>
      <c r="BS67" t="s">
        <v>1623</v>
      </c>
      <c r="BT67" t="s">
        <v>970</v>
      </c>
      <c r="BU67" t="s">
        <v>977</v>
      </c>
      <c r="BV67" t="s">
        <v>967</v>
      </c>
      <c r="BW67" t="s">
        <v>972</v>
      </c>
      <c r="BX67" t="s">
        <v>980</v>
      </c>
      <c r="BY67" t="s">
        <v>970</v>
      </c>
      <c r="BZ67">
        <v>5.6</v>
      </c>
      <c r="CA67" t="s">
        <v>970</v>
      </c>
      <c r="CB67" t="s">
        <v>981</v>
      </c>
      <c r="CC67" t="s">
        <v>970</v>
      </c>
      <c r="CD67" t="s">
        <v>1088</v>
      </c>
      <c r="CE67" t="s">
        <v>970</v>
      </c>
      <c r="CF67" t="s">
        <v>970</v>
      </c>
      <c r="CG67" t="s">
        <v>970</v>
      </c>
      <c r="CL67" t="s">
        <v>970</v>
      </c>
      <c r="CP67" t="s">
        <v>970</v>
      </c>
      <c r="CS67" t="s">
        <v>970</v>
      </c>
      <c r="CT67" t="s">
        <v>970</v>
      </c>
      <c r="CU67" t="s">
        <v>1072</v>
      </c>
      <c r="CV67" t="s">
        <v>1606</v>
      </c>
      <c r="CW67" t="s">
        <v>1006</v>
      </c>
      <c r="CX67" t="s">
        <v>970</v>
      </c>
      <c r="CY67" t="s">
        <v>970</v>
      </c>
      <c r="CZ67" t="s">
        <v>970</v>
      </c>
      <c r="DA67" t="s">
        <v>970</v>
      </c>
      <c r="DB67">
        <v>2</v>
      </c>
      <c r="DC67" t="s">
        <v>1242</v>
      </c>
      <c r="DD67" t="s">
        <v>1188</v>
      </c>
      <c r="DG67" t="s">
        <v>1003</v>
      </c>
      <c r="DH67" t="s">
        <v>970</v>
      </c>
      <c r="DI67" t="s">
        <v>970</v>
      </c>
      <c r="DM67" t="s">
        <v>1001</v>
      </c>
      <c r="DN67" t="s">
        <v>970</v>
      </c>
      <c r="DO67" t="s">
        <v>970</v>
      </c>
      <c r="DP67" t="s">
        <v>970</v>
      </c>
      <c r="DQ67" t="s">
        <v>1149</v>
      </c>
      <c r="DR67" t="s">
        <v>970</v>
      </c>
      <c r="DS67" t="s">
        <v>970</v>
      </c>
      <c r="DT67" t="s">
        <v>970</v>
      </c>
      <c r="DU67" t="s">
        <v>970</v>
      </c>
      <c r="DV67" t="s">
        <v>970</v>
      </c>
      <c r="DW67" t="s">
        <v>970</v>
      </c>
      <c r="DX67" t="s">
        <v>970</v>
      </c>
      <c r="EA67" t="s">
        <v>970</v>
      </c>
      <c r="EC67" t="s">
        <v>970</v>
      </c>
      <c r="EE67" t="s">
        <v>970</v>
      </c>
      <c r="EF67" t="s">
        <v>970</v>
      </c>
      <c r="EH67" t="s">
        <v>970</v>
      </c>
      <c r="EI67" t="s">
        <v>970</v>
      </c>
    </row>
    <row r="68" spans="1:144" hidden="1" x14ac:dyDescent="0.3">
      <c r="A68">
        <v>498</v>
      </c>
      <c r="B68" t="s">
        <v>8</v>
      </c>
      <c r="C68" t="s">
        <v>1625</v>
      </c>
      <c r="D68" t="s">
        <v>293</v>
      </c>
      <c r="E68">
        <v>72</v>
      </c>
      <c r="H68" t="s">
        <v>986</v>
      </c>
      <c r="M68" t="s">
        <v>1553</v>
      </c>
      <c r="N68" cm="1">
        <f t="array" ref="N68">_xlfn.IFS(M68="petrol",1,M68="diesel",2,M68="hybrid",3,M68="electric",4)</f>
        <v>4</v>
      </c>
      <c r="O68">
        <v>1540</v>
      </c>
      <c r="P68">
        <f t="shared" ref="P68:P74" si="52">O68/1000</f>
        <v>1.54</v>
      </c>
      <c r="Q68">
        <v>4247</v>
      </c>
      <c r="R68">
        <f t="shared" ref="R68:R74" si="53">Q68/1000</f>
        <v>4.2469999999999999</v>
      </c>
      <c r="S68">
        <v>1740</v>
      </c>
      <c r="T68">
        <f t="shared" ref="T68:T74" si="54">S68/1000</f>
        <v>1.74</v>
      </c>
      <c r="U68">
        <f t="shared" ref="U68:U74" si="55">P68*R68*T68</f>
        <v>11.3802612</v>
      </c>
      <c r="V68" t="s">
        <v>789</v>
      </c>
      <c r="W68">
        <v>4</v>
      </c>
      <c r="X68">
        <v>11</v>
      </c>
      <c r="Y68" s="6" t="s">
        <v>951</v>
      </c>
      <c r="AE68" t="s">
        <v>991</v>
      </c>
      <c r="AF68" t="s">
        <v>955</v>
      </c>
      <c r="AG68" t="s">
        <v>1264</v>
      </c>
      <c r="AH68" t="s">
        <v>1271</v>
      </c>
      <c r="AK68" t="s">
        <v>1179</v>
      </c>
      <c r="AL68" t="s">
        <v>1179</v>
      </c>
      <c r="AM68" t="s">
        <v>1313</v>
      </c>
      <c r="AN68" t="s">
        <v>1007</v>
      </c>
      <c r="AP68" t="s">
        <v>964</v>
      </c>
      <c r="AQ68" t="s">
        <v>1626</v>
      </c>
      <c r="AR68" t="s">
        <v>1627</v>
      </c>
      <c r="AS68" t="s">
        <v>967</v>
      </c>
      <c r="AT68" t="s">
        <v>970</v>
      </c>
      <c r="AU68" t="s">
        <v>968</v>
      </c>
      <c r="AV68" t="s">
        <v>970</v>
      </c>
      <c r="AW68">
        <v>5</v>
      </c>
      <c r="AX68" t="s">
        <v>971</v>
      </c>
      <c r="AY68" t="s">
        <v>985</v>
      </c>
      <c r="AZ68" t="s">
        <v>1268</v>
      </c>
      <c r="BA68" t="s">
        <v>1179</v>
      </c>
      <c r="BC68" t="s">
        <v>970</v>
      </c>
      <c r="BD68" t="s">
        <v>1005</v>
      </c>
      <c r="BE68" t="s">
        <v>970</v>
      </c>
      <c r="BG68" t="s">
        <v>1422</v>
      </c>
      <c r="BI68" t="s">
        <v>977</v>
      </c>
      <c r="BJ68">
        <v>510</v>
      </c>
      <c r="BK68" t="s">
        <v>970</v>
      </c>
      <c r="BM68" t="s">
        <v>970</v>
      </c>
      <c r="BN68" t="s">
        <v>967</v>
      </c>
      <c r="BO68" t="s">
        <v>1444</v>
      </c>
      <c r="BP68" t="s">
        <v>970</v>
      </c>
      <c r="BQ68" t="s">
        <v>1103</v>
      </c>
      <c r="BR68" t="s">
        <v>970</v>
      </c>
      <c r="BT68" t="s">
        <v>970</v>
      </c>
      <c r="BU68" t="s">
        <v>977</v>
      </c>
      <c r="BV68" t="s">
        <v>967</v>
      </c>
      <c r="BW68" t="s">
        <v>972</v>
      </c>
      <c r="BX68" t="s">
        <v>980</v>
      </c>
      <c r="BY68" t="s">
        <v>970</v>
      </c>
      <c r="BZ68">
        <v>5.25</v>
      </c>
      <c r="CA68" t="s">
        <v>970</v>
      </c>
      <c r="CB68" t="s">
        <v>981</v>
      </c>
      <c r="CD68" t="s">
        <v>983</v>
      </c>
      <c r="CF68" t="s">
        <v>970</v>
      </c>
      <c r="CL68" t="s">
        <v>970</v>
      </c>
      <c r="CP68" t="s">
        <v>970</v>
      </c>
      <c r="CT68" t="s">
        <v>970</v>
      </c>
      <c r="CU68" t="s">
        <v>1072</v>
      </c>
      <c r="CV68" t="s">
        <v>1628</v>
      </c>
      <c r="DI68" t="s">
        <v>970</v>
      </c>
      <c r="DL68" t="s">
        <v>970</v>
      </c>
      <c r="EM68" t="s">
        <v>1629</v>
      </c>
      <c r="EN68" t="s">
        <v>1565</v>
      </c>
    </row>
    <row r="69" spans="1:144" x14ac:dyDescent="0.3">
      <c r="A69">
        <v>501</v>
      </c>
      <c r="B69" t="s">
        <v>1</v>
      </c>
      <c r="C69" t="s">
        <v>76</v>
      </c>
      <c r="D69" t="s">
        <v>530</v>
      </c>
      <c r="E69">
        <v>2179</v>
      </c>
      <c r="F69">
        <v>4</v>
      </c>
      <c r="G69">
        <v>4</v>
      </c>
      <c r="H69" t="s">
        <v>946</v>
      </c>
      <c r="I69" t="s">
        <v>947</v>
      </c>
      <c r="J69" t="s">
        <v>987</v>
      </c>
      <c r="K69" t="s">
        <v>949</v>
      </c>
      <c r="L69">
        <v>60</v>
      </c>
      <c r="M69" t="s">
        <v>1131</v>
      </c>
      <c r="N69" cm="1">
        <f t="array" ref="N69">_xlfn.IFS(M69="petrol",1,M69="diesel",2,M69="hybrid",3,M69="electric",4)</f>
        <v>2</v>
      </c>
      <c r="O69">
        <v>1791</v>
      </c>
      <c r="P69">
        <f t="shared" si="52"/>
        <v>1.7909999999999999</v>
      </c>
      <c r="Q69">
        <v>4788</v>
      </c>
      <c r="R69">
        <f t="shared" si="53"/>
        <v>4.7880000000000003</v>
      </c>
      <c r="S69">
        <v>1903</v>
      </c>
      <c r="T69">
        <f t="shared" si="54"/>
        <v>1.903</v>
      </c>
      <c r="U69">
        <f t="shared" si="55"/>
        <v>16.318811124</v>
      </c>
      <c r="V69" t="s">
        <v>791</v>
      </c>
      <c r="W69">
        <v>5</v>
      </c>
      <c r="X69">
        <v>14</v>
      </c>
      <c r="Y69">
        <v>17.600000000000001</v>
      </c>
      <c r="Z69" t="s">
        <v>1446</v>
      </c>
      <c r="AB69" t="s">
        <v>1630</v>
      </c>
      <c r="AC69">
        <v>6</v>
      </c>
      <c r="AD69" t="s">
        <v>1465</v>
      </c>
      <c r="AE69" t="s">
        <v>991</v>
      </c>
      <c r="AF69" t="s">
        <v>991</v>
      </c>
      <c r="AG69" t="s">
        <v>1631</v>
      </c>
      <c r="AH69" t="s">
        <v>1632</v>
      </c>
      <c r="AK69" t="s">
        <v>1633</v>
      </c>
      <c r="AL69" t="s">
        <v>1633</v>
      </c>
      <c r="AM69" t="s">
        <v>962</v>
      </c>
      <c r="AN69" t="s">
        <v>1007</v>
      </c>
      <c r="AP69" t="s">
        <v>964</v>
      </c>
      <c r="AQ69" t="s">
        <v>1634</v>
      </c>
      <c r="AR69" t="s">
        <v>1635</v>
      </c>
      <c r="AS69" t="s">
        <v>967</v>
      </c>
      <c r="AT69" t="s">
        <v>968</v>
      </c>
      <c r="AU69" t="s">
        <v>968</v>
      </c>
      <c r="AV69" t="s">
        <v>970</v>
      </c>
      <c r="AW69">
        <v>7</v>
      </c>
      <c r="AX69" t="s">
        <v>971</v>
      </c>
      <c r="AY69" t="s">
        <v>972</v>
      </c>
      <c r="AZ69" t="s">
        <v>1636</v>
      </c>
      <c r="BA69" t="s">
        <v>1633</v>
      </c>
      <c r="BC69" t="s">
        <v>970</v>
      </c>
      <c r="BD69" t="s">
        <v>975</v>
      </c>
      <c r="BE69" t="s">
        <v>970</v>
      </c>
      <c r="BF69" t="s">
        <v>970</v>
      </c>
      <c r="BH69" t="s">
        <v>970</v>
      </c>
      <c r="BI69" t="s">
        <v>977</v>
      </c>
      <c r="BJ69">
        <v>128</v>
      </c>
      <c r="BK69" t="s">
        <v>970</v>
      </c>
      <c r="BL69" t="s">
        <v>970</v>
      </c>
      <c r="BM69" t="s">
        <v>970</v>
      </c>
      <c r="BN69" t="s">
        <v>967</v>
      </c>
      <c r="BO69" t="s">
        <v>978</v>
      </c>
      <c r="BP69" t="s">
        <v>970</v>
      </c>
      <c r="BQ69" t="s">
        <v>1052</v>
      </c>
      <c r="BR69" t="s">
        <v>970</v>
      </c>
      <c r="BT69" t="s">
        <v>970</v>
      </c>
      <c r="BU69" t="s">
        <v>977</v>
      </c>
      <c r="BV69" t="s">
        <v>967</v>
      </c>
      <c r="BW69" t="s">
        <v>972</v>
      </c>
      <c r="BX69" t="s">
        <v>980</v>
      </c>
      <c r="BY69" t="s">
        <v>970</v>
      </c>
      <c r="BZ69">
        <v>5.75</v>
      </c>
      <c r="CA69" t="s">
        <v>970</v>
      </c>
      <c r="CB69" t="s">
        <v>981</v>
      </c>
      <c r="CC69" t="s">
        <v>970</v>
      </c>
      <c r="CD69" t="s">
        <v>983</v>
      </c>
      <c r="CE69" t="s">
        <v>970</v>
      </c>
      <c r="CG69" t="s">
        <v>970</v>
      </c>
      <c r="CP69" t="s">
        <v>970</v>
      </c>
      <c r="CS69" t="s">
        <v>970</v>
      </c>
      <c r="CT69" t="s">
        <v>970</v>
      </c>
      <c r="CU69" t="s">
        <v>1004</v>
      </c>
      <c r="CW69" t="s">
        <v>1006</v>
      </c>
      <c r="CX69" t="s">
        <v>970</v>
      </c>
      <c r="CY69" t="s">
        <v>970</v>
      </c>
      <c r="CZ69" t="s">
        <v>970</v>
      </c>
      <c r="DA69" t="s">
        <v>970</v>
      </c>
      <c r="DB69">
        <v>2</v>
      </c>
      <c r="DC69" t="s">
        <v>1637</v>
      </c>
      <c r="DD69" t="s">
        <v>1024</v>
      </c>
      <c r="DG69" t="s">
        <v>1003</v>
      </c>
      <c r="DH69" t="s">
        <v>970</v>
      </c>
      <c r="DI69" t="s">
        <v>970</v>
      </c>
      <c r="DL69" t="s">
        <v>970</v>
      </c>
      <c r="DM69" t="s">
        <v>1001</v>
      </c>
      <c r="DN69" t="s">
        <v>1062</v>
      </c>
      <c r="DO69" t="s">
        <v>970</v>
      </c>
      <c r="DP69" t="s">
        <v>970</v>
      </c>
      <c r="DQ69" t="s">
        <v>1063</v>
      </c>
      <c r="DR69" t="s">
        <v>970</v>
      </c>
      <c r="DS69" t="s">
        <v>970</v>
      </c>
      <c r="DX69" t="s">
        <v>970</v>
      </c>
      <c r="EA69" t="s">
        <v>970</v>
      </c>
      <c r="EE69" t="s">
        <v>970</v>
      </c>
    </row>
    <row r="70" spans="1:144" hidden="1" x14ac:dyDescent="0.3">
      <c r="A70">
        <v>508</v>
      </c>
      <c r="B70" t="s">
        <v>5</v>
      </c>
      <c r="C70" t="s">
        <v>77</v>
      </c>
      <c r="D70" t="s">
        <v>537</v>
      </c>
      <c r="E70">
        <v>2393</v>
      </c>
      <c r="F70">
        <v>4</v>
      </c>
      <c r="G70">
        <v>4</v>
      </c>
      <c r="H70" t="s">
        <v>946</v>
      </c>
      <c r="I70" t="s">
        <v>947</v>
      </c>
      <c r="J70" t="s">
        <v>1008</v>
      </c>
      <c r="K70" t="s">
        <v>949</v>
      </c>
      <c r="L70">
        <v>55</v>
      </c>
      <c r="M70" t="s">
        <v>1131</v>
      </c>
      <c r="N70" cm="1">
        <f t="array" ref="N70">_xlfn.IFS(M70="petrol",1,M70="diesel",2,M70="hybrid",3,M70="electric",4)</f>
        <v>2</v>
      </c>
      <c r="O70">
        <v>1795</v>
      </c>
      <c r="P70">
        <f t="shared" si="52"/>
        <v>1.7949999999999999</v>
      </c>
      <c r="Q70">
        <v>4735</v>
      </c>
      <c r="R70">
        <f t="shared" si="53"/>
        <v>4.7350000000000003</v>
      </c>
      <c r="S70">
        <v>1830</v>
      </c>
      <c r="T70">
        <f t="shared" si="54"/>
        <v>1.83</v>
      </c>
      <c r="U70">
        <f t="shared" si="55"/>
        <v>15.553764750000003</v>
      </c>
      <c r="V70" t="s">
        <v>788</v>
      </c>
      <c r="W70">
        <v>5</v>
      </c>
      <c r="X70">
        <v>12</v>
      </c>
      <c r="Y70" s="6" t="s">
        <v>951</v>
      </c>
      <c r="Z70" t="s">
        <v>1600</v>
      </c>
      <c r="AB70" t="s">
        <v>1640</v>
      </c>
      <c r="AC70">
        <v>5</v>
      </c>
      <c r="AD70" t="s">
        <v>1641</v>
      </c>
      <c r="AE70" t="s">
        <v>991</v>
      </c>
      <c r="AF70" t="s">
        <v>955</v>
      </c>
      <c r="AG70" t="s">
        <v>1280</v>
      </c>
      <c r="AH70" t="s">
        <v>1642</v>
      </c>
      <c r="AI70" t="s">
        <v>1643</v>
      </c>
      <c r="AJ70" t="s">
        <v>1643</v>
      </c>
      <c r="AK70" t="s">
        <v>1644</v>
      </c>
      <c r="AL70" t="s">
        <v>1644</v>
      </c>
      <c r="AM70" t="s">
        <v>962</v>
      </c>
      <c r="AN70" t="s">
        <v>1007</v>
      </c>
      <c r="AP70" t="s">
        <v>964</v>
      </c>
      <c r="AQ70" t="s">
        <v>1645</v>
      </c>
      <c r="AR70" t="s">
        <v>1646</v>
      </c>
      <c r="AS70" t="s">
        <v>967</v>
      </c>
      <c r="AT70" t="s">
        <v>968</v>
      </c>
      <c r="AU70" t="s">
        <v>968</v>
      </c>
      <c r="AV70" t="s">
        <v>970</v>
      </c>
      <c r="AW70">
        <v>7</v>
      </c>
      <c r="AX70" t="s">
        <v>971</v>
      </c>
      <c r="AY70" t="s">
        <v>972</v>
      </c>
      <c r="AZ70" t="s">
        <v>1647</v>
      </c>
      <c r="BA70" t="s">
        <v>1644</v>
      </c>
      <c r="BD70" t="s">
        <v>969</v>
      </c>
      <c r="BF70" t="s">
        <v>970</v>
      </c>
      <c r="BG70" t="s">
        <v>1648</v>
      </c>
      <c r="BI70" t="s">
        <v>977</v>
      </c>
      <c r="BL70" t="s">
        <v>970</v>
      </c>
      <c r="BM70" t="s">
        <v>970</v>
      </c>
      <c r="BN70" t="s">
        <v>967</v>
      </c>
      <c r="BO70" t="s">
        <v>1052</v>
      </c>
      <c r="BP70" t="s">
        <v>970</v>
      </c>
      <c r="BQ70" t="s">
        <v>1052</v>
      </c>
      <c r="BR70" t="s">
        <v>970</v>
      </c>
      <c r="BU70" t="s">
        <v>977</v>
      </c>
      <c r="BV70" t="s">
        <v>967</v>
      </c>
      <c r="BW70" t="s">
        <v>972</v>
      </c>
      <c r="BX70" t="s">
        <v>980</v>
      </c>
      <c r="BY70" t="s">
        <v>970</v>
      </c>
      <c r="BZ70">
        <v>5.4</v>
      </c>
      <c r="CA70" t="s">
        <v>970</v>
      </c>
      <c r="CB70" t="s">
        <v>981</v>
      </c>
      <c r="CC70" t="s">
        <v>970</v>
      </c>
      <c r="CD70" t="s">
        <v>983</v>
      </c>
      <c r="CE70" t="s">
        <v>970</v>
      </c>
      <c r="CL70" t="s">
        <v>970</v>
      </c>
      <c r="CP70" t="s">
        <v>970</v>
      </c>
      <c r="CS70" t="s">
        <v>970</v>
      </c>
      <c r="CT70" t="s">
        <v>970</v>
      </c>
      <c r="CU70" t="s">
        <v>1072</v>
      </c>
      <c r="CV70" t="s">
        <v>1649</v>
      </c>
      <c r="CW70" t="s">
        <v>1650</v>
      </c>
      <c r="CX70" t="s">
        <v>970</v>
      </c>
      <c r="CY70" t="s">
        <v>970</v>
      </c>
      <c r="CZ70" t="s">
        <v>970</v>
      </c>
      <c r="DB70">
        <v>3</v>
      </c>
      <c r="DD70" t="s">
        <v>1243</v>
      </c>
      <c r="DH70" t="s">
        <v>970</v>
      </c>
      <c r="DP70" t="s">
        <v>970</v>
      </c>
      <c r="DS70" t="s">
        <v>970</v>
      </c>
      <c r="DX70" t="s">
        <v>970</v>
      </c>
      <c r="EA70" t="s">
        <v>970</v>
      </c>
      <c r="EB70" t="s">
        <v>970</v>
      </c>
    </row>
    <row r="71" spans="1:144" hidden="1" x14ac:dyDescent="0.3">
      <c r="A71">
        <v>524</v>
      </c>
      <c r="B71" t="s">
        <v>5</v>
      </c>
      <c r="C71" t="s">
        <v>78</v>
      </c>
      <c r="D71" t="s">
        <v>553</v>
      </c>
      <c r="E71">
        <v>1798</v>
      </c>
      <c r="F71">
        <v>4</v>
      </c>
      <c r="G71">
        <v>4</v>
      </c>
      <c r="H71" t="s">
        <v>986</v>
      </c>
      <c r="I71" t="s">
        <v>947</v>
      </c>
      <c r="J71" t="s">
        <v>987</v>
      </c>
      <c r="K71" t="s">
        <v>949</v>
      </c>
      <c r="L71">
        <v>55</v>
      </c>
      <c r="M71" t="s">
        <v>950</v>
      </c>
      <c r="N71" cm="1">
        <f t="array" ref="N71">_xlfn.IFS(M71="petrol",1,M71="diesel",2,M71="hybrid",3,M71="electric",4)</f>
        <v>1</v>
      </c>
      <c r="O71">
        <v>1475</v>
      </c>
      <c r="P71">
        <f t="shared" si="52"/>
        <v>1.4750000000000001</v>
      </c>
      <c r="Q71">
        <v>4620</v>
      </c>
      <c r="R71">
        <f t="shared" si="53"/>
        <v>4.62</v>
      </c>
      <c r="S71">
        <v>1775</v>
      </c>
      <c r="T71">
        <f t="shared" si="54"/>
        <v>1.7749999999999999</v>
      </c>
      <c r="U71">
        <f t="shared" si="55"/>
        <v>12.0957375</v>
      </c>
      <c r="V71" t="s">
        <v>789</v>
      </c>
      <c r="W71">
        <v>4</v>
      </c>
      <c r="X71">
        <v>9.5</v>
      </c>
      <c r="Y71" s="6" t="s">
        <v>951</v>
      </c>
      <c r="Z71" t="s">
        <v>1654</v>
      </c>
      <c r="AB71" t="s">
        <v>1501</v>
      </c>
      <c r="AC71">
        <v>6</v>
      </c>
      <c r="AD71" t="s">
        <v>1448</v>
      </c>
      <c r="AE71" t="s">
        <v>991</v>
      </c>
      <c r="AF71" t="s">
        <v>1065</v>
      </c>
      <c r="AG71" t="s">
        <v>1071</v>
      </c>
      <c r="AH71" t="s">
        <v>1094</v>
      </c>
      <c r="AI71" t="s">
        <v>1433</v>
      </c>
      <c r="AJ71" t="s">
        <v>1655</v>
      </c>
      <c r="AK71" t="s">
        <v>1502</v>
      </c>
      <c r="AL71" t="s">
        <v>1502</v>
      </c>
      <c r="AM71" t="s">
        <v>962</v>
      </c>
      <c r="AN71" t="s">
        <v>1007</v>
      </c>
      <c r="AP71" t="s">
        <v>964</v>
      </c>
      <c r="AQ71" t="s">
        <v>1656</v>
      </c>
      <c r="AR71" t="s">
        <v>1657</v>
      </c>
      <c r="AS71" t="s">
        <v>967</v>
      </c>
      <c r="AT71" t="s">
        <v>968</v>
      </c>
      <c r="AU71" t="s">
        <v>968</v>
      </c>
      <c r="AV71" t="s">
        <v>970</v>
      </c>
      <c r="AW71">
        <v>5</v>
      </c>
      <c r="AX71" t="s">
        <v>971</v>
      </c>
      <c r="AY71" t="s">
        <v>972</v>
      </c>
      <c r="AZ71" t="s">
        <v>1622</v>
      </c>
      <c r="BA71" t="s">
        <v>1502</v>
      </c>
      <c r="BC71">
        <v>2</v>
      </c>
      <c r="BD71" t="s">
        <v>1133</v>
      </c>
      <c r="BE71" t="s">
        <v>970</v>
      </c>
      <c r="BF71" t="s">
        <v>970</v>
      </c>
      <c r="BG71" t="s">
        <v>1128</v>
      </c>
      <c r="BH71" t="s">
        <v>970</v>
      </c>
      <c r="BI71" t="s">
        <v>977</v>
      </c>
      <c r="BJ71">
        <v>470</v>
      </c>
      <c r="BK71" t="s">
        <v>970</v>
      </c>
      <c r="BL71" t="s">
        <v>970</v>
      </c>
      <c r="BM71" t="s">
        <v>970</v>
      </c>
      <c r="BN71" t="s">
        <v>967</v>
      </c>
      <c r="BO71" t="s">
        <v>1052</v>
      </c>
      <c r="BP71" t="s">
        <v>970</v>
      </c>
      <c r="BQ71" t="s">
        <v>1052</v>
      </c>
      <c r="BR71" t="s">
        <v>970</v>
      </c>
      <c r="BT71" t="s">
        <v>970</v>
      </c>
      <c r="BU71" t="s">
        <v>977</v>
      </c>
      <c r="BV71" t="s">
        <v>968</v>
      </c>
      <c r="BW71" t="s">
        <v>972</v>
      </c>
      <c r="BX71" t="s">
        <v>980</v>
      </c>
      <c r="BY71" t="s">
        <v>970</v>
      </c>
      <c r="BZ71">
        <v>5.4</v>
      </c>
      <c r="CA71" t="s">
        <v>970</v>
      </c>
      <c r="CB71" t="s">
        <v>981</v>
      </c>
      <c r="CC71" t="s">
        <v>982</v>
      </c>
      <c r="CD71" t="s">
        <v>1088</v>
      </c>
      <c r="CL71" t="s">
        <v>970</v>
      </c>
      <c r="CS71" t="s">
        <v>970</v>
      </c>
      <c r="CU71" t="s">
        <v>1004</v>
      </c>
      <c r="CV71" t="s">
        <v>1506</v>
      </c>
      <c r="CW71" t="s">
        <v>1650</v>
      </c>
      <c r="CX71" t="s">
        <v>970</v>
      </c>
      <c r="CY71" t="s">
        <v>970</v>
      </c>
      <c r="CZ71" t="s">
        <v>970</v>
      </c>
      <c r="DB71">
        <v>3</v>
      </c>
      <c r="DC71" t="s">
        <v>1658</v>
      </c>
      <c r="DD71" t="s">
        <v>1188</v>
      </c>
      <c r="DG71" t="s">
        <v>1027</v>
      </c>
      <c r="DH71" t="s">
        <v>970</v>
      </c>
      <c r="DI71" t="s">
        <v>970</v>
      </c>
      <c r="DM71" t="s">
        <v>1001</v>
      </c>
      <c r="DN71" t="s">
        <v>1062</v>
      </c>
      <c r="DP71" t="s">
        <v>970</v>
      </c>
      <c r="DQ71" t="s">
        <v>1063</v>
      </c>
      <c r="DU71" t="s">
        <v>1070</v>
      </c>
      <c r="EB71" t="s">
        <v>970</v>
      </c>
      <c r="EE71" t="s">
        <v>970</v>
      </c>
      <c r="EF71" t="s">
        <v>970</v>
      </c>
    </row>
    <row r="72" spans="1:144" x14ac:dyDescent="0.3">
      <c r="A72">
        <v>530</v>
      </c>
      <c r="B72" t="s">
        <v>9</v>
      </c>
      <c r="C72" t="s">
        <v>79</v>
      </c>
      <c r="D72" t="s">
        <v>559</v>
      </c>
      <c r="E72">
        <v>1798</v>
      </c>
      <c r="F72">
        <v>4</v>
      </c>
      <c r="G72">
        <v>4</v>
      </c>
      <c r="H72" t="s">
        <v>986</v>
      </c>
      <c r="I72" t="s">
        <v>947</v>
      </c>
      <c r="J72" t="s">
        <v>987</v>
      </c>
      <c r="K72" t="s">
        <v>949</v>
      </c>
      <c r="L72">
        <v>66</v>
      </c>
      <c r="M72" t="s">
        <v>950</v>
      </c>
      <c r="N72" cm="1">
        <f t="array" ref="N72">_xlfn.IFS(M72="petrol",1,M72="diesel",2,M72="hybrid",3,M72="electric",4)</f>
        <v>1</v>
      </c>
      <c r="O72">
        <v>1483</v>
      </c>
      <c r="P72">
        <f t="shared" si="52"/>
        <v>1.4830000000000001</v>
      </c>
      <c r="Q72">
        <v>4861</v>
      </c>
      <c r="R72">
        <f t="shared" si="53"/>
        <v>4.8609999999999998</v>
      </c>
      <c r="S72">
        <v>1864</v>
      </c>
      <c r="T72">
        <f t="shared" si="54"/>
        <v>1.8640000000000001</v>
      </c>
      <c r="U72">
        <f t="shared" si="55"/>
        <v>13.437320632</v>
      </c>
      <c r="V72" t="s">
        <v>789</v>
      </c>
      <c r="W72">
        <v>4</v>
      </c>
      <c r="X72">
        <v>10.6</v>
      </c>
      <c r="Y72">
        <v>14.12</v>
      </c>
      <c r="Z72" t="s">
        <v>1664</v>
      </c>
      <c r="AB72" t="s">
        <v>1665</v>
      </c>
      <c r="AC72">
        <v>6</v>
      </c>
      <c r="AD72" t="s">
        <v>1309</v>
      </c>
      <c r="AE72" t="s">
        <v>991</v>
      </c>
      <c r="AF72" t="s">
        <v>991</v>
      </c>
      <c r="AG72" t="s">
        <v>1323</v>
      </c>
      <c r="AH72" t="s">
        <v>1324</v>
      </c>
      <c r="AK72" t="s">
        <v>1661</v>
      </c>
      <c r="AL72" t="s">
        <v>1661</v>
      </c>
      <c r="AM72" t="s">
        <v>1313</v>
      </c>
      <c r="AN72" t="s">
        <v>1007</v>
      </c>
      <c r="AO72" t="s">
        <v>970</v>
      </c>
      <c r="AP72" t="s">
        <v>1119</v>
      </c>
      <c r="AQ72" t="s">
        <v>1314</v>
      </c>
      <c r="AR72" t="s">
        <v>1666</v>
      </c>
      <c r="AS72" t="s">
        <v>968</v>
      </c>
      <c r="AT72" t="s">
        <v>968</v>
      </c>
      <c r="AU72" t="s">
        <v>968</v>
      </c>
      <c r="AV72" t="s">
        <v>970</v>
      </c>
      <c r="AW72">
        <v>5</v>
      </c>
      <c r="AX72" t="s">
        <v>1196</v>
      </c>
      <c r="AY72" t="s">
        <v>972</v>
      </c>
      <c r="AZ72" t="s">
        <v>1316</v>
      </c>
      <c r="BA72" t="s">
        <v>1661</v>
      </c>
      <c r="BB72" t="s">
        <v>970</v>
      </c>
      <c r="BC72">
        <v>2</v>
      </c>
      <c r="BD72" t="s">
        <v>1005</v>
      </c>
      <c r="BE72" t="s">
        <v>970</v>
      </c>
      <c r="BF72" t="s">
        <v>970</v>
      </c>
      <c r="BH72" t="s">
        <v>970</v>
      </c>
      <c r="BI72" t="s">
        <v>1061</v>
      </c>
      <c r="BJ72">
        <v>625</v>
      </c>
      <c r="BK72" t="s">
        <v>970</v>
      </c>
      <c r="BL72" t="s">
        <v>970</v>
      </c>
      <c r="BM72" t="s">
        <v>970</v>
      </c>
      <c r="BN72" t="s">
        <v>967</v>
      </c>
      <c r="BO72" t="s">
        <v>1052</v>
      </c>
      <c r="BP72" t="s">
        <v>970</v>
      </c>
      <c r="BQ72" t="s">
        <v>1052</v>
      </c>
      <c r="BR72" t="s">
        <v>970</v>
      </c>
      <c r="BT72" t="s">
        <v>970</v>
      </c>
      <c r="BU72" t="s">
        <v>977</v>
      </c>
      <c r="BV72" t="s">
        <v>968</v>
      </c>
      <c r="BW72" t="s">
        <v>972</v>
      </c>
      <c r="BX72" t="s">
        <v>980</v>
      </c>
      <c r="BY72" t="s">
        <v>970</v>
      </c>
      <c r="BZ72">
        <v>11.1</v>
      </c>
      <c r="CA72" t="s">
        <v>970</v>
      </c>
      <c r="CB72" t="s">
        <v>981</v>
      </c>
      <c r="CC72" t="s">
        <v>982</v>
      </c>
      <c r="CD72" t="s">
        <v>1277</v>
      </c>
      <c r="CF72" t="s">
        <v>970</v>
      </c>
      <c r="CG72" t="s">
        <v>970</v>
      </c>
      <c r="CL72" t="s">
        <v>970</v>
      </c>
      <c r="CP72" t="s">
        <v>970</v>
      </c>
      <c r="CS72" t="s">
        <v>970</v>
      </c>
      <c r="CT72" t="s">
        <v>970</v>
      </c>
      <c r="CU72" t="s">
        <v>1072</v>
      </c>
      <c r="CV72" t="s">
        <v>1375</v>
      </c>
      <c r="CW72" t="s">
        <v>1624</v>
      </c>
      <c r="CX72" t="s">
        <v>970</v>
      </c>
      <c r="CY72" t="s">
        <v>970</v>
      </c>
      <c r="CZ72" t="s">
        <v>970</v>
      </c>
      <c r="DA72" t="s">
        <v>970</v>
      </c>
      <c r="DB72">
        <v>8</v>
      </c>
      <c r="DD72" t="s">
        <v>1188</v>
      </c>
      <c r="DG72" t="s">
        <v>1085</v>
      </c>
      <c r="DH72" t="s">
        <v>970</v>
      </c>
      <c r="DI72" t="s">
        <v>970</v>
      </c>
      <c r="DL72" t="s">
        <v>970</v>
      </c>
      <c r="DM72" t="s">
        <v>1001</v>
      </c>
      <c r="DN72" t="s">
        <v>1320</v>
      </c>
      <c r="DO72" t="s">
        <v>970</v>
      </c>
      <c r="DP72" t="s">
        <v>970</v>
      </c>
      <c r="DQ72" t="s">
        <v>1146</v>
      </c>
      <c r="DR72" t="s">
        <v>970</v>
      </c>
      <c r="DS72" t="s">
        <v>970</v>
      </c>
      <c r="DT72" t="s">
        <v>970</v>
      </c>
      <c r="DU72" t="s">
        <v>1070</v>
      </c>
      <c r="DV72" t="s">
        <v>970</v>
      </c>
      <c r="DW72" t="s">
        <v>970</v>
      </c>
      <c r="DX72" t="s">
        <v>970</v>
      </c>
      <c r="EB72" t="s">
        <v>970</v>
      </c>
      <c r="EC72" t="s">
        <v>970</v>
      </c>
      <c r="ED72" t="s">
        <v>970</v>
      </c>
      <c r="EE72" t="s">
        <v>970</v>
      </c>
      <c r="EF72" t="s">
        <v>970</v>
      </c>
      <c r="EH72" t="s">
        <v>970</v>
      </c>
      <c r="EI72" t="s">
        <v>970</v>
      </c>
    </row>
    <row r="73" spans="1:144" x14ac:dyDescent="0.3">
      <c r="A73">
        <v>537</v>
      </c>
      <c r="B73" t="s">
        <v>5</v>
      </c>
      <c r="C73" t="s">
        <v>80</v>
      </c>
      <c r="D73" t="s">
        <v>566</v>
      </c>
      <c r="E73">
        <v>2755</v>
      </c>
      <c r="F73">
        <v>4</v>
      </c>
      <c r="G73">
        <v>4</v>
      </c>
      <c r="H73" t="s">
        <v>946</v>
      </c>
      <c r="I73" t="s">
        <v>947</v>
      </c>
      <c r="J73" t="s">
        <v>987</v>
      </c>
      <c r="K73" t="s">
        <v>949</v>
      </c>
      <c r="L73">
        <v>80</v>
      </c>
      <c r="M73" t="s">
        <v>1131</v>
      </c>
      <c r="N73" cm="1">
        <f t="array" ref="N73">_xlfn.IFS(M73="petrol",1,M73="diesel",2,M73="hybrid",3,M73="electric",4)</f>
        <v>2</v>
      </c>
      <c r="O73">
        <v>1835</v>
      </c>
      <c r="P73">
        <f t="shared" si="52"/>
        <v>1.835</v>
      </c>
      <c r="Q73">
        <v>4795</v>
      </c>
      <c r="R73">
        <f t="shared" si="53"/>
        <v>4.7949999999999999</v>
      </c>
      <c r="S73">
        <v>1855</v>
      </c>
      <c r="T73">
        <f t="shared" si="54"/>
        <v>1.855</v>
      </c>
      <c r="U73">
        <f t="shared" si="55"/>
        <v>16.321820374999998</v>
      </c>
      <c r="V73" t="s">
        <v>791</v>
      </c>
      <c r="W73">
        <v>5</v>
      </c>
      <c r="X73">
        <v>12.55</v>
      </c>
      <c r="Y73">
        <v>12.9</v>
      </c>
      <c r="Z73" t="s">
        <v>1668</v>
      </c>
      <c r="AB73" t="s">
        <v>1669</v>
      </c>
      <c r="AC73">
        <v>5</v>
      </c>
      <c r="AD73" t="s">
        <v>1670</v>
      </c>
      <c r="AE73" t="s">
        <v>991</v>
      </c>
      <c r="AF73" t="s">
        <v>991</v>
      </c>
      <c r="AG73" t="s">
        <v>1378</v>
      </c>
      <c r="AH73" t="s">
        <v>1642</v>
      </c>
      <c r="AI73" t="s">
        <v>1643</v>
      </c>
      <c r="AJ73" t="s">
        <v>1643</v>
      </c>
      <c r="AK73" t="s">
        <v>1671</v>
      </c>
      <c r="AL73" t="s">
        <v>1671</v>
      </c>
      <c r="AM73" t="s">
        <v>962</v>
      </c>
      <c r="AN73" t="s">
        <v>1007</v>
      </c>
      <c r="AP73" t="s">
        <v>1119</v>
      </c>
      <c r="AQ73" t="s">
        <v>1672</v>
      </c>
      <c r="AR73" t="s">
        <v>1673</v>
      </c>
      <c r="AS73" t="s">
        <v>967</v>
      </c>
      <c r="AT73" t="s">
        <v>968</v>
      </c>
      <c r="AU73" t="s">
        <v>968</v>
      </c>
      <c r="AV73" t="s">
        <v>970</v>
      </c>
      <c r="AW73">
        <v>7</v>
      </c>
      <c r="AX73" t="s">
        <v>1196</v>
      </c>
      <c r="AY73" t="s">
        <v>985</v>
      </c>
      <c r="AZ73" t="s">
        <v>1674</v>
      </c>
      <c r="BA73" t="s">
        <v>1671</v>
      </c>
      <c r="BB73" t="s">
        <v>970</v>
      </c>
      <c r="BC73" t="s">
        <v>970</v>
      </c>
      <c r="BD73" t="s">
        <v>975</v>
      </c>
      <c r="BE73" t="s">
        <v>970</v>
      </c>
      <c r="BG73" t="s">
        <v>1128</v>
      </c>
      <c r="BH73" t="s">
        <v>970</v>
      </c>
      <c r="BI73" t="s">
        <v>977</v>
      </c>
      <c r="BJ73">
        <v>296</v>
      </c>
      <c r="BK73" t="s">
        <v>970</v>
      </c>
      <c r="BL73" t="s">
        <v>970</v>
      </c>
      <c r="BM73" t="s">
        <v>970</v>
      </c>
      <c r="BN73" t="s">
        <v>967</v>
      </c>
      <c r="BO73" t="s">
        <v>1052</v>
      </c>
      <c r="BQ73" t="s">
        <v>1052</v>
      </c>
      <c r="BR73" t="s">
        <v>970</v>
      </c>
      <c r="BT73" t="s">
        <v>970</v>
      </c>
      <c r="BU73" t="s">
        <v>977</v>
      </c>
      <c r="BV73" t="s">
        <v>968</v>
      </c>
      <c r="BW73" t="s">
        <v>972</v>
      </c>
      <c r="BX73" t="s">
        <v>980</v>
      </c>
      <c r="BY73" t="s">
        <v>970</v>
      </c>
      <c r="BZ73">
        <v>5.8</v>
      </c>
      <c r="CA73" t="s">
        <v>970</v>
      </c>
      <c r="CB73" t="s">
        <v>981</v>
      </c>
      <c r="CC73" t="s">
        <v>970</v>
      </c>
      <c r="CD73" t="s">
        <v>1088</v>
      </c>
      <c r="CE73" t="s">
        <v>970</v>
      </c>
      <c r="CF73" t="s">
        <v>970</v>
      </c>
      <c r="CG73" t="s">
        <v>970</v>
      </c>
      <c r="CL73" t="s">
        <v>970</v>
      </c>
      <c r="CP73" t="s">
        <v>970</v>
      </c>
      <c r="CS73" t="s">
        <v>970</v>
      </c>
      <c r="CT73" t="s">
        <v>970</v>
      </c>
      <c r="CU73" t="s">
        <v>1072</v>
      </c>
      <c r="CV73" t="s">
        <v>1608</v>
      </c>
      <c r="CW73" t="s">
        <v>1675</v>
      </c>
      <c r="CX73" t="s">
        <v>970</v>
      </c>
      <c r="CY73" t="s">
        <v>970</v>
      </c>
      <c r="CZ73" t="s">
        <v>970</v>
      </c>
      <c r="DB73">
        <v>7</v>
      </c>
      <c r="DC73" t="s">
        <v>1676</v>
      </c>
      <c r="DD73" t="s">
        <v>1188</v>
      </c>
      <c r="DG73" t="s">
        <v>1003</v>
      </c>
      <c r="DH73" t="s">
        <v>970</v>
      </c>
      <c r="DI73" t="s">
        <v>970</v>
      </c>
      <c r="DL73" t="s">
        <v>970</v>
      </c>
      <c r="DM73" t="s">
        <v>1001</v>
      </c>
      <c r="DN73" t="s">
        <v>1062</v>
      </c>
      <c r="DP73" t="s">
        <v>970</v>
      </c>
      <c r="DQ73" t="s">
        <v>1146</v>
      </c>
      <c r="DR73" t="s">
        <v>970</v>
      </c>
      <c r="DS73" t="s">
        <v>970</v>
      </c>
      <c r="DU73" t="s">
        <v>1070</v>
      </c>
      <c r="DW73" t="s">
        <v>970</v>
      </c>
      <c r="DX73" t="s">
        <v>970</v>
      </c>
      <c r="EA73" t="s">
        <v>970</v>
      </c>
      <c r="ED73" t="s">
        <v>970</v>
      </c>
      <c r="EE73" t="s">
        <v>970</v>
      </c>
      <c r="EF73" t="s">
        <v>970</v>
      </c>
      <c r="EI73" t="s">
        <v>970</v>
      </c>
    </row>
    <row r="74" spans="1:144" x14ac:dyDescent="0.3">
      <c r="A74">
        <v>544</v>
      </c>
      <c r="B74" t="s">
        <v>7</v>
      </c>
      <c r="C74" t="s">
        <v>81</v>
      </c>
      <c r="D74" t="s">
        <v>573</v>
      </c>
      <c r="E74">
        <v>3198</v>
      </c>
      <c r="F74">
        <v>5</v>
      </c>
      <c r="G74">
        <v>4</v>
      </c>
      <c r="H74" t="s">
        <v>1292</v>
      </c>
      <c r="I74" t="s">
        <v>947</v>
      </c>
      <c r="J74" t="s">
        <v>987</v>
      </c>
      <c r="K74" t="s">
        <v>949</v>
      </c>
      <c r="L74">
        <v>80</v>
      </c>
      <c r="M74" t="s">
        <v>1131</v>
      </c>
      <c r="N74" cm="1">
        <f t="array" ref="N74">_xlfn.IFS(M74="petrol",1,M74="diesel",2,M74="hybrid",3,M74="electric",4)</f>
        <v>2</v>
      </c>
      <c r="O74">
        <v>1837</v>
      </c>
      <c r="P74">
        <f t="shared" si="52"/>
        <v>1.837</v>
      </c>
      <c r="Q74">
        <v>4903</v>
      </c>
      <c r="R74">
        <f t="shared" si="53"/>
        <v>4.9029999999999996</v>
      </c>
      <c r="S74">
        <v>1869</v>
      </c>
      <c r="T74">
        <f t="shared" si="54"/>
        <v>1.869</v>
      </c>
      <c r="U74">
        <f t="shared" si="55"/>
        <v>16.833729758999997</v>
      </c>
      <c r="V74" t="s">
        <v>791</v>
      </c>
      <c r="W74">
        <v>5</v>
      </c>
      <c r="X74">
        <v>7.7</v>
      </c>
      <c r="Y74">
        <v>10.91</v>
      </c>
      <c r="Z74" t="s">
        <v>1678</v>
      </c>
      <c r="AB74" t="s">
        <v>1679</v>
      </c>
      <c r="AC74">
        <v>6</v>
      </c>
      <c r="AD74" t="s">
        <v>1680</v>
      </c>
      <c r="AE74" t="s">
        <v>991</v>
      </c>
      <c r="AF74" t="s">
        <v>991</v>
      </c>
      <c r="AG74" t="s">
        <v>1681</v>
      </c>
      <c r="AH74" t="s">
        <v>1682</v>
      </c>
      <c r="AI74" t="s">
        <v>1513</v>
      </c>
      <c r="AJ74" t="s">
        <v>1683</v>
      </c>
      <c r="AK74" t="s">
        <v>1684</v>
      </c>
      <c r="AL74" t="s">
        <v>1684</v>
      </c>
      <c r="AM74" t="s">
        <v>1258</v>
      </c>
      <c r="AN74" t="s">
        <v>1007</v>
      </c>
      <c r="AO74" t="s">
        <v>970</v>
      </c>
      <c r="AP74" t="s">
        <v>1119</v>
      </c>
      <c r="AQ74" t="s">
        <v>1685</v>
      </c>
      <c r="AR74" t="s">
        <v>1686</v>
      </c>
      <c r="AS74" t="s">
        <v>967</v>
      </c>
      <c r="AT74" t="s">
        <v>968</v>
      </c>
      <c r="AU74" t="s">
        <v>968</v>
      </c>
      <c r="AV74">
        <v>2</v>
      </c>
      <c r="AW74">
        <v>7</v>
      </c>
      <c r="AX74" t="s">
        <v>1196</v>
      </c>
      <c r="AY74" t="s">
        <v>985</v>
      </c>
      <c r="AZ74" t="s">
        <v>1636</v>
      </c>
      <c r="BA74" t="s">
        <v>1684</v>
      </c>
      <c r="BB74" t="s">
        <v>970</v>
      </c>
      <c r="BC74">
        <v>3</v>
      </c>
      <c r="BD74" t="s">
        <v>975</v>
      </c>
      <c r="BE74" t="s">
        <v>970</v>
      </c>
      <c r="BF74" t="s">
        <v>970</v>
      </c>
      <c r="BH74" t="s">
        <v>970</v>
      </c>
      <c r="BI74" t="s">
        <v>977</v>
      </c>
      <c r="BJ74">
        <v>430</v>
      </c>
      <c r="BK74" t="s">
        <v>970</v>
      </c>
      <c r="BL74" t="s">
        <v>970</v>
      </c>
      <c r="BM74" t="s">
        <v>970</v>
      </c>
      <c r="BN74" t="s">
        <v>967</v>
      </c>
      <c r="BO74" t="s">
        <v>1052</v>
      </c>
      <c r="BP74" t="s">
        <v>970</v>
      </c>
      <c r="BQ74" t="s">
        <v>1052</v>
      </c>
      <c r="BR74" t="s">
        <v>970</v>
      </c>
      <c r="BT74" t="s">
        <v>970</v>
      </c>
      <c r="BU74" t="s">
        <v>977</v>
      </c>
      <c r="BV74" t="s">
        <v>967</v>
      </c>
      <c r="BW74" t="s">
        <v>972</v>
      </c>
      <c r="BX74" t="s">
        <v>980</v>
      </c>
      <c r="BY74" t="s">
        <v>970</v>
      </c>
      <c r="BZ74">
        <v>6.2</v>
      </c>
      <c r="CA74" t="s">
        <v>970</v>
      </c>
      <c r="CB74" t="s">
        <v>981</v>
      </c>
      <c r="CC74" t="s">
        <v>970</v>
      </c>
      <c r="CD74" t="s">
        <v>1687</v>
      </c>
      <c r="CF74" t="s">
        <v>970</v>
      </c>
      <c r="CG74" t="s">
        <v>970</v>
      </c>
      <c r="CL74" t="s">
        <v>970</v>
      </c>
      <c r="CP74" t="s">
        <v>970</v>
      </c>
      <c r="CS74" t="s">
        <v>970</v>
      </c>
      <c r="CT74" t="s">
        <v>970</v>
      </c>
      <c r="CU74" t="s">
        <v>1072</v>
      </c>
      <c r="CW74" t="s">
        <v>1688</v>
      </c>
      <c r="CX74" t="s">
        <v>970</v>
      </c>
      <c r="CY74" t="s">
        <v>970</v>
      </c>
      <c r="CZ74" t="s">
        <v>970</v>
      </c>
      <c r="DA74" t="s">
        <v>970</v>
      </c>
      <c r="DB74">
        <v>7</v>
      </c>
      <c r="DD74" t="s">
        <v>1024</v>
      </c>
      <c r="DG74" t="s">
        <v>1085</v>
      </c>
      <c r="DH74" t="s">
        <v>970</v>
      </c>
      <c r="DI74" t="s">
        <v>970</v>
      </c>
      <c r="DL74" t="s">
        <v>970</v>
      </c>
      <c r="DM74" t="s">
        <v>1001</v>
      </c>
      <c r="DN74" t="s">
        <v>1062</v>
      </c>
      <c r="DO74" t="s">
        <v>970</v>
      </c>
      <c r="DP74" t="s">
        <v>970</v>
      </c>
      <c r="DQ74" t="s">
        <v>1146</v>
      </c>
      <c r="DR74" t="s">
        <v>970</v>
      </c>
      <c r="DS74" t="s">
        <v>970</v>
      </c>
      <c r="DT74" t="s">
        <v>970</v>
      </c>
      <c r="DU74" t="s">
        <v>1070</v>
      </c>
      <c r="DV74" t="s">
        <v>970</v>
      </c>
      <c r="DW74" t="s">
        <v>970</v>
      </c>
      <c r="DX74" t="s">
        <v>970</v>
      </c>
      <c r="DZ74" t="s">
        <v>1291</v>
      </c>
      <c r="EA74" t="s">
        <v>970</v>
      </c>
      <c r="EB74" t="s">
        <v>970</v>
      </c>
      <c r="EC74" t="s">
        <v>970</v>
      </c>
      <c r="EE74" t="s">
        <v>970</v>
      </c>
      <c r="EF74" t="s">
        <v>970</v>
      </c>
      <c r="EH74" t="s">
        <v>970</v>
      </c>
      <c r="EI74" t="s">
        <v>970</v>
      </c>
    </row>
    <row r="75" spans="1:144" hidden="1" x14ac:dyDescent="0.3">
      <c r="A75">
        <v>547</v>
      </c>
      <c r="B75" t="s">
        <v>9</v>
      </c>
      <c r="C75" t="s">
        <v>82</v>
      </c>
      <c r="D75" t="s">
        <v>576</v>
      </c>
      <c r="E75">
        <v>1968</v>
      </c>
      <c r="F75">
        <v>4</v>
      </c>
      <c r="G75">
        <v>4</v>
      </c>
      <c r="H75" t="s">
        <v>1287</v>
      </c>
      <c r="I75" t="s">
        <v>947</v>
      </c>
      <c r="J75" t="s">
        <v>1008</v>
      </c>
      <c r="K75" t="s">
        <v>949</v>
      </c>
      <c r="L75">
        <v>63</v>
      </c>
      <c r="M75" t="s">
        <v>1131</v>
      </c>
      <c r="O75">
        <v>1665</v>
      </c>
      <c r="Q75">
        <v>4697</v>
      </c>
      <c r="S75">
        <v>1882</v>
      </c>
      <c r="V75" t="s">
        <v>791</v>
      </c>
      <c r="W75">
        <v>5</v>
      </c>
      <c r="Y75" s="6" t="s">
        <v>951</v>
      </c>
      <c r="Z75" t="s">
        <v>1689</v>
      </c>
      <c r="AB75" t="s">
        <v>1690</v>
      </c>
      <c r="AC75">
        <v>7</v>
      </c>
      <c r="AD75" t="s">
        <v>1691</v>
      </c>
      <c r="AE75" t="s">
        <v>991</v>
      </c>
      <c r="AF75" t="s">
        <v>991</v>
      </c>
      <c r="AG75" t="s">
        <v>1310</v>
      </c>
      <c r="AH75" t="s">
        <v>1324</v>
      </c>
      <c r="AK75" t="s">
        <v>1692</v>
      </c>
      <c r="AL75" t="s">
        <v>1692</v>
      </c>
      <c r="AM75" t="s">
        <v>962</v>
      </c>
      <c r="AN75" t="s">
        <v>1007</v>
      </c>
      <c r="AP75" t="s">
        <v>964</v>
      </c>
      <c r="AQ75" t="s">
        <v>1693</v>
      </c>
      <c r="AR75" t="s">
        <v>1694</v>
      </c>
      <c r="AS75" t="s">
        <v>968</v>
      </c>
      <c r="AT75" t="s">
        <v>967</v>
      </c>
      <c r="AU75" t="s">
        <v>968</v>
      </c>
      <c r="AV75" t="s">
        <v>970</v>
      </c>
      <c r="AW75">
        <v>7</v>
      </c>
      <c r="AX75" t="s">
        <v>1196</v>
      </c>
      <c r="AY75" t="s">
        <v>985</v>
      </c>
      <c r="AZ75" t="s">
        <v>1695</v>
      </c>
      <c r="BB75" t="s">
        <v>970</v>
      </c>
      <c r="BC75">
        <v>3</v>
      </c>
      <c r="BD75" t="s">
        <v>1116</v>
      </c>
      <c r="BE75" t="s">
        <v>970</v>
      </c>
      <c r="BF75" t="s">
        <v>970</v>
      </c>
      <c r="BH75" t="s">
        <v>970</v>
      </c>
      <c r="BI75" t="s">
        <v>1195</v>
      </c>
      <c r="BJ75">
        <v>270</v>
      </c>
      <c r="BL75" t="s">
        <v>970</v>
      </c>
      <c r="BM75" t="s">
        <v>970</v>
      </c>
      <c r="BN75" t="s">
        <v>967</v>
      </c>
      <c r="BO75" t="s">
        <v>970</v>
      </c>
      <c r="BP75" t="s">
        <v>970</v>
      </c>
      <c r="BQ75" t="s">
        <v>970</v>
      </c>
      <c r="BT75" t="s">
        <v>970</v>
      </c>
      <c r="BU75" t="s">
        <v>1064</v>
      </c>
      <c r="BV75" t="s">
        <v>967</v>
      </c>
      <c r="BW75" t="s">
        <v>985</v>
      </c>
      <c r="BX75" t="s">
        <v>980</v>
      </c>
      <c r="BY75" t="s">
        <v>970</v>
      </c>
      <c r="BZ75">
        <v>6.1</v>
      </c>
      <c r="CA75" t="s">
        <v>970</v>
      </c>
      <c r="CB75" t="s">
        <v>981</v>
      </c>
      <c r="CC75" t="s">
        <v>970</v>
      </c>
      <c r="CD75" t="s">
        <v>1696</v>
      </c>
      <c r="CE75" t="s">
        <v>970</v>
      </c>
      <c r="CF75" t="s">
        <v>970</v>
      </c>
      <c r="CG75" t="s">
        <v>970</v>
      </c>
      <c r="CK75" t="s">
        <v>1090</v>
      </c>
      <c r="CL75" t="s">
        <v>970</v>
      </c>
      <c r="CM75" t="s">
        <v>970</v>
      </c>
      <c r="CN75" t="s">
        <v>970</v>
      </c>
      <c r="CO75" t="s">
        <v>970</v>
      </c>
      <c r="CQ75" t="s">
        <v>970</v>
      </c>
      <c r="CS75" t="s">
        <v>970</v>
      </c>
      <c r="CT75" t="s">
        <v>970</v>
      </c>
      <c r="CU75" t="s">
        <v>1072</v>
      </c>
      <c r="CW75" t="s">
        <v>1697</v>
      </c>
      <c r="CX75" t="s">
        <v>970</v>
      </c>
      <c r="CY75" t="s">
        <v>970</v>
      </c>
      <c r="DA75" t="s">
        <v>970</v>
      </c>
      <c r="DB75">
        <v>9</v>
      </c>
      <c r="DD75" t="s">
        <v>1188</v>
      </c>
      <c r="DG75" t="s">
        <v>1085</v>
      </c>
      <c r="DH75" t="s">
        <v>970</v>
      </c>
      <c r="DI75" t="s">
        <v>970</v>
      </c>
      <c r="DM75" t="s">
        <v>1001</v>
      </c>
      <c r="DN75" t="s">
        <v>1062</v>
      </c>
      <c r="DO75" t="s">
        <v>970</v>
      </c>
      <c r="DP75" t="s">
        <v>970</v>
      </c>
      <c r="DQ75" t="s">
        <v>1149</v>
      </c>
      <c r="DR75" t="s">
        <v>970</v>
      </c>
      <c r="DS75" t="s">
        <v>970</v>
      </c>
      <c r="DT75" t="s">
        <v>970</v>
      </c>
      <c r="DU75" t="s">
        <v>970</v>
      </c>
      <c r="DV75" t="s">
        <v>970</v>
      </c>
      <c r="DW75" t="s">
        <v>970</v>
      </c>
      <c r="DX75" t="s">
        <v>970</v>
      </c>
      <c r="EA75" t="s">
        <v>970</v>
      </c>
      <c r="EC75" t="s">
        <v>970</v>
      </c>
      <c r="ED75" t="s">
        <v>970</v>
      </c>
      <c r="EF75" t="s">
        <v>970</v>
      </c>
      <c r="EH75" t="s">
        <v>970</v>
      </c>
      <c r="EI75" t="s">
        <v>970</v>
      </c>
    </row>
    <row r="76" spans="1:144" x14ac:dyDescent="0.3">
      <c r="A76">
        <v>548</v>
      </c>
      <c r="B76" t="s">
        <v>10</v>
      </c>
      <c r="C76" t="s">
        <v>83</v>
      </c>
      <c r="D76" t="s">
        <v>577</v>
      </c>
      <c r="E76">
        <v>1995</v>
      </c>
      <c r="F76">
        <v>4</v>
      </c>
      <c r="G76">
        <v>4</v>
      </c>
      <c r="H76" t="s">
        <v>1292</v>
      </c>
      <c r="I76" t="s">
        <v>947</v>
      </c>
      <c r="J76" t="s">
        <v>1008</v>
      </c>
      <c r="K76" t="s">
        <v>949</v>
      </c>
      <c r="L76">
        <v>51</v>
      </c>
      <c r="M76" t="s">
        <v>1131</v>
      </c>
      <c r="N76" cm="1">
        <f t="array" ref="N76">_xlfn.IFS(M76="petrol",1,M76="diesel",2,M76="hybrid",3,M76="electric",4)</f>
        <v>2</v>
      </c>
      <c r="O76">
        <v>1612</v>
      </c>
      <c r="P76">
        <f>O76/1000</f>
        <v>1.6120000000000001</v>
      </c>
      <c r="Q76">
        <v>4439</v>
      </c>
      <c r="R76">
        <f>Q76/1000</f>
        <v>4.4390000000000001</v>
      </c>
      <c r="S76">
        <v>2060</v>
      </c>
      <c r="T76">
        <f>S76/1000</f>
        <v>2.06</v>
      </c>
      <c r="U76">
        <f>P76*R76*T76</f>
        <v>14.740676080000002</v>
      </c>
      <c r="V76" t="s">
        <v>793</v>
      </c>
      <c r="W76">
        <v>5</v>
      </c>
      <c r="X76">
        <v>18</v>
      </c>
      <c r="Y76">
        <v>20.68</v>
      </c>
      <c r="Z76" t="s">
        <v>1698</v>
      </c>
      <c r="AC76">
        <v>8</v>
      </c>
      <c r="AD76" t="s">
        <v>1045</v>
      </c>
      <c r="AE76" t="s">
        <v>991</v>
      </c>
      <c r="AF76" t="s">
        <v>991</v>
      </c>
      <c r="AG76" t="s">
        <v>1699</v>
      </c>
      <c r="AH76" t="s">
        <v>1700</v>
      </c>
      <c r="AI76" t="s">
        <v>1701</v>
      </c>
      <c r="AJ76" t="s">
        <v>1702</v>
      </c>
      <c r="AK76" t="s">
        <v>1703</v>
      </c>
      <c r="AL76" t="s">
        <v>1703</v>
      </c>
      <c r="AM76" t="s">
        <v>962</v>
      </c>
      <c r="AN76" t="s">
        <v>1007</v>
      </c>
      <c r="AP76" t="s">
        <v>1119</v>
      </c>
      <c r="AQ76" t="s">
        <v>1704</v>
      </c>
      <c r="AR76" t="s">
        <v>1337</v>
      </c>
      <c r="AS76" t="s">
        <v>967</v>
      </c>
      <c r="AT76" t="s">
        <v>968</v>
      </c>
      <c r="AU76" t="s">
        <v>968</v>
      </c>
      <c r="AV76" t="s">
        <v>970</v>
      </c>
      <c r="AW76">
        <v>5</v>
      </c>
      <c r="AX76" t="s">
        <v>1196</v>
      </c>
      <c r="AY76" t="s">
        <v>985</v>
      </c>
      <c r="AZ76" t="s">
        <v>1705</v>
      </c>
      <c r="BA76" t="s">
        <v>1703</v>
      </c>
      <c r="BB76" t="s">
        <v>970</v>
      </c>
      <c r="BC76" t="s">
        <v>970</v>
      </c>
      <c r="BD76" t="s">
        <v>975</v>
      </c>
      <c r="BE76" t="s">
        <v>970</v>
      </c>
      <c r="BF76" t="s">
        <v>970</v>
      </c>
      <c r="BG76" t="s">
        <v>1182</v>
      </c>
      <c r="BH76" t="s">
        <v>970</v>
      </c>
      <c r="BI76" t="s">
        <v>1061</v>
      </c>
      <c r="BJ76">
        <v>420</v>
      </c>
      <c r="BK76" t="s">
        <v>970</v>
      </c>
      <c r="BL76" t="s">
        <v>970</v>
      </c>
      <c r="BM76" t="s">
        <v>970</v>
      </c>
      <c r="BN76" t="s">
        <v>967</v>
      </c>
      <c r="BO76" t="s">
        <v>1052</v>
      </c>
      <c r="BP76" t="s">
        <v>970</v>
      </c>
      <c r="BQ76" t="s">
        <v>1052</v>
      </c>
      <c r="BR76" t="s">
        <v>970</v>
      </c>
      <c r="BT76" t="s">
        <v>970</v>
      </c>
      <c r="BU76" t="s">
        <v>977</v>
      </c>
      <c r="BV76" t="s">
        <v>967</v>
      </c>
      <c r="BW76" t="s">
        <v>985</v>
      </c>
      <c r="BX76" t="s">
        <v>980</v>
      </c>
      <c r="BY76" t="s">
        <v>970</v>
      </c>
      <c r="BZ76">
        <v>5.8</v>
      </c>
      <c r="CA76" t="s">
        <v>970</v>
      </c>
      <c r="CB76" t="s">
        <v>981</v>
      </c>
      <c r="CC76" t="s">
        <v>982</v>
      </c>
      <c r="CD76" t="s">
        <v>1277</v>
      </c>
      <c r="CG76" t="s">
        <v>970</v>
      </c>
      <c r="CL76" t="s">
        <v>970</v>
      </c>
      <c r="CP76" t="s">
        <v>970</v>
      </c>
      <c r="CS76" t="s">
        <v>970</v>
      </c>
      <c r="CT76" t="s">
        <v>970</v>
      </c>
      <c r="CU76" t="s">
        <v>1072</v>
      </c>
      <c r="CW76" t="s">
        <v>1706</v>
      </c>
      <c r="CX76" t="s">
        <v>970</v>
      </c>
      <c r="CY76" t="s">
        <v>970</v>
      </c>
      <c r="CZ76" t="s">
        <v>970</v>
      </c>
      <c r="DA76" t="s">
        <v>970</v>
      </c>
      <c r="DB76">
        <v>6</v>
      </c>
      <c r="DC76">
        <v>16.5</v>
      </c>
      <c r="DD76" t="s">
        <v>1188</v>
      </c>
      <c r="DG76" t="s">
        <v>1085</v>
      </c>
      <c r="DH76" t="s">
        <v>970</v>
      </c>
      <c r="DI76" t="s">
        <v>970</v>
      </c>
      <c r="DL76" t="s">
        <v>970</v>
      </c>
      <c r="DM76" t="s">
        <v>1001</v>
      </c>
      <c r="DN76" t="s">
        <v>1062</v>
      </c>
      <c r="DO76" t="s">
        <v>970</v>
      </c>
      <c r="DP76" t="s">
        <v>970</v>
      </c>
      <c r="DQ76" t="s">
        <v>1146</v>
      </c>
      <c r="DS76" t="s">
        <v>970</v>
      </c>
      <c r="DT76" t="s">
        <v>970</v>
      </c>
      <c r="DU76" t="s">
        <v>1070</v>
      </c>
      <c r="DW76" t="s">
        <v>970</v>
      </c>
      <c r="DX76" t="s">
        <v>970</v>
      </c>
      <c r="EA76" t="s">
        <v>970</v>
      </c>
      <c r="EB76" t="s">
        <v>970</v>
      </c>
      <c r="EC76" t="s">
        <v>970</v>
      </c>
      <c r="EF76" t="s">
        <v>970</v>
      </c>
      <c r="EH76" t="s">
        <v>970</v>
      </c>
      <c r="EI76" t="s">
        <v>970</v>
      </c>
    </row>
    <row r="77" spans="1:144" hidden="1" x14ac:dyDescent="0.3">
      <c r="A77">
        <v>553</v>
      </c>
      <c r="B77" t="s">
        <v>10</v>
      </c>
      <c r="C77" t="s">
        <v>84</v>
      </c>
      <c r="D77" t="s">
        <v>582</v>
      </c>
      <c r="E77">
        <v>1995</v>
      </c>
      <c r="F77">
        <v>4</v>
      </c>
      <c r="G77">
        <v>4</v>
      </c>
      <c r="H77" t="s">
        <v>946</v>
      </c>
      <c r="I77" t="s">
        <v>947</v>
      </c>
      <c r="J77" t="s">
        <v>987</v>
      </c>
      <c r="K77" t="s">
        <v>949</v>
      </c>
      <c r="L77">
        <v>40</v>
      </c>
      <c r="M77" t="s">
        <v>1131</v>
      </c>
      <c r="O77">
        <v>1429</v>
      </c>
      <c r="Q77">
        <v>4633</v>
      </c>
      <c r="S77">
        <v>1811</v>
      </c>
      <c r="V77" t="s">
        <v>789</v>
      </c>
      <c r="W77">
        <v>5</v>
      </c>
      <c r="Y77" s="6" t="s">
        <v>951</v>
      </c>
      <c r="Z77" t="s">
        <v>1709</v>
      </c>
      <c r="AB77" t="s">
        <v>1710</v>
      </c>
      <c r="AC77">
        <v>8</v>
      </c>
      <c r="AD77" t="s">
        <v>1711</v>
      </c>
      <c r="AE77" t="s">
        <v>991</v>
      </c>
      <c r="AF77" t="s">
        <v>991</v>
      </c>
      <c r="AK77" t="s">
        <v>1712</v>
      </c>
      <c r="AL77" t="s">
        <v>1712</v>
      </c>
      <c r="AM77" t="s">
        <v>962</v>
      </c>
      <c r="AN77" t="s">
        <v>1007</v>
      </c>
      <c r="AP77" t="s">
        <v>1119</v>
      </c>
      <c r="AQ77" t="s">
        <v>1713</v>
      </c>
      <c r="AR77" t="s">
        <v>1714</v>
      </c>
      <c r="AS77" t="s">
        <v>967</v>
      </c>
      <c r="AT77" t="s">
        <v>1113</v>
      </c>
      <c r="AU77" t="s">
        <v>968</v>
      </c>
      <c r="AV77">
        <v>2</v>
      </c>
      <c r="AW77">
        <v>5</v>
      </c>
      <c r="AX77" t="s">
        <v>1196</v>
      </c>
      <c r="AY77" t="s">
        <v>985</v>
      </c>
      <c r="AZ77" t="s">
        <v>1338</v>
      </c>
      <c r="BA77" t="s">
        <v>1712</v>
      </c>
      <c r="BB77" t="s">
        <v>970</v>
      </c>
      <c r="BC77">
        <v>2</v>
      </c>
      <c r="BD77" t="s">
        <v>975</v>
      </c>
      <c r="BE77" t="s">
        <v>970</v>
      </c>
      <c r="BF77" t="s">
        <v>970</v>
      </c>
      <c r="BH77" t="s">
        <v>970</v>
      </c>
      <c r="BI77" t="s">
        <v>1099</v>
      </c>
      <c r="BJ77">
        <v>480</v>
      </c>
      <c r="BK77" t="s">
        <v>970</v>
      </c>
      <c r="BL77" t="s">
        <v>970</v>
      </c>
      <c r="BM77" t="s">
        <v>970</v>
      </c>
      <c r="BN77" t="s">
        <v>967</v>
      </c>
      <c r="BO77" t="s">
        <v>1052</v>
      </c>
      <c r="BP77" t="s">
        <v>970</v>
      </c>
      <c r="BQ77" t="s">
        <v>1052</v>
      </c>
      <c r="BR77" t="s">
        <v>970</v>
      </c>
      <c r="BT77" t="s">
        <v>970</v>
      </c>
      <c r="BU77" t="s">
        <v>1099</v>
      </c>
      <c r="BV77" t="s">
        <v>967</v>
      </c>
      <c r="BW77" t="s">
        <v>985</v>
      </c>
      <c r="BX77" t="s">
        <v>980</v>
      </c>
      <c r="BY77" t="s">
        <v>970</v>
      </c>
      <c r="BZ77" t="s">
        <v>951</v>
      </c>
      <c r="CA77" t="s">
        <v>970</v>
      </c>
      <c r="CB77" t="s">
        <v>981</v>
      </c>
      <c r="CD77" t="s">
        <v>1277</v>
      </c>
      <c r="CE77" t="s">
        <v>970</v>
      </c>
      <c r="CF77" t="s">
        <v>970</v>
      </c>
      <c r="CG77" t="s">
        <v>970</v>
      </c>
      <c r="CI77" t="s">
        <v>970</v>
      </c>
      <c r="CJ77" t="s">
        <v>970</v>
      </c>
      <c r="CK77" t="s">
        <v>1089</v>
      </c>
      <c r="CL77" t="s">
        <v>970</v>
      </c>
      <c r="CM77" t="s">
        <v>970</v>
      </c>
      <c r="CO77" t="s">
        <v>970</v>
      </c>
      <c r="CP77" t="s">
        <v>970</v>
      </c>
      <c r="CQ77" t="s">
        <v>970</v>
      </c>
      <c r="CR77" t="s">
        <v>970</v>
      </c>
      <c r="CS77" t="s">
        <v>970</v>
      </c>
      <c r="CT77" t="s">
        <v>970</v>
      </c>
      <c r="CU77" t="s">
        <v>1072</v>
      </c>
      <c r="CW77" t="s">
        <v>1715</v>
      </c>
      <c r="CX77" t="s">
        <v>970</v>
      </c>
      <c r="CY77" t="s">
        <v>970</v>
      </c>
      <c r="CZ77" t="s">
        <v>970</v>
      </c>
      <c r="DA77" t="s">
        <v>970</v>
      </c>
      <c r="DB77">
        <v>6</v>
      </c>
      <c r="DD77" t="s">
        <v>1188</v>
      </c>
      <c r="DG77" t="s">
        <v>1003</v>
      </c>
      <c r="DH77" t="s">
        <v>970</v>
      </c>
      <c r="DI77" t="s">
        <v>970</v>
      </c>
      <c r="DJ77" t="s">
        <v>970</v>
      </c>
      <c r="DK77" t="s">
        <v>970</v>
      </c>
      <c r="DL77" t="s">
        <v>970</v>
      </c>
      <c r="DM77" t="s">
        <v>1001</v>
      </c>
      <c r="DN77" t="s">
        <v>1062</v>
      </c>
      <c r="DO77" t="s">
        <v>970</v>
      </c>
      <c r="DP77" t="s">
        <v>970</v>
      </c>
      <c r="DQ77" t="s">
        <v>1149</v>
      </c>
      <c r="DR77" t="s">
        <v>970</v>
      </c>
      <c r="DS77" t="s">
        <v>970</v>
      </c>
      <c r="DU77" t="s">
        <v>1070</v>
      </c>
      <c r="DV77" t="s">
        <v>970</v>
      </c>
      <c r="DW77" t="s">
        <v>970</v>
      </c>
      <c r="DX77" t="s">
        <v>970</v>
      </c>
      <c r="EA77" t="s">
        <v>970</v>
      </c>
      <c r="EB77" t="s">
        <v>970</v>
      </c>
      <c r="EC77" t="s">
        <v>970</v>
      </c>
      <c r="EE77" t="s">
        <v>970</v>
      </c>
      <c r="EF77" t="s">
        <v>970</v>
      </c>
      <c r="EH77" t="s">
        <v>970</v>
      </c>
      <c r="EI77" t="s">
        <v>970</v>
      </c>
      <c r="EL77" t="s">
        <v>970</v>
      </c>
    </row>
    <row r="78" spans="1:144" hidden="1" x14ac:dyDescent="0.3">
      <c r="A78">
        <v>556</v>
      </c>
      <c r="B78" t="s">
        <v>10</v>
      </c>
      <c r="C78" t="s">
        <v>85</v>
      </c>
      <c r="D78" t="s">
        <v>585</v>
      </c>
      <c r="E78">
        <v>1995</v>
      </c>
      <c r="F78">
        <v>4</v>
      </c>
      <c r="G78">
        <v>4</v>
      </c>
      <c r="H78" t="s">
        <v>1292</v>
      </c>
      <c r="I78" t="s">
        <v>947</v>
      </c>
      <c r="J78" t="s">
        <v>987</v>
      </c>
      <c r="K78" t="s">
        <v>949</v>
      </c>
      <c r="L78">
        <v>60</v>
      </c>
      <c r="M78" t="s">
        <v>1131</v>
      </c>
      <c r="O78">
        <v>1621</v>
      </c>
      <c r="Q78">
        <v>4752</v>
      </c>
      <c r="S78">
        <v>1918</v>
      </c>
      <c r="V78" t="s">
        <v>791</v>
      </c>
      <c r="W78">
        <v>5</v>
      </c>
      <c r="Y78" s="6" t="s">
        <v>951</v>
      </c>
      <c r="Z78" t="s">
        <v>1716</v>
      </c>
      <c r="AB78" t="s">
        <v>1717</v>
      </c>
      <c r="AC78">
        <v>8</v>
      </c>
      <c r="AD78" t="s">
        <v>1718</v>
      </c>
      <c r="AE78" t="s">
        <v>991</v>
      </c>
      <c r="AF78" t="s">
        <v>991</v>
      </c>
      <c r="AG78" t="s">
        <v>1719</v>
      </c>
      <c r="AH78" t="s">
        <v>1720</v>
      </c>
      <c r="AK78" t="s">
        <v>1721</v>
      </c>
      <c r="AL78" t="s">
        <v>1721</v>
      </c>
      <c r="AM78" t="s">
        <v>962</v>
      </c>
      <c r="AN78" t="s">
        <v>1007</v>
      </c>
      <c r="AO78" t="s">
        <v>970</v>
      </c>
      <c r="AP78" t="s">
        <v>1119</v>
      </c>
      <c r="AQ78" t="s">
        <v>1722</v>
      </c>
      <c r="AR78" t="s">
        <v>1714</v>
      </c>
      <c r="AS78" t="s">
        <v>970</v>
      </c>
      <c r="AT78" t="s">
        <v>970</v>
      </c>
      <c r="AU78" t="s">
        <v>970</v>
      </c>
      <c r="AV78" t="s">
        <v>970</v>
      </c>
      <c r="AW78">
        <v>5</v>
      </c>
      <c r="AX78" t="s">
        <v>1196</v>
      </c>
      <c r="AY78" t="s">
        <v>985</v>
      </c>
      <c r="AZ78" t="s">
        <v>1723</v>
      </c>
      <c r="BA78" t="s">
        <v>1721</v>
      </c>
      <c r="BB78" t="s">
        <v>970</v>
      </c>
      <c r="BC78" t="s">
        <v>970</v>
      </c>
      <c r="BD78" t="s">
        <v>1041</v>
      </c>
      <c r="BE78" t="s">
        <v>970</v>
      </c>
      <c r="BF78" t="s">
        <v>970</v>
      </c>
      <c r="BH78" t="s">
        <v>970</v>
      </c>
      <c r="BI78" t="s">
        <v>977</v>
      </c>
      <c r="BJ78">
        <v>140</v>
      </c>
      <c r="BK78" t="s">
        <v>970</v>
      </c>
      <c r="BL78" t="s">
        <v>970</v>
      </c>
      <c r="BM78" t="s">
        <v>970</v>
      </c>
      <c r="BN78" t="s">
        <v>967</v>
      </c>
      <c r="BO78" t="s">
        <v>1052</v>
      </c>
      <c r="BP78" t="s">
        <v>970</v>
      </c>
      <c r="BQ78" t="s">
        <v>1052</v>
      </c>
      <c r="BR78" t="s">
        <v>970</v>
      </c>
      <c r="BT78" t="s">
        <v>970</v>
      </c>
      <c r="BU78" t="s">
        <v>977</v>
      </c>
      <c r="BV78" t="s">
        <v>970</v>
      </c>
      <c r="BW78" t="s">
        <v>972</v>
      </c>
      <c r="BX78" t="s">
        <v>968</v>
      </c>
      <c r="BY78" t="s">
        <v>970</v>
      </c>
      <c r="BZ78" t="s">
        <v>951</v>
      </c>
      <c r="CA78" t="s">
        <v>970</v>
      </c>
      <c r="CB78" t="s">
        <v>981</v>
      </c>
      <c r="CC78" t="s">
        <v>982</v>
      </c>
      <c r="CD78" t="s">
        <v>1088</v>
      </c>
      <c r="CE78" t="s">
        <v>970</v>
      </c>
      <c r="CF78" t="s">
        <v>970</v>
      </c>
      <c r="CG78" t="s">
        <v>970</v>
      </c>
      <c r="CL78" t="s">
        <v>970</v>
      </c>
      <c r="CP78" t="s">
        <v>970</v>
      </c>
      <c r="CS78" t="s">
        <v>970</v>
      </c>
      <c r="CT78" t="s">
        <v>970</v>
      </c>
      <c r="CU78" t="s">
        <v>1072</v>
      </c>
      <c r="CW78" t="s">
        <v>1724</v>
      </c>
      <c r="CX78" t="s">
        <v>970</v>
      </c>
      <c r="CY78" t="s">
        <v>970</v>
      </c>
      <c r="CZ78" t="s">
        <v>970</v>
      </c>
      <c r="DB78">
        <v>6</v>
      </c>
      <c r="DD78" t="s">
        <v>1188</v>
      </c>
      <c r="DG78" t="s">
        <v>1085</v>
      </c>
      <c r="DH78" t="s">
        <v>970</v>
      </c>
      <c r="DI78" t="s">
        <v>970</v>
      </c>
      <c r="DM78" t="s">
        <v>1001</v>
      </c>
      <c r="DN78" t="s">
        <v>1062</v>
      </c>
      <c r="DO78" t="s">
        <v>970</v>
      </c>
      <c r="DP78" t="s">
        <v>970</v>
      </c>
      <c r="DQ78" t="s">
        <v>1149</v>
      </c>
      <c r="DR78" t="s">
        <v>970</v>
      </c>
      <c r="DS78" t="s">
        <v>970</v>
      </c>
      <c r="DT78" t="s">
        <v>970</v>
      </c>
      <c r="DU78" t="s">
        <v>1070</v>
      </c>
      <c r="DV78" t="s">
        <v>970</v>
      </c>
      <c r="DW78" t="s">
        <v>970</v>
      </c>
      <c r="DX78" t="s">
        <v>970</v>
      </c>
      <c r="DZ78" t="s">
        <v>1291</v>
      </c>
      <c r="EB78" t="s">
        <v>970</v>
      </c>
      <c r="EC78" t="s">
        <v>970</v>
      </c>
      <c r="EE78" t="s">
        <v>970</v>
      </c>
      <c r="EF78" t="s">
        <v>970</v>
      </c>
      <c r="EH78" t="s">
        <v>970</v>
      </c>
      <c r="EI78" t="s">
        <v>970</v>
      </c>
    </row>
    <row r="79" spans="1:144" hidden="1" x14ac:dyDescent="0.3">
      <c r="A79">
        <v>559</v>
      </c>
      <c r="B79" t="s">
        <v>10</v>
      </c>
      <c r="C79" t="s">
        <v>86</v>
      </c>
      <c r="D79" t="s">
        <v>588</v>
      </c>
      <c r="E79">
        <v>1998</v>
      </c>
      <c r="F79">
        <v>4</v>
      </c>
      <c r="G79">
        <v>4</v>
      </c>
      <c r="H79" t="s">
        <v>946</v>
      </c>
      <c r="I79" t="s">
        <v>947</v>
      </c>
      <c r="J79" t="s">
        <v>987</v>
      </c>
      <c r="K79" t="s">
        <v>949</v>
      </c>
      <c r="L79">
        <v>52</v>
      </c>
      <c r="M79" t="s">
        <v>950</v>
      </c>
      <c r="O79">
        <v>1304</v>
      </c>
      <c r="Q79">
        <v>4324</v>
      </c>
      <c r="S79">
        <v>2024</v>
      </c>
      <c r="V79" t="s">
        <v>795</v>
      </c>
      <c r="W79">
        <v>2</v>
      </c>
      <c r="Y79" s="6" t="s">
        <v>951</v>
      </c>
      <c r="Z79" t="s">
        <v>1725</v>
      </c>
      <c r="AB79" t="s">
        <v>1726</v>
      </c>
      <c r="AC79">
        <v>8</v>
      </c>
      <c r="AE79" t="s">
        <v>991</v>
      </c>
      <c r="AF79" t="s">
        <v>991</v>
      </c>
      <c r="AG79" t="s">
        <v>1727</v>
      </c>
      <c r="AH79" t="s">
        <v>1727</v>
      </c>
      <c r="AI79" t="s">
        <v>1728</v>
      </c>
      <c r="AJ79" t="s">
        <v>1333</v>
      </c>
      <c r="AK79" t="s">
        <v>1729</v>
      </c>
      <c r="AL79" t="s">
        <v>1730</v>
      </c>
      <c r="AM79" t="s">
        <v>962</v>
      </c>
      <c r="AN79" t="s">
        <v>1007</v>
      </c>
      <c r="AO79" t="s">
        <v>1289</v>
      </c>
      <c r="AP79" t="s">
        <v>1119</v>
      </c>
      <c r="AQ79" t="s">
        <v>1731</v>
      </c>
      <c r="AR79" t="s">
        <v>1732</v>
      </c>
      <c r="AS79" t="s">
        <v>970</v>
      </c>
      <c r="AT79" t="s">
        <v>967</v>
      </c>
      <c r="AU79" t="s">
        <v>970</v>
      </c>
      <c r="AV79" t="s">
        <v>970</v>
      </c>
      <c r="AW79">
        <v>2</v>
      </c>
      <c r="AX79" t="s">
        <v>1196</v>
      </c>
      <c r="AY79" t="s">
        <v>985</v>
      </c>
      <c r="AZ79" t="s">
        <v>1142</v>
      </c>
      <c r="BA79" t="s">
        <v>1712</v>
      </c>
      <c r="BB79" t="s">
        <v>970</v>
      </c>
      <c r="BC79" t="s">
        <v>970</v>
      </c>
      <c r="BD79" t="s">
        <v>975</v>
      </c>
      <c r="BE79" t="s">
        <v>970</v>
      </c>
      <c r="BF79" t="s">
        <v>970</v>
      </c>
      <c r="BH79" t="s">
        <v>970</v>
      </c>
      <c r="BI79" t="s">
        <v>1061</v>
      </c>
      <c r="BJ79">
        <v>281</v>
      </c>
      <c r="BK79" t="s">
        <v>970</v>
      </c>
      <c r="BL79" t="s">
        <v>970</v>
      </c>
      <c r="BM79" t="s">
        <v>970</v>
      </c>
      <c r="BN79" t="s">
        <v>967</v>
      </c>
      <c r="BO79" t="s">
        <v>978</v>
      </c>
      <c r="BP79" t="s">
        <v>970</v>
      </c>
      <c r="BQ79" t="s">
        <v>978</v>
      </c>
      <c r="BR79" t="s">
        <v>970</v>
      </c>
      <c r="BT79" t="s">
        <v>970</v>
      </c>
      <c r="BU79" t="s">
        <v>1064</v>
      </c>
      <c r="BV79" t="s">
        <v>967</v>
      </c>
      <c r="BW79" t="s">
        <v>985</v>
      </c>
      <c r="BX79" t="s">
        <v>967</v>
      </c>
      <c r="BY79" t="s">
        <v>970</v>
      </c>
      <c r="BZ79" t="s">
        <v>951</v>
      </c>
      <c r="CA79" t="s">
        <v>970</v>
      </c>
      <c r="CB79" t="s">
        <v>981</v>
      </c>
      <c r="CC79" t="s">
        <v>982</v>
      </c>
      <c r="CD79" t="s">
        <v>1088</v>
      </c>
      <c r="CE79" t="s">
        <v>970</v>
      </c>
      <c r="CG79" t="s">
        <v>970</v>
      </c>
      <c r="CK79" t="s">
        <v>1733</v>
      </c>
      <c r="CL79" t="s">
        <v>970</v>
      </c>
      <c r="CN79" t="s">
        <v>970</v>
      </c>
      <c r="CS79" t="s">
        <v>970</v>
      </c>
      <c r="CT79" t="s">
        <v>970</v>
      </c>
      <c r="CU79" t="s">
        <v>1004</v>
      </c>
      <c r="CV79" t="s">
        <v>1717</v>
      </c>
      <c r="CW79" t="s">
        <v>1473</v>
      </c>
      <c r="CX79" t="s">
        <v>970</v>
      </c>
      <c r="CY79" t="s">
        <v>970</v>
      </c>
      <c r="CZ79" t="s">
        <v>970</v>
      </c>
      <c r="DA79" t="s">
        <v>970</v>
      </c>
      <c r="DB79">
        <v>4</v>
      </c>
      <c r="DD79" t="s">
        <v>1188</v>
      </c>
      <c r="DG79" t="s">
        <v>1085</v>
      </c>
      <c r="DH79" t="s">
        <v>970</v>
      </c>
      <c r="DI79" t="s">
        <v>970</v>
      </c>
      <c r="DJ79" t="s">
        <v>970</v>
      </c>
      <c r="DK79" t="s">
        <v>970</v>
      </c>
      <c r="DM79" t="s">
        <v>1001</v>
      </c>
      <c r="DN79" t="s">
        <v>1320</v>
      </c>
      <c r="DO79" t="s">
        <v>970</v>
      </c>
      <c r="DP79" t="s">
        <v>970</v>
      </c>
      <c r="DQ79" t="s">
        <v>1146</v>
      </c>
      <c r="DR79" t="s">
        <v>970</v>
      </c>
      <c r="DT79" t="s">
        <v>970</v>
      </c>
      <c r="DW79" t="s">
        <v>970</v>
      </c>
      <c r="DX79" t="s">
        <v>970</v>
      </c>
      <c r="DZ79" t="s">
        <v>970</v>
      </c>
      <c r="EA79" t="s">
        <v>970</v>
      </c>
      <c r="EB79" t="s">
        <v>970</v>
      </c>
      <c r="ED79" t="s">
        <v>970</v>
      </c>
      <c r="EE79" t="s">
        <v>970</v>
      </c>
      <c r="EF79" t="s">
        <v>970</v>
      </c>
      <c r="EH79" t="s">
        <v>970</v>
      </c>
      <c r="EI79" t="s">
        <v>970</v>
      </c>
      <c r="EJ79">
        <v>1</v>
      </c>
      <c r="EK79" t="s">
        <v>970</v>
      </c>
      <c r="EL79" t="s">
        <v>970</v>
      </c>
    </row>
    <row r="80" spans="1:144" x14ac:dyDescent="0.3">
      <c r="A80">
        <v>561</v>
      </c>
      <c r="B80" t="s">
        <v>5</v>
      </c>
      <c r="C80" t="s">
        <v>1734</v>
      </c>
      <c r="D80" t="s">
        <v>191</v>
      </c>
      <c r="E80">
        <v>4461</v>
      </c>
      <c r="F80">
        <v>8</v>
      </c>
      <c r="G80">
        <v>4</v>
      </c>
      <c r="H80" t="s">
        <v>1292</v>
      </c>
      <c r="I80" t="s">
        <v>189</v>
      </c>
      <c r="J80" t="s">
        <v>1008</v>
      </c>
      <c r="K80" t="s">
        <v>949</v>
      </c>
      <c r="L80">
        <v>93</v>
      </c>
      <c r="M80" t="s">
        <v>1131</v>
      </c>
      <c r="N80" cm="1">
        <f t="array" ref="N80">_xlfn.IFS(M80="petrol",1,M80="diesel",2,M80="hybrid",3,M80="electric",4)</f>
        <v>2</v>
      </c>
      <c r="O80">
        <v>1910</v>
      </c>
      <c r="P80">
        <f t="shared" ref="P80:P81" si="56">O80/1000</f>
        <v>1.91</v>
      </c>
      <c r="Q80">
        <v>4950</v>
      </c>
      <c r="R80">
        <f t="shared" ref="R80:R81" si="57">Q80/1000</f>
        <v>4.95</v>
      </c>
      <c r="S80">
        <v>1980</v>
      </c>
      <c r="T80">
        <f t="shared" ref="T80:T81" si="58">S80/1000</f>
        <v>1.98</v>
      </c>
      <c r="U80">
        <f t="shared" ref="U80:U81" si="59">P80*R80*T80</f>
        <v>18.719909999999999</v>
      </c>
      <c r="V80" t="s">
        <v>791</v>
      </c>
      <c r="W80">
        <v>5</v>
      </c>
      <c r="X80">
        <v>5.3</v>
      </c>
      <c r="Y80">
        <v>9</v>
      </c>
      <c r="Z80" t="s">
        <v>1735</v>
      </c>
      <c r="AB80" t="s">
        <v>1736</v>
      </c>
      <c r="AC80">
        <v>6</v>
      </c>
      <c r="AD80" t="s">
        <v>1680</v>
      </c>
      <c r="AE80" t="s">
        <v>991</v>
      </c>
      <c r="AF80" t="s">
        <v>991</v>
      </c>
      <c r="AG80" t="s">
        <v>1378</v>
      </c>
      <c r="AH80" t="s">
        <v>1737</v>
      </c>
      <c r="AI80" t="s">
        <v>1738</v>
      </c>
      <c r="AJ80" t="s">
        <v>1739</v>
      </c>
      <c r="AK80" t="s">
        <v>1740</v>
      </c>
      <c r="AL80" t="s">
        <v>1740</v>
      </c>
      <c r="AM80" t="s">
        <v>962</v>
      </c>
      <c r="AN80" t="s">
        <v>1007</v>
      </c>
      <c r="AO80" t="s">
        <v>1289</v>
      </c>
      <c r="AP80" t="s">
        <v>1119</v>
      </c>
      <c r="AQ80" t="s">
        <v>1741</v>
      </c>
      <c r="AR80" t="s">
        <v>1742</v>
      </c>
      <c r="AS80" t="s">
        <v>967</v>
      </c>
      <c r="AT80" t="s">
        <v>968</v>
      </c>
      <c r="AU80" t="s">
        <v>968</v>
      </c>
      <c r="AV80" t="s">
        <v>970</v>
      </c>
      <c r="AW80">
        <v>7</v>
      </c>
      <c r="AX80" t="s">
        <v>1196</v>
      </c>
      <c r="AY80" t="s">
        <v>985</v>
      </c>
      <c r="AZ80" t="s">
        <v>1636</v>
      </c>
      <c r="BA80" t="s">
        <v>1740</v>
      </c>
      <c r="BB80" t="s">
        <v>970</v>
      </c>
      <c r="BC80">
        <v>3</v>
      </c>
      <c r="BD80" t="s">
        <v>1133</v>
      </c>
      <c r="BE80" t="s">
        <v>970</v>
      </c>
      <c r="BF80" t="s">
        <v>970</v>
      </c>
      <c r="BG80" t="s">
        <v>1128</v>
      </c>
      <c r="BH80" t="s">
        <v>970</v>
      </c>
      <c r="BI80" t="s">
        <v>1061</v>
      </c>
      <c r="BJ80">
        <v>621</v>
      </c>
      <c r="BK80" t="s">
        <v>970</v>
      </c>
      <c r="BL80" t="s">
        <v>970</v>
      </c>
      <c r="BM80" t="s">
        <v>970</v>
      </c>
      <c r="BN80" t="s">
        <v>967</v>
      </c>
      <c r="BO80" t="s">
        <v>1052</v>
      </c>
      <c r="BP80" t="s">
        <v>970</v>
      </c>
      <c r="BQ80" t="s">
        <v>1052</v>
      </c>
      <c r="BR80" t="s">
        <v>970</v>
      </c>
      <c r="BT80" t="s">
        <v>970</v>
      </c>
      <c r="BU80" t="s">
        <v>977</v>
      </c>
      <c r="BV80" t="s">
        <v>968</v>
      </c>
      <c r="BW80" t="s">
        <v>985</v>
      </c>
      <c r="BX80" t="s">
        <v>980</v>
      </c>
      <c r="BY80" t="s">
        <v>970</v>
      </c>
      <c r="BZ80">
        <v>5.9</v>
      </c>
      <c r="CA80" t="s">
        <v>970</v>
      </c>
      <c r="CB80" t="s">
        <v>981</v>
      </c>
      <c r="CC80" t="s">
        <v>970</v>
      </c>
      <c r="CD80" t="s">
        <v>1350</v>
      </c>
      <c r="CF80" t="s">
        <v>970</v>
      </c>
      <c r="CG80" t="s">
        <v>970</v>
      </c>
      <c r="CL80" t="s">
        <v>970</v>
      </c>
      <c r="CP80" t="s">
        <v>970</v>
      </c>
      <c r="CS80" t="s">
        <v>970</v>
      </c>
      <c r="CT80" t="s">
        <v>970</v>
      </c>
      <c r="CU80" t="s">
        <v>1072</v>
      </c>
      <c r="CV80" t="s">
        <v>1743</v>
      </c>
      <c r="CW80" t="s">
        <v>1744</v>
      </c>
      <c r="CX80" t="s">
        <v>970</v>
      </c>
      <c r="CY80" t="s">
        <v>970</v>
      </c>
      <c r="CZ80" t="s">
        <v>970</v>
      </c>
      <c r="DA80" t="s">
        <v>970</v>
      </c>
      <c r="DB80">
        <v>8</v>
      </c>
      <c r="DC80" t="s">
        <v>1745</v>
      </c>
      <c r="DD80" t="s">
        <v>1188</v>
      </c>
      <c r="DG80" t="s">
        <v>1085</v>
      </c>
      <c r="DH80" t="s">
        <v>970</v>
      </c>
      <c r="DI80" t="s">
        <v>970</v>
      </c>
      <c r="DL80" t="s">
        <v>970</v>
      </c>
      <c r="DM80" t="s">
        <v>1001</v>
      </c>
      <c r="DN80" t="s">
        <v>1062</v>
      </c>
      <c r="DO80" t="s">
        <v>970</v>
      </c>
      <c r="DP80" t="s">
        <v>970</v>
      </c>
      <c r="DQ80" t="s">
        <v>1146</v>
      </c>
      <c r="DR80" t="s">
        <v>970</v>
      </c>
      <c r="DS80" t="s">
        <v>970</v>
      </c>
      <c r="DT80" t="s">
        <v>970</v>
      </c>
      <c r="DU80" t="s">
        <v>1070</v>
      </c>
      <c r="DV80" t="s">
        <v>970</v>
      </c>
      <c r="DW80" t="s">
        <v>970</v>
      </c>
      <c r="DX80" t="s">
        <v>970</v>
      </c>
      <c r="DZ80" t="s">
        <v>970</v>
      </c>
      <c r="EA80" t="s">
        <v>970</v>
      </c>
      <c r="EC80" t="s">
        <v>970</v>
      </c>
      <c r="EE80" t="s">
        <v>970</v>
      </c>
      <c r="EF80" t="s">
        <v>970</v>
      </c>
      <c r="EH80" t="s">
        <v>970</v>
      </c>
      <c r="EI80" t="s">
        <v>970</v>
      </c>
    </row>
    <row r="81" spans="1:144" x14ac:dyDescent="0.3">
      <c r="A81">
        <v>562</v>
      </c>
      <c r="B81" t="s">
        <v>3</v>
      </c>
      <c r="C81" t="s">
        <v>87</v>
      </c>
      <c r="D81" t="s">
        <v>590</v>
      </c>
      <c r="E81">
        <v>796</v>
      </c>
      <c r="F81">
        <v>3</v>
      </c>
      <c r="G81">
        <v>2</v>
      </c>
      <c r="H81" t="s">
        <v>946</v>
      </c>
      <c r="I81" t="s">
        <v>947</v>
      </c>
      <c r="J81" t="s">
        <v>1008</v>
      </c>
      <c r="K81" t="s">
        <v>949</v>
      </c>
      <c r="L81">
        <v>35</v>
      </c>
      <c r="M81" t="s">
        <v>950</v>
      </c>
      <c r="N81" cm="1">
        <f t="array" ref="N81">_xlfn.IFS(M81="petrol",1,M81="diesel",2,M81="hybrid",3,M81="electric",4)</f>
        <v>1</v>
      </c>
      <c r="O81">
        <v>1640</v>
      </c>
      <c r="P81">
        <f t="shared" si="56"/>
        <v>1.64</v>
      </c>
      <c r="Q81">
        <v>3370</v>
      </c>
      <c r="R81">
        <f t="shared" si="57"/>
        <v>3.37</v>
      </c>
      <c r="S81">
        <v>1410</v>
      </c>
      <c r="T81">
        <f t="shared" si="58"/>
        <v>1.41</v>
      </c>
      <c r="U81">
        <f t="shared" si="59"/>
        <v>7.7927879999999989</v>
      </c>
      <c r="V81" t="s">
        <v>787</v>
      </c>
      <c r="W81">
        <v>5</v>
      </c>
      <c r="X81">
        <v>13</v>
      </c>
      <c r="Y81">
        <v>14.7</v>
      </c>
      <c r="Z81" t="s">
        <v>1746</v>
      </c>
      <c r="AB81" t="s">
        <v>1747</v>
      </c>
      <c r="AC81">
        <v>4</v>
      </c>
      <c r="AD81" t="s">
        <v>1045</v>
      </c>
      <c r="AE81" t="s">
        <v>1065</v>
      </c>
      <c r="AF81" t="s">
        <v>955</v>
      </c>
      <c r="AG81" t="s">
        <v>1029</v>
      </c>
      <c r="AH81" t="s">
        <v>1748</v>
      </c>
      <c r="AI81" t="s">
        <v>1749</v>
      </c>
      <c r="AJ81" t="s">
        <v>1750</v>
      </c>
      <c r="AK81" t="s">
        <v>1751</v>
      </c>
      <c r="AL81" t="s">
        <v>1751</v>
      </c>
      <c r="AQ81" t="s">
        <v>1752</v>
      </c>
      <c r="AR81" t="s">
        <v>1753</v>
      </c>
      <c r="AS81" t="s">
        <v>968</v>
      </c>
      <c r="AT81" t="s">
        <v>968</v>
      </c>
      <c r="AU81" t="s">
        <v>969</v>
      </c>
      <c r="AW81">
        <v>5</v>
      </c>
      <c r="AX81" t="s">
        <v>971</v>
      </c>
      <c r="AY81" t="s">
        <v>972</v>
      </c>
      <c r="AZ81" t="s">
        <v>1754</v>
      </c>
      <c r="BA81" t="s">
        <v>1755</v>
      </c>
      <c r="BD81" t="s">
        <v>969</v>
      </c>
      <c r="BG81" t="s">
        <v>1020</v>
      </c>
      <c r="BI81" t="s">
        <v>977</v>
      </c>
      <c r="BJ81">
        <v>525</v>
      </c>
      <c r="BM81" t="s">
        <v>970</v>
      </c>
      <c r="BO81" t="s">
        <v>978</v>
      </c>
      <c r="BQ81" t="s">
        <v>1052</v>
      </c>
      <c r="BS81" t="s">
        <v>1021</v>
      </c>
      <c r="BU81" t="s">
        <v>972</v>
      </c>
      <c r="BV81" t="s">
        <v>968</v>
      </c>
      <c r="BW81" t="s">
        <v>972</v>
      </c>
      <c r="BX81" t="s">
        <v>980</v>
      </c>
      <c r="BZ81">
        <v>4.0999999999999996</v>
      </c>
      <c r="CA81" t="s">
        <v>970</v>
      </c>
      <c r="CB81" t="s">
        <v>999</v>
      </c>
      <c r="CC81" t="s">
        <v>982</v>
      </c>
      <c r="CU81" t="s">
        <v>970</v>
      </c>
      <c r="CV81" t="s">
        <v>1756</v>
      </c>
    </row>
    <row r="82" spans="1:144" hidden="1" x14ac:dyDescent="0.3">
      <c r="A82">
        <v>564</v>
      </c>
      <c r="B82" t="s">
        <v>7</v>
      </c>
      <c r="C82" t="s">
        <v>88</v>
      </c>
      <c r="D82" t="s">
        <v>592</v>
      </c>
      <c r="E82">
        <v>1194</v>
      </c>
      <c r="F82">
        <v>4</v>
      </c>
      <c r="G82">
        <v>4</v>
      </c>
      <c r="H82" t="s">
        <v>986</v>
      </c>
      <c r="I82" t="s">
        <v>947</v>
      </c>
      <c r="J82" t="s">
        <v>987</v>
      </c>
      <c r="K82" t="s">
        <v>949</v>
      </c>
      <c r="L82">
        <v>42</v>
      </c>
      <c r="M82" t="s">
        <v>950</v>
      </c>
      <c r="O82">
        <v>1525</v>
      </c>
      <c r="Q82">
        <v>3941</v>
      </c>
      <c r="S82">
        <v>1704</v>
      </c>
      <c r="V82" t="s">
        <v>786</v>
      </c>
      <c r="W82">
        <v>5</v>
      </c>
      <c r="Y82" s="6" t="s">
        <v>951</v>
      </c>
      <c r="Z82" t="s">
        <v>1199</v>
      </c>
      <c r="AB82" t="s">
        <v>1233</v>
      </c>
      <c r="AC82">
        <v>5</v>
      </c>
      <c r="AE82" t="s">
        <v>991</v>
      </c>
      <c r="AF82" t="s">
        <v>955</v>
      </c>
      <c r="AG82" t="s">
        <v>1227</v>
      </c>
      <c r="AH82" t="s">
        <v>1232</v>
      </c>
      <c r="AK82" t="s">
        <v>1124</v>
      </c>
      <c r="AL82" t="s">
        <v>1124</v>
      </c>
      <c r="AM82" t="s">
        <v>962</v>
      </c>
      <c r="AN82" t="s">
        <v>963</v>
      </c>
      <c r="AQ82" t="s">
        <v>1234</v>
      </c>
      <c r="AR82" t="s">
        <v>1235</v>
      </c>
      <c r="AS82" t="s">
        <v>967</v>
      </c>
      <c r="AT82" t="s">
        <v>968</v>
      </c>
      <c r="AU82" t="s">
        <v>969</v>
      </c>
      <c r="AV82" t="s">
        <v>970</v>
      </c>
      <c r="AW82">
        <v>5</v>
      </c>
      <c r="AX82" t="s">
        <v>971</v>
      </c>
      <c r="AY82" t="s">
        <v>972</v>
      </c>
      <c r="AZ82" t="s">
        <v>1230</v>
      </c>
      <c r="BA82" t="s">
        <v>1124</v>
      </c>
      <c r="BC82" t="s">
        <v>970</v>
      </c>
      <c r="BG82" t="s">
        <v>1231</v>
      </c>
      <c r="BI82" t="s">
        <v>977</v>
      </c>
      <c r="BM82" t="s">
        <v>970</v>
      </c>
      <c r="BN82" t="s">
        <v>967</v>
      </c>
      <c r="BO82" t="s">
        <v>978</v>
      </c>
      <c r="BP82" t="s">
        <v>970</v>
      </c>
      <c r="BQ82" t="s">
        <v>978</v>
      </c>
      <c r="BR82" t="s">
        <v>970</v>
      </c>
      <c r="BU82" t="s">
        <v>977</v>
      </c>
      <c r="BV82" t="s">
        <v>968</v>
      </c>
      <c r="BW82" t="s">
        <v>972</v>
      </c>
      <c r="BX82" t="s">
        <v>980</v>
      </c>
      <c r="BY82" t="s">
        <v>970</v>
      </c>
      <c r="BZ82" t="s">
        <v>951</v>
      </c>
      <c r="CA82" t="s">
        <v>970</v>
      </c>
      <c r="CB82" t="s">
        <v>981</v>
      </c>
      <c r="CD82" t="s">
        <v>983</v>
      </c>
      <c r="CE82" t="s">
        <v>970</v>
      </c>
      <c r="CL82" t="s">
        <v>970</v>
      </c>
      <c r="CS82" t="s">
        <v>970</v>
      </c>
      <c r="CT82" t="s">
        <v>970</v>
      </c>
      <c r="CU82" t="s">
        <v>1004</v>
      </c>
      <c r="CW82" t="s">
        <v>1006</v>
      </c>
      <c r="CX82" t="s">
        <v>970</v>
      </c>
      <c r="CY82" t="s">
        <v>970</v>
      </c>
      <c r="DB82">
        <v>2</v>
      </c>
      <c r="DD82" t="s">
        <v>1024</v>
      </c>
      <c r="DG82" t="s">
        <v>1027</v>
      </c>
      <c r="DH82" t="s">
        <v>970</v>
      </c>
    </row>
    <row r="83" spans="1:144" hidden="1" x14ac:dyDescent="0.3">
      <c r="A83">
        <v>570</v>
      </c>
      <c r="B83" t="s">
        <v>3</v>
      </c>
      <c r="C83" t="s">
        <v>89</v>
      </c>
      <c r="D83" t="s">
        <v>598</v>
      </c>
      <c r="E83">
        <v>1248</v>
      </c>
      <c r="F83">
        <v>4</v>
      </c>
      <c r="G83">
        <v>4</v>
      </c>
      <c r="H83" t="s">
        <v>986</v>
      </c>
      <c r="I83" t="s">
        <v>947</v>
      </c>
      <c r="J83" t="s">
        <v>987</v>
      </c>
      <c r="K83" t="s">
        <v>949</v>
      </c>
      <c r="L83">
        <v>37</v>
      </c>
      <c r="M83" t="s">
        <v>1131</v>
      </c>
      <c r="N83" cm="1">
        <f t="array" ref="N83">_xlfn.IFS(M83="petrol",1,M83="diesel",2,M83="hybrid",3,M83="electric",4)</f>
        <v>2</v>
      </c>
      <c r="O83">
        <v>1510</v>
      </c>
      <c r="P83">
        <f t="shared" ref="P83:P84" si="60">O83/1000</f>
        <v>1.51</v>
      </c>
      <c r="Q83">
        <v>3995</v>
      </c>
      <c r="R83">
        <f t="shared" ref="R83:R84" si="61">Q83/1000</f>
        <v>3.9950000000000001</v>
      </c>
      <c r="S83">
        <v>1745</v>
      </c>
      <c r="T83">
        <f t="shared" ref="T83:T84" si="62">S83/1000</f>
        <v>1.7450000000000001</v>
      </c>
      <c r="U83">
        <f t="shared" ref="U83:U84" si="63">P83*R83*T83</f>
        <v>10.52662525</v>
      </c>
      <c r="V83" t="s">
        <v>786</v>
      </c>
      <c r="W83">
        <v>5</v>
      </c>
      <c r="X83">
        <v>27.39</v>
      </c>
      <c r="Y83" s="6" t="s">
        <v>951</v>
      </c>
      <c r="Z83" t="s">
        <v>1757</v>
      </c>
      <c r="AB83" t="s">
        <v>1758</v>
      </c>
      <c r="AC83">
        <v>5</v>
      </c>
      <c r="AD83" t="s">
        <v>1082</v>
      </c>
      <c r="AE83" t="s">
        <v>991</v>
      </c>
      <c r="AF83" t="s">
        <v>955</v>
      </c>
      <c r="AG83" t="s">
        <v>1071</v>
      </c>
      <c r="AH83" t="s">
        <v>1094</v>
      </c>
      <c r="AI83" t="s">
        <v>1660</v>
      </c>
      <c r="AJ83" t="s">
        <v>1759</v>
      </c>
      <c r="AK83" t="s">
        <v>1223</v>
      </c>
      <c r="AL83" t="s">
        <v>1223</v>
      </c>
      <c r="AM83" t="s">
        <v>962</v>
      </c>
      <c r="AN83" t="s">
        <v>1007</v>
      </c>
      <c r="AP83" t="s">
        <v>964</v>
      </c>
      <c r="AQ83" t="s">
        <v>1139</v>
      </c>
      <c r="AR83" t="s">
        <v>1167</v>
      </c>
      <c r="AS83" t="s">
        <v>967</v>
      </c>
      <c r="AT83" t="s">
        <v>968</v>
      </c>
      <c r="AU83" t="s">
        <v>968</v>
      </c>
      <c r="AV83" t="s">
        <v>970</v>
      </c>
      <c r="AW83">
        <v>5</v>
      </c>
      <c r="AX83" t="s">
        <v>971</v>
      </c>
      <c r="AY83" t="s">
        <v>972</v>
      </c>
      <c r="AZ83" t="s">
        <v>1276</v>
      </c>
      <c r="BA83" t="s">
        <v>1223</v>
      </c>
      <c r="BC83">
        <v>2</v>
      </c>
      <c r="BD83" t="s">
        <v>975</v>
      </c>
      <c r="BE83" t="s">
        <v>970</v>
      </c>
      <c r="BF83" t="s">
        <v>970</v>
      </c>
      <c r="BG83" t="s">
        <v>1422</v>
      </c>
      <c r="BH83" t="s">
        <v>970</v>
      </c>
      <c r="BI83" t="s">
        <v>977</v>
      </c>
      <c r="BJ83">
        <v>339</v>
      </c>
      <c r="BK83" t="s">
        <v>970</v>
      </c>
      <c r="BL83" t="s">
        <v>970</v>
      </c>
      <c r="BM83" t="s">
        <v>970</v>
      </c>
      <c r="BN83" t="s">
        <v>967</v>
      </c>
      <c r="BO83" t="s">
        <v>978</v>
      </c>
      <c r="BP83" t="s">
        <v>970</v>
      </c>
      <c r="BQ83" t="s">
        <v>1052</v>
      </c>
      <c r="BR83" t="s">
        <v>970</v>
      </c>
      <c r="BT83" t="s">
        <v>970</v>
      </c>
      <c r="BU83" t="s">
        <v>977</v>
      </c>
      <c r="BV83" t="s">
        <v>968</v>
      </c>
      <c r="BW83" t="s">
        <v>972</v>
      </c>
      <c r="BX83" t="s">
        <v>980</v>
      </c>
      <c r="BY83" t="s">
        <v>970</v>
      </c>
      <c r="BZ83">
        <v>4.9000000000000004</v>
      </c>
      <c r="CA83" t="s">
        <v>970</v>
      </c>
      <c r="CB83" t="s">
        <v>981</v>
      </c>
      <c r="CC83" t="s">
        <v>982</v>
      </c>
      <c r="CD83" t="s">
        <v>1088</v>
      </c>
      <c r="CG83" t="s">
        <v>970</v>
      </c>
      <c r="CL83" t="s">
        <v>970</v>
      </c>
      <c r="CP83" t="s">
        <v>970</v>
      </c>
      <c r="CS83" t="s">
        <v>970</v>
      </c>
      <c r="CT83" t="s">
        <v>970</v>
      </c>
      <c r="CU83" t="s">
        <v>1072</v>
      </c>
      <c r="CW83" t="s">
        <v>1006</v>
      </c>
      <c r="CX83" t="s">
        <v>970</v>
      </c>
      <c r="CY83" t="s">
        <v>970</v>
      </c>
      <c r="CZ83" t="s">
        <v>970</v>
      </c>
      <c r="DA83" t="s">
        <v>970</v>
      </c>
      <c r="DB83">
        <v>2</v>
      </c>
      <c r="DD83" t="s">
        <v>1024</v>
      </c>
      <c r="DG83" t="s">
        <v>1027</v>
      </c>
      <c r="DH83" t="s">
        <v>970</v>
      </c>
      <c r="DI83" t="s">
        <v>970</v>
      </c>
      <c r="DN83" t="s">
        <v>1062</v>
      </c>
      <c r="DO83" t="s">
        <v>970</v>
      </c>
      <c r="EB83" t="s">
        <v>970</v>
      </c>
    </row>
    <row r="84" spans="1:144" x14ac:dyDescent="0.3">
      <c r="A84">
        <v>583</v>
      </c>
      <c r="B84" t="s">
        <v>4</v>
      </c>
      <c r="C84" t="s">
        <v>90</v>
      </c>
      <c r="D84" t="s">
        <v>611</v>
      </c>
      <c r="E84">
        <v>1197</v>
      </c>
      <c r="F84">
        <v>4</v>
      </c>
      <c r="G84">
        <v>4</v>
      </c>
      <c r="H84" t="s">
        <v>986</v>
      </c>
      <c r="I84" t="s">
        <v>947</v>
      </c>
      <c r="J84" t="s">
        <v>987</v>
      </c>
      <c r="K84" t="s">
        <v>949</v>
      </c>
      <c r="L84">
        <v>43</v>
      </c>
      <c r="M84" t="s">
        <v>950</v>
      </c>
      <c r="N84" cm="1">
        <f t="array" ref="N84">_xlfn.IFS(M84="petrol",1,M84="diesel",2,M84="hybrid",3,M84="electric",4)</f>
        <v>1</v>
      </c>
      <c r="O84">
        <v>1520</v>
      </c>
      <c r="P84">
        <f t="shared" si="60"/>
        <v>1.52</v>
      </c>
      <c r="Q84">
        <v>3765</v>
      </c>
      <c r="R84">
        <f t="shared" si="61"/>
        <v>3.7650000000000001</v>
      </c>
      <c r="S84">
        <v>1660</v>
      </c>
      <c r="T84">
        <f t="shared" si="62"/>
        <v>1.66</v>
      </c>
      <c r="U84">
        <f t="shared" si="63"/>
        <v>9.4998480000000001</v>
      </c>
      <c r="V84" t="s">
        <v>786</v>
      </c>
      <c r="W84">
        <v>5</v>
      </c>
      <c r="X84">
        <v>18.899999999999999</v>
      </c>
      <c r="Y84">
        <v>18.899999999999999</v>
      </c>
      <c r="Z84" t="s">
        <v>1760</v>
      </c>
      <c r="AB84" t="s">
        <v>1420</v>
      </c>
      <c r="AC84">
        <v>5</v>
      </c>
      <c r="AD84" t="s">
        <v>1045</v>
      </c>
      <c r="AE84" t="s">
        <v>1065</v>
      </c>
      <c r="AF84" t="s">
        <v>955</v>
      </c>
      <c r="AG84" t="s">
        <v>1029</v>
      </c>
      <c r="AH84" t="s">
        <v>1067</v>
      </c>
      <c r="AI84" t="s">
        <v>1153</v>
      </c>
      <c r="AJ84" t="s">
        <v>1154</v>
      </c>
      <c r="AK84" t="s">
        <v>1155</v>
      </c>
      <c r="AL84" t="s">
        <v>1155</v>
      </c>
      <c r="AM84" t="s">
        <v>962</v>
      </c>
      <c r="AN84" t="s">
        <v>1007</v>
      </c>
      <c r="AP84" t="s">
        <v>964</v>
      </c>
      <c r="AQ84" t="s">
        <v>1096</v>
      </c>
      <c r="AR84" t="s">
        <v>1191</v>
      </c>
      <c r="AS84" t="s">
        <v>967</v>
      </c>
      <c r="AT84" t="s">
        <v>968</v>
      </c>
      <c r="AU84" t="s">
        <v>968</v>
      </c>
      <c r="AV84" t="s">
        <v>970</v>
      </c>
      <c r="AW84">
        <v>5</v>
      </c>
      <c r="AX84" t="s">
        <v>971</v>
      </c>
      <c r="AY84" t="s">
        <v>972</v>
      </c>
      <c r="AZ84" t="s">
        <v>1051</v>
      </c>
      <c r="BA84" t="s">
        <v>1155</v>
      </c>
      <c r="BC84">
        <v>2</v>
      </c>
      <c r="BD84" t="s">
        <v>1041</v>
      </c>
      <c r="BG84" t="s">
        <v>1498</v>
      </c>
      <c r="BH84" t="s">
        <v>970</v>
      </c>
      <c r="BI84" t="s">
        <v>977</v>
      </c>
      <c r="BJ84">
        <v>256</v>
      </c>
      <c r="BL84" t="s">
        <v>970</v>
      </c>
      <c r="BM84" t="s">
        <v>970</v>
      </c>
      <c r="BO84" t="s">
        <v>978</v>
      </c>
      <c r="BP84" t="s">
        <v>970</v>
      </c>
      <c r="BQ84" t="s">
        <v>1052</v>
      </c>
      <c r="BR84" t="s">
        <v>970</v>
      </c>
      <c r="BT84" t="s">
        <v>970</v>
      </c>
      <c r="BU84" t="s">
        <v>977</v>
      </c>
      <c r="BV84" t="s">
        <v>967</v>
      </c>
      <c r="BW84" t="s">
        <v>972</v>
      </c>
      <c r="BX84" t="s">
        <v>980</v>
      </c>
      <c r="BY84" t="s">
        <v>970</v>
      </c>
      <c r="BZ84">
        <v>4.7</v>
      </c>
      <c r="CA84" t="s">
        <v>970</v>
      </c>
      <c r="CB84" t="s">
        <v>981</v>
      </c>
      <c r="CC84" t="s">
        <v>982</v>
      </c>
      <c r="CD84" t="s">
        <v>983</v>
      </c>
      <c r="CE84" t="s">
        <v>970</v>
      </c>
      <c r="CG84" t="s">
        <v>970</v>
      </c>
      <c r="CL84" t="s">
        <v>970</v>
      </c>
      <c r="CP84" t="s">
        <v>970</v>
      </c>
      <c r="CS84" t="s">
        <v>970</v>
      </c>
      <c r="CV84" t="s">
        <v>1421</v>
      </c>
      <c r="CW84" t="s">
        <v>1073</v>
      </c>
      <c r="CX84" t="s">
        <v>970</v>
      </c>
      <c r="CY84" t="s">
        <v>970</v>
      </c>
      <c r="CZ84" t="s">
        <v>970</v>
      </c>
      <c r="DA84" t="s">
        <v>970</v>
      </c>
      <c r="DB84">
        <v>2</v>
      </c>
      <c r="DO84" t="s">
        <v>970</v>
      </c>
    </row>
    <row r="85" spans="1:144" hidden="1" x14ac:dyDescent="0.3">
      <c r="A85">
        <v>589</v>
      </c>
      <c r="B85" t="s">
        <v>3</v>
      </c>
      <c r="C85" t="s">
        <v>91</v>
      </c>
      <c r="D85" t="s">
        <v>148</v>
      </c>
      <c r="E85">
        <v>1462</v>
      </c>
      <c r="F85">
        <v>4</v>
      </c>
      <c r="G85">
        <v>4</v>
      </c>
      <c r="H85" t="s">
        <v>986</v>
      </c>
      <c r="I85" t="s">
        <v>947</v>
      </c>
      <c r="J85" t="s">
        <v>987</v>
      </c>
      <c r="K85" t="s">
        <v>949</v>
      </c>
      <c r="L85">
        <v>45</v>
      </c>
      <c r="M85" t="s">
        <v>950</v>
      </c>
      <c r="O85">
        <v>1690</v>
      </c>
      <c r="Q85">
        <v>4395</v>
      </c>
      <c r="S85">
        <v>1735</v>
      </c>
      <c r="V85" t="s">
        <v>787</v>
      </c>
      <c r="W85">
        <v>5</v>
      </c>
      <c r="Y85" s="6" t="s">
        <v>951</v>
      </c>
      <c r="Z85" t="s">
        <v>1761</v>
      </c>
      <c r="AB85" t="s">
        <v>1447</v>
      </c>
      <c r="AC85">
        <v>5</v>
      </c>
      <c r="AD85" t="s">
        <v>1762</v>
      </c>
      <c r="AE85" t="s">
        <v>991</v>
      </c>
      <c r="AF85" t="s">
        <v>955</v>
      </c>
      <c r="AG85" t="s">
        <v>1192</v>
      </c>
      <c r="AH85" t="s">
        <v>1581</v>
      </c>
      <c r="AK85" t="s">
        <v>1223</v>
      </c>
      <c r="AL85" t="s">
        <v>1223</v>
      </c>
      <c r="AM85" t="s">
        <v>962</v>
      </c>
      <c r="AQ85" t="s">
        <v>1763</v>
      </c>
      <c r="AR85" t="s">
        <v>1583</v>
      </c>
      <c r="AS85" t="s">
        <v>967</v>
      </c>
      <c r="AT85" t="s">
        <v>968</v>
      </c>
      <c r="AU85" t="s">
        <v>969</v>
      </c>
      <c r="AV85" t="s">
        <v>970</v>
      </c>
      <c r="AW85">
        <v>7</v>
      </c>
      <c r="AX85" t="s">
        <v>971</v>
      </c>
      <c r="AY85" t="s">
        <v>972</v>
      </c>
      <c r="AZ85" t="s">
        <v>1584</v>
      </c>
      <c r="BA85" t="s">
        <v>1223</v>
      </c>
      <c r="BC85" t="s">
        <v>970</v>
      </c>
      <c r="BD85" t="s">
        <v>969</v>
      </c>
      <c r="BF85" t="s">
        <v>970</v>
      </c>
      <c r="BG85" t="s">
        <v>1020</v>
      </c>
      <c r="BI85" t="s">
        <v>977</v>
      </c>
      <c r="BJ85">
        <v>209</v>
      </c>
      <c r="BL85" t="s">
        <v>970</v>
      </c>
      <c r="BM85" t="s">
        <v>970</v>
      </c>
      <c r="BN85" t="s">
        <v>967</v>
      </c>
      <c r="BO85" t="s">
        <v>1052</v>
      </c>
      <c r="BP85" t="s">
        <v>970</v>
      </c>
      <c r="BQ85" t="s">
        <v>1052</v>
      </c>
      <c r="BR85" t="s">
        <v>970</v>
      </c>
      <c r="BS85" t="s">
        <v>1021</v>
      </c>
      <c r="BU85" t="s">
        <v>977</v>
      </c>
      <c r="BV85" t="s">
        <v>968</v>
      </c>
      <c r="BW85" t="s">
        <v>972</v>
      </c>
      <c r="BX85" t="s">
        <v>980</v>
      </c>
      <c r="BY85" t="s">
        <v>970</v>
      </c>
      <c r="BZ85">
        <v>5.2</v>
      </c>
      <c r="CA85" t="s">
        <v>970</v>
      </c>
      <c r="CB85" t="s">
        <v>1115</v>
      </c>
      <c r="CD85" t="s">
        <v>983</v>
      </c>
      <c r="CE85" t="s">
        <v>970</v>
      </c>
      <c r="CL85" t="s">
        <v>970</v>
      </c>
      <c r="CP85" t="s">
        <v>970</v>
      </c>
      <c r="CS85" t="s">
        <v>970</v>
      </c>
      <c r="CT85" t="s">
        <v>970</v>
      </c>
      <c r="CU85" t="s">
        <v>1072</v>
      </c>
      <c r="CV85" t="s">
        <v>1764</v>
      </c>
      <c r="CW85" t="s">
        <v>1006</v>
      </c>
      <c r="CX85" t="s">
        <v>970</v>
      </c>
      <c r="CY85" t="s">
        <v>970</v>
      </c>
      <c r="CZ85" t="s">
        <v>970</v>
      </c>
      <c r="DB85">
        <v>2</v>
      </c>
      <c r="DC85" t="s">
        <v>1130</v>
      </c>
      <c r="DD85" t="s">
        <v>1024</v>
      </c>
      <c r="DG85" t="s">
        <v>1027</v>
      </c>
      <c r="DH85" t="s">
        <v>970</v>
      </c>
      <c r="DP85" t="s">
        <v>970</v>
      </c>
      <c r="EB85" t="s">
        <v>970</v>
      </c>
    </row>
    <row r="86" spans="1:144" hidden="1" x14ac:dyDescent="0.3">
      <c r="A86">
        <v>599</v>
      </c>
      <c r="B86" t="s">
        <v>3</v>
      </c>
      <c r="C86" t="s">
        <v>92</v>
      </c>
      <c r="D86" t="s">
        <v>621</v>
      </c>
      <c r="E86">
        <v>998</v>
      </c>
      <c r="F86">
        <v>3</v>
      </c>
      <c r="G86">
        <v>4</v>
      </c>
      <c r="H86" t="s">
        <v>986</v>
      </c>
      <c r="I86" t="s">
        <v>947</v>
      </c>
      <c r="J86" t="s">
        <v>987</v>
      </c>
      <c r="K86" t="s">
        <v>949</v>
      </c>
      <c r="L86">
        <v>37</v>
      </c>
      <c r="M86" t="s">
        <v>950</v>
      </c>
      <c r="N86" cm="1">
        <f t="array" ref="N86">_xlfn.IFS(M86="petrol",1,M86="diesel",2,M86="hybrid",3,M86="electric",4)</f>
        <v>1</v>
      </c>
      <c r="O86">
        <v>1510</v>
      </c>
      <c r="P86">
        <f t="shared" ref="P86:P88" si="64">O86/1000</f>
        <v>1.51</v>
      </c>
      <c r="Q86">
        <v>3995</v>
      </c>
      <c r="R86">
        <f t="shared" ref="R86:R88" si="65">Q86/1000</f>
        <v>3.9950000000000001</v>
      </c>
      <c r="S86">
        <v>1745</v>
      </c>
      <c r="T86">
        <f t="shared" ref="T86:T88" si="66">S86/1000</f>
        <v>1.7450000000000001</v>
      </c>
      <c r="U86">
        <f t="shared" ref="U86:U88" si="67">P86*R86*T86</f>
        <v>10.52662525</v>
      </c>
      <c r="V86" t="s">
        <v>786</v>
      </c>
      <c r="W86">
        <v>5</v>
      </c>
      <c r="X86">
        <v>21.4</v>
      </c>
      <c r="Y86" s="6" t="s">
        <v>951</v>
      </c>
      <c r="Z86" t="s">
        <v>1411</v>
      </c>
      <c r="AB86" t="s">
        <v>1259</v>
      </c>
      <c r="AC86">
        <v>5</v>
      </c>
      <c r="AD86" t="s">
        <v>1082</v>
      </c>
      <c r="AE86" t="s">
        <v>991</v>
      </c>
      <c r="AF86" t="s">
        <v>991</v>
      </c>
      <c r="AG86" t="s">
        <v>1029</v>
      </c>
      <c r="AH86" t="s">
        <v>1094</v>
      </c>
      <c r="AI86" t="s">
        <v>1177</v>
      </c>
      <c r="AJ86" t="s">
        <v>1660</v>
      </c>
      <c r="AK86" t="s">
        <v>1190</v>
      </c>
      <c r="AL86" t="s">
        <v>1190</v>
      </c>
      <c r="AM86" t="s">
        <v>962</v>
      </c>
      <c r="AN86" t="s">
        <v>1007</v>
      </c>
      <c r="AP86" t="s">
        <v>964</v>
      </c>
      <c r="AQ86" t="s">
        <v>1765</v>
      </c>
      <c r="AR86" t="s">
        <v>1766</v>
      </c>
      <c r="AS86" t="s">
        <v>967</v>
      </c>
      <c r="AT86" t="s">
        <v>968</v>
      </c>
      <c r="AU86" t="s">
        <v>968</v>
      </c>
      <c r="AV86" t="s">
        <v>970</v>
      </c>
      <c r="AW86">
        <v>5</v>
      </c>
      <c r="AX86" t="s">
        <v>1196</v>
      </c>
      <c r="AY86" t="s">
        <v>972</v>
      </c>
      <c r="AZ86" t="s">
        <v>1276</v>
      </c>
      <c r="BA86" t="s">
        <v>1190</v>
      </c>
      <c r="BB86" t="s">
        <v>970</v>
      </c>
      <c r="BC86">
        <v>2</v>
      </c>
      <c r="BD86" t="s">
        <v>975</v>
      </c>
      <c r="BE86" t="s">
        <v>970</v>
      </c>
      <c r="BF86" t="s">
        <v>970</v>
      </c>
      <c r="BG86" t="s">
        <v>1422</v>
      </c>
      <c r="BH86" t="s">
        <v>970</v>
      </c>
      <c r="BI86" t="s">
        <v>1061</v>
      </c>
      <c r="BJ86">
        <v>339</v>
      </c>
      <c r="BK86" t="s">
        <v>970</v>
      </c>
      <c r="BL86" t="s">
        <v>970</v>
      </c>
      <c r="BM86" t="s">
        <v>970</v>
      </c>
      <c r="BN86" t="s">
        <v>967</v>
      </c>
      <c r="BO86" t="s">
        <v>1052</v>
      </c>
      <c r="BP86" t="s">
        <v>970</v>
      </c>
      <c r="BQ86" t="s">
        <v>1052</v>
      </c>
      <c r="BR86" t="s">
        <v>970</v>
      </c>
      <c r="BT86" t="s">
        <v>970</v>
      </c>
      <c r="BU86" t="s">
        <v>977</v>
      </c>
      <c r="BV86" t="s">
        <v>968</v>
      </c>
      <c r="BW86" t="s">
        <v>972</v>
      </c>
      <c r="BX86" t="s">
        <v>980</v>
      </c>
      <c r="BY86" t="s">
        <v>970</v>
      </c>
      <c r="BZ86">
        <v>4.9000000000000004</v>
      </c>
      <c r="CA86" t="s">
        <v>970</v>
      </c>
      <c r="CB86" t="s">
        <v>981</v>
      </c>
      <c r="CD86" t="s">
        <v>1088</v>
      </c>
      <c r="CE86" t="s">
        <v>970</v>
      </c>
      <c r="CJ86" t="s">
        <v>970</v>
      </c>
      <c r="CK86" t="s">
        <v>1022</v>
      </c>
      <c r="CL86" t="s">
        <v>970</v>
      </c>
      <c r="CM86" t="s">
        <v>970</v>
      </c>
      <c r="CP86" t="s">
        <v>970</v>
      </c>
      <c r="CS86" t="s">
        <v>970</v>
      </c>
      <c r="CT86" t="s">
        <v>970</v>
      </c>
      <c r="CU86" t="s">
        <v>1072</v>
      </c>
      <c r="CV86" t="s">
        <v>1278</v>
      </c>
      <c r="CW86" t="s">
        <v>1006</v>
      </c>
      <c r="CX86" t="s">
        <v>970</v>
      </c>
      <c r="CY86" t="s">
        <v>970</v>
      </c>
      <c r="CZ86" t="s">
        <v>970</v>
      </c>
      <c r="DB86">
        <v>2</v>
      </c>
      <c r="DD86" t="s">
        <v>1188</v>
      </c>
      <c r="DG86" t="s">
        <v>1003</v>
      </c>
      <c r="DH86" t="s">
        <v>970</v>
      </c>
      <c r="DI86" t="s">
        <v>970</v>
      </c>
      <c r="DJ86" t="s">
        <v>970</v>
      </c>
      <c r="DK86" t="s">
        <v>970</v>
      </c>
      <c r="DM86" t="s">
        <v>1001</v>
      </c>
      <c r="DN86" t="s">
        <v>1062</v>
      </c>
      <c r="DO86" t="s">
        <v>970</v>
      </c>
      <c r="DQ86" t="s">
        <v>1063</v>
      </c>
      <c r="DR86" t="s">
        <v>970</v>
      </c>
      <c r="DV86" t="s">
        <v>970</v>
      </c>
      <c r="EA86" t="s">
        <v>970</v>
      </c>
      <c r="EE86" t="s">
        <v>970</v>
      </c>
      <c r="EF86" t="s">
        <v>970</v>
      </c>
    </row>
    <row r="87" spans="1:144" hidden="1" x14ac:dyDescent="0.3">
      <c r="A87">
        <v>600</v>
      </c>
      <c r="B87" t="s">
        <v>8</v>
      </c>
      <c r="C87" t="s">
        <v>93</v>
      </c>
      <c r="D87" t="s">
        <v>622</v>
      </c>
      <c r="E87">
        <v>1493</v>
      </c>
      <c r="F87">
        <v>3</v>
      </c>
      <c r="G87">
        <v>4</v>
      </c>
      <c r="H87" t="s">
        <v>946</v>
      </c>
      <c r="I87" t="s">
        <v>947</v>
      </c>
      <c r="J87" t="s">
        <v>1008</v>
      </c>
      <c r="K87" t="s">
        <v>949</v>
      </c>
      <c r="L87">
        <v>60</v>
      </c>
      <c r="M87" t="s">
        <v>1131</v>
      </c>
      <c r="N87" cm="1">
        <f t="array" ref="N87">_xlfn.IFS(M87="petrol",1,M87="diesel",2,M87="hybrid",3,M87="electric",4)</f>
        <v>2</v>
      </c>
      <c r="O87">
        <v>1817</v>
      </c>
      <c r="P87">
        <f t="shared" si="64"/>
        <v>1.8169999999999999</v>
      </c>
      <c r="Q87">
        <v>3995</v>
      </c>
      <c r="R87">
        <f t="shared" si="65"/>
        <v>3.9950000000000001</v>
      </c>
      <c r="S87">
        <v>1835</v>
      </c>
      <c r="T87">
        <f t="shared" si="66"/>
        <v>1.835</v>
      </c>
      <c r="U87">
        <f t="shared" si="67"/>
        <v>13.320109024999999</v>
      </c>
      <c r="V87" t="s">
        <v>791</v>
      </c>
      <c r="W87">
        <v>5</v>
      </c>
      <c r="X87">
        <v>18.489999999999998</v>
      </c>
      <c r="Y87" s="6" t="s">
        <v>951</v>
      </c>
      <c r="Z87" t="s">
        <v>1587</v>
      </c>
      <c r="AB87" t="s">
        <v>1710</v>
      </c>
      <c r="AC87">
        <v>5</v>
      </c>
      <c r="AD87" t="s">
        <v>990</v>
      </c>
      <c r="AE87" t="s">
        <v>991</v>
      </c>
      <c r="AF87" t="s">
        <v>955</v>
      </c>
      <c r="AG87" t="s">
        <v>1378</v>
      </c>
      <c r="AH87" t="s">
        <v>1588</v>
      </c>
      <c r="AK87" t="s">
        <v>1483</v>
      </c>
      <c r="AL87" t="s">
        <v>1483</v>
      </c>
      <c r="AM87" t="s">
        <v>962</v>
      </c>
      <c r="AN87" t="s">
        <v>1007</v>
      </c>
      <c r="AQ87" t="s">
        <v>1767</v>
      </c>
      <c r="AR87" t="s">
        <v>1768</v>
      </c>
      <c r="AS87" t="s">
        <v>967</v>
      </c>
      <c r="AT87" t="s">
        <v>968</v>
      </c>
      <c r="AU87" t="s">
        <v>968</v>
      </c>
      <c r="AV87" t="s">
        <v>970</v>
      </c>
      <c r="AW87">
        <v>7</v>
      </c>
      <c r="AX87" t="s">
        <v>971</v>
      </c>
      <c r="AY87" t="s">
        <v>972</v>
      </c>
      <c r="AZ87" t="s">
        <v>1486</v>
      </c>
      <c r="BA87" t="s">
        <v>1483</v>
      </c>
      <c r="BC87" t="s">
        <v>970</v>
      </c>
      <c r="BD87" t="s">
        <v>969</v>
      </c>
      <c r="BF87" t="s">
        <v>970</v>
      </c>
      <c r="BG87" t="s">
        <v>1128</v>
      </c>
      <c r="BI87" t="s">
        <v>977</v>
      </c>
      <c r="BJ87">
        <v>384</v>
      </c>
      <c r="BM87" t="s">
        <v>970</v>
      </c>
      <c r="BN87" t="s">
        <v>967</v>
      </c>
      <c r="BO87" t="s">
        <v>978</v>
      </c>
      <c r="BP87" t="s">
        <v>970</v>
      </c>
      <c r="BQ87" t="s">
        <v>1052</v>
      </c>
      <c r="BR87" t="s">
        <v>970</v>
      </c>
      <c r="BS87" t="s">
        <v>1592</v>
      </c>
      <c r="BU87" t="s">
        <v>972</v>
      </c>
      <c r="BV87" t="s">
        <v>967</v>
      </c>
      <c r="BW87" t="s">
        <v>972</v>
      </c>
      <c r="BX87" t="s">
        <v>980</v>
      </c>
      <c r="BY87" t="s">
        <v>970</v>
      </c>
      <c r="BZ87">
        <v>5.35</v>
      </c>
      <c r="CA87" t="s">
        <v>970</v>
      </c>
      <c r="CB87" t="s">
        <v>981</v>
      </c>
      <c r="CD87" t="s">
        <v>983</v>
      </c>
      <c r="CE87" t="s">
        <v>970</v>
      </c>
      <c r="CL87" t="s">
        <v>970</v>
      </c>
      <c r="CO87" t="s">
        <v>970</v>
      </c>
      <c r="CP87" t="s">
        <v>970</v>
      </c>
      <c r="CS87" t="s">
        <v>970</v>
      </c>
      <c r="CU87" t="s">
        <v>1004</v>
      </c>
      <c r="CV87" t="s">
        <v>1769</v>
      </c>
      <c r="CW87" t="s">
        <v>1006</v>
      </c>
      <c r="CX87" t="s">
        <v>970</v>
      </c>
      <c r="CY87" t="s">
        <v>970</v>
      </c>
      <c r="CZ87" t="s">
        <v>970</v>
      </c>
      <c r="DB87">
        <v>2</v>
      </c>
      <c r="DD87" t="s">
        <v>1024</v>
      </c>
      <c r="DL87" t="s">
        <v>970</v>
      </c>
      <c r="EA87" t="s">
        <v>970</v>
      </c>
      <c r="EK87" t="s">
        <v>970</v>
      </c>
    </row>
    <row r="88" spans="1:144" hidden="1" x14ac:dyDescent="0.3">
      <c r="A88">
        <v>607</v>
      </c>
      <c r="B88" t="s">
        <v>3</v>
      </c>
      <c r="C88" t="s">
        <v>94</v>
      </c>
      <c r="D88" t="s">
        <v>629</v>
      </c>
      <c r="E88">
        <v>1248</v>
      </c>
      <c r="F88">
        <v>4</v>
      </c>
      <c r="G88">
        <v>4</v>
      </c>
      <c r="H88" t="s">
        <v>986</v>
      </c>
      <c r="I88" t="s">
        <v>947</v>
      </c>
      <c r="J88" t="s">
        <v>987</v>
      </c>
      <c r="K88" t="s">
        <v>949</v>
      </c>
      <c r="L88">
        <v>48</v>
      </c>
      <c r="M88" t="s">
        <v>1131</v>
      </c>
      <c r="N88" cm="1">
        <f t="array" ref="N88">_xlfn.IFS(M88="petrol",1,M88="diesel",2,M88="hybrid",3,M88="electric",4)</f>
        <v>2</v>
      </c>
      <c r="O88">
        <v>1595</v>
      </c>
      <c r="P88">
        <f t="shared" si="64"/>
        <v>1.595</v>
      </c>
      <c r="Q88">
        <v>4300</v>
      </c>
      <c r="R88">
        <f t="shared" si="65"/>
        <v>4.3</v>
      </c>
      <c r="S88">
        <v>1785</v>
      </c>
      <c r="T88">
        <f t="shared" si="66"/>
        <v>1.7849999999999999</v>
      </c>
      <c r="U88">
        <f t="shared" si="67"/>
        <v>12.242422499999998</v>
      </c>
      <c r="V88" t="s">
        <v>790</v>
      </c>
      <c r="W88">
        <v>5</v>
      </c>
      <c r="X88">
        <v>23.65</v>
      </c>
      <c r="Y88" s="6" t="s">
        <v>951</v>
      </c>
      <c r="Z88" t="s">
        <v>1770</v>
      </c>
      <c r="AB88" t="s">
        <v>1771</v>
      </c>
      <c r="AC88">
        <v>5</v>
      </c>
      <c r="AD88" t="s">
        <v>954</v>
      </c>
      <c r="AE88" t="s">
        <v>991</v>
      </c>
      <c r="AF88" t="s">
        <v>955</v>
      </c>
      <c r="AG88" t="s">
        <v>1499</v>
      </c>
      <c r="AH88" t="s">
        <v>1413</v>
      </c>
      <c r="AK88" t="s">
        <v>1667</v>
      </c>
      <c r="AL88" t="s">
        <v>1667</v>
      </c>
      <c r="AM88" t="s">
        <v>962</v>
      </c>
      <c r="AN88" t="s">
        <v>1007</v>
      </c>
      <c r="AP88" t="s">
        <v>964</v>
      </c>
      <c r="AQ88" t="s">
        <v>1185</v>
      </c>
      <c r="AR88" t="s">
        <v>1495</v>
      </c>
      <c r="AS88" t="s">
        <v>967</v>
      </c>
      <c r="AT88" t="s">
        <v>968</v>
      </c>
      <c r="AU88" t="s">
        <v>968</v>
      </c>
      <c r="AV88" t="s">
        <v>970</v>
      </c>
      <c r="AW88">
        <v>5</v>
      </c>
      <c r="AX88" t="s">
        <v>971</v>
      </c>
      <c r="AY88" t="s">
        <v>972</v>
      </c>
      <c r="AZ88" t="s">
        <v>1531</v>
      </c>
      <c r="BA88" t="s">
        <v>1667</v>
      </c>
      <c r="BC88" t="s">
        <v>970</v>
      </c>
      <c r="BF88" t="s">
        <v>970</v>
      </c>
      <c r="BI88" t="s">
        <v>977</v>
      </c>
      <c r="BJ88">
        <v>375</v>
      </c>
      <c r="BL88" t="s">
        <v>970</v>
      </c>
      <c r="BM88" t="s">
        <v>970</v>
      </c>
      <c r="BN88" t="s">
        <v>967</v>
      </c>
      <c r="BO88" t="s">
        <v>978</v>
      </c>
      <c r="BP88" t="s">
        <v>970</v>
      </c>
      <c r="BQ88" t="s">
        <v>978</v>
      </c>
      <c r="BR88" t="s">
        <v>970</v>
      </c>
      <c r="BU88" t="s">
        <v>977</v>
      </c>
      <c r="BV88" t="s">
        <v>968</v>
      </c>
      <c r="BW88" t="s">
        <v>972</v>
      </c>
      <c r="BX88" t="s">
        <v>980</v>
      </c>
      <c r="BY88" t="s">
        <v>970</v>
      </c>
      <c r="BZ88">
        <v>5.5</v>
      </c>
      <c r="CA88" t="s">
        <v>970</v>
      </c>
      <c r="CB88" t="s">
        <v>981</v>
      </c>
      <c r="CC88" t="s">
        <v>982</v>
      </c>
      <c r="CD88" t="s">
        <v>983</v>
      </c>
      <c r="CL88" t="s">
        <v>970</v>
      </c>
      <c r="CP88" t="s">
        <v>970</v>
      </c>
      <c r="CS88" t="s">
        <v>970</v>
      </c>
      <c r="CT88" t="s">
        <v>970</v>
      </c>
      <c r="CU88" t="s">
        <v>1072</v>
      </c>
      <c r="CV88" t="s">
        <v>1663</v>
      </c>
      <c r="CW88" t="s">
        <v>1006</v>
      </c>
      <c r="CX88" t="s">
        <v>970</v>
      </c>
      <c r="CY88" t="s">
        <v>970</v>
      </c>
      <c r="CZ88" t="s">
        <v>970</v>
      </c>
      <c r="DB88">
        <v>2</v>
      </c>
      <c r="DD88" t="s">
        <v>1024</v>
      </c>
      <c r="DG88" t="s">
        <v>1027</v>
      </c>
      <c r="DH88" t="s">
        <v>970</v>
      </c>
      <c r="EA88" t="s">
        <v>970</v>
      </c>
      <c r="EB88" t="s">
        <v>970</v>
      </c>
    </row>
    <row r="89" spans="1:144" hidden="1" x14ac:dyDescent="0.3">
      <c r="A89">
        <v>611</v>
      </c>
      <c r="B89" t="s">
        <v>2</v>
      </c>
      <c r="C89" t="s">
        <v>95</v>
      </c>
      <c r="D89" t="s">
        <v>433</v>
      </c>
      <c r="E89">
        <v>1498</v>
      </c>
      <c r="F89">
        <v>4</v>
      </c>
      <c r="G89">
        <v>4</v>
      </c>
      <c r="H89" t="s">
        <v>986</v>
      </c>
      <c r="I89" t="s">
        <v>947</v>
      </c>
      <c r="J89" t="s">
        <v>987</v>
      </c>
      <c r="K89" t="s">
        <v>949</v>
      </c>
      <c r="L89">
        <v>50</v>
      </c>
      <c r="M89" t="s">
        <v>950</v>
      </c>
      <c r="O89">
        <v>1619</v>
      </c>
      <c r="Q89">
        <v>4329</v>
      </c>
      <c r="S89">
        <v>1813</v>
      </c>
      <c r="V89" t="s">
        <v>791</v>
      </c>
      <c r="W89">
        <v>5</v>
      </c>
      <c r="Y89" s="6" t="s">
        <v>951</v>
      </c>
      <c r="Z89" t="s">
        <v>1772</v>
      </c>
      <c r="AC89">
        <v>5</v>
      </c>
      <c r="AD89" t="s">
        <v>1773</v>
      </c>
      <c r="AE89" t="s">
        <v>1065</v>
      </c>
      <c r="AF89" t="s">
        <v>955</v>
      </c>
      <c r="AG89" t="s">
        <v>992</v>
      </c>
      <c r="AH89" t="s">
        <v>993</v>
      </c>
      <c r="AK89" t="s">
        <v>1774</v>
      </c>
      <c r="AL89" t="s">
        <v>1774</v>
      </c>
      <c r="AM89" t="s">
        <v>970</v>
      </c>
      <c r="AN89" t="s">
        <v>1007</v>
      </c>
      <c r="AP89" t="s">
        <v>970</v>
      </c>
      <c r="AQ89" t="s">
        <v>1516</v>
      </c>
      <c r="AR89" t="s">
        <v>1517</v>
      </c>
      <c r="AS89" t="s">
        <v>967</v>
      </c>
      <c r="AT89" t="s">
        <v>967</v>
      </c>
      <c r="AU89" t="s">
        <v>968</v>
      </c>
      <c r="AV89" t="s">
        <v>970</v>
      </c>
      <c r="AW89">
        <v>5</v>
      </c>
      <c r="AX89" t="s">
        <v>971</v>
      </c>
      <c r="AY89" t="s">
        <v>972</v>
      </c>
      <c r="AZ89" t="s">
        <v>1518</v>
      </c>
      <c r="BA89" t="s">
        <v>1472</v>
      </c>
      <c r="BB89" t="s">
        <v>970</v>
      </c>
      <c r="BC89" t="s">
        <v>970</v>
      </c>
      <c r="BD89" t="s">
        <v>1005</v>
      </c>
      <c r="BE89" t="s">
        <v>970</v>
      </c>
      <c r="BF89" t="s">
        <v>970</v>
      </c>
      <c r="BH89" t="s">
        <v>970</v>
      </c>
      <c r="BI89" t="s">
        <v>977</v>
      </c>
      <c r="BJ89">
        <v>392</v>
      </c>
      <c r="BK89" t="s">
        <v>970</v>
      </c>
      <c r="BL89" t="s">
        <v>970</v>
      </c>
      <c r="BM89" t="s">
        <v>970</v>
      </c>
      <c r="BN89" t="s">
        <v>970</v>
      </c>
      <c r="BO89" t="s">
        <v>1052</v>
      </c>
      <c r="BP89" t="s">
        <v>970</v>
      </c>
      <c r="BQ89" t="s">
        <v>1052</v>
      </c>
      <c r="BR89" t="s">
        <v>970</v>
      </c>
      <c r="BT89" t="s">
        <v>970</v>
      </c>
      <c r="BU89" t="s">
        <v>977</v>
      </c>
      <c r="BV89" t="s">
        <v>968</v>
      </c>
      <c r="BX89" t="s">
        <v>980</v>
      </c>
      <c r="BY89" t="s">
        <v>970</v>
      </c>
      <c r="BZ89">
        <v>5.2</v>
      </c>
      <c r="CA89" t="s">
        <v>970</v>
      </c>
      <c r="CB89" t="s">
        <v>981</v>
      </c>
      <c r="CD89" t="s">
        <v>1088</v>
      </c>
      <c r="CE89" t="s">
        <v>970</v>
      </c>
      <c r="CG89" t="s">
        <v>970</v>
      </c>
      <c r="CH89" t="s">
        <v>970</v>
      </c>
      <c r="CL89" t="s">
        <v>970</v>
      </c>
      <c r="CN89" t="s">
        <v>970</v>
      </c>
      <c r="CS89" t="s">
        <v>970</v>
      </c>
      <c r="CT89" t="s">
        <v>970</v>
      </c>
      <c r="CU89" t="s">
        <v>1072</v>
      </c>
      <c r="CW89" t="s">
        <v>1006</v>
      </c>
      <c r="CX89" t="s">
        <v>970</v>
      </c>
      <c r="CY89" t="s">
        <v>970</v>
      </c>
      <c r="CZ89" t="s">
        <v>970</v>
      </c>
      <c r="DB89">
        <v>2</v>
      </c>
      <c r="DD89" t="s">
        <v>1188</v>
      </c>
      <c r="DG89" t="s">
        <v>1027</v>
      </c>
      <c r="DI89" t="s">
        <v>970</v>
      </c>
      <c r="DL89" t="s">
        <v>970</v>
      </c>
      <c r="DN89" t="s">
        <v>1062</v>
      </c>
      <c r="DO89" t="s">
        <v>970</v>
      </c>
      <c r="DP89" t="s">
        <v>970</v>
      </c>
      <c r="DQ89" t="s">
        <v>1063</v>
      </c>
      <c r="DR89" t="s">
        <v>970</v>
      </c>
      <c r="DS89" t="s">
        <v>970</v>
      </c>
      <c r="DU89" t="s">
        <v>1070</v>
      </c>
      <c r="EB89" t="s">
        <v>970</v>
      </c>
      <c r="EH89" t="s">
        <v>970</v>
      </c>
    </row>
    <row r="90" spans="1:144" x14ac:dyDescent="0.3">
      <c r="A90">
        <v>615</v>
      </c>
      <c r="B90" t="s">
        <v>8</v>
      </c>
      <c r="C90" t="s">
        <v>96</v>
      </c>
      <c r="D90" t="s">
        <v>636</v>
      </c>
      <c r="E90">
        <v>2489</v>
      </c>
      <c r="F90">
        <v>4</v>
      </c>
      <c r="G90">
        <v>4</v>
      </c>
      <c r="H90" t="s">
        <v>986</v>
      </c>
      <c r="I90" t="s">
        <v>947</v>
      </c>
      <c r="J90" t="s">
        <v>1008</v>
      </c>
      <c r="K90" t="s">
        <v>949</v>
      </c>
      <c r="L90">
        <v>55</v>
      </c>
      <c r="M90" t="s">
        <v>1131</v>
      </c>
      <c r="N90" cm="1">
        <f t="array" ref="N90">_xlfn.IFS(M90="petrol",1,M90="diesel",2,M90="hybrid",3,M90="electric",4)</f>
        <v>2</v>
      </c>
      <c r="O90">
        <v>1895</v>
      </c>
      <c r="P90">
        <f t="shared" ref="P90:P91" si="68">O90/1000</f>
        <v>1.895</v>
      </c>
      <c r="Q90">
        <v>4520</v>
      </c>
      <c r="R90">
        <f t="shared" ref="R90:R91" si="69">Q90/1000</f>
        <v>4.5199999999999996</v>
      </c>
      <c r="S90">
        <v>1850</v>
      </c>
      <c r="T90">
        <f t="shared" ref="T90:T91" si="70">S90/1000</f>
        <v>1.85</v>
      </c>
      <c r="U90">
        <f t="shared" ref="U90:U91" si="71">P90*R90*T90</f>
        <v>15.845989999999999</v>
      </c>
      <c r="V90" t="s">
        <v>791</v>
      </c>
      <c r="W90">
        <v>5</v>
      </c>
      <c r="X90">
        <v>10.7</v>
      </c>
      <c r="Y90">
        <v>13.6</v>
      </c>
      <c r="Z90" t="s">
        <v>1775</v>
      </c>
      <c r="AB90" t="s">
        <v>1776</v>
      </c>
      <c r="AC90">
        <v>5</v>
      </c>
      <c r="AD90" t="s">
        <v>1777</v>
      </c>
      <c r="AE90" t="s">
        <v>991</v>
      </c>
      <c r="AF90" t="s">
        <v>955</v>
      </c>
      <c r="AG90" t="s">
        <v>1631</v>
      </c>
      <c r="AH90" t="s">
        <v>1707</v>
      </c>
      <c r="AI90" t="s">
        <v>1546</v>
      </c>
      <c r="AJ90" t="s">
        <v>1546</v>
      </c>
      <c r="AK90" t="s">
        <v>1778</v>
      </c>
      <c r="AL90" t="s">
        <v>1778</v>
      </c>
      <c r="AM90" t="s">
        <v>970</v>
      </c>
      <c r="AQ90" t="s">
        <v>1779</v>
      </c>
      <c r="AR90" t="s">
        <v>1780</v>
      </c>
      <c r="AS90" t="s">
        <v>967</v>
      </c>
      <c r="AT90" t="s">
        <v>968</v>
      </c>
      <c r="AU90" t="s">
        <v>968</v>
      </c>
      <c r="AV90" t="s">
        <v>970</v>
      </c>
      <c r="AW90">
        <v>7</v>
      </c>
      <c r="AX90" t="s">
        <v>971</v>
      </c>
      <c r="AY90" t="s">
        <v>972</v>
      </c>
      <c r="AZ90" t="s">
        <v>1599</v>
      </c>
      <c r="BA90" t="s">
        <v>1778</v>
      </c>
      <c r="BD90" t="s">
        <v>969</v>
      </c>
      <c r="BG90" t="s">
        <v>1519</v>
      </c>
      <c r="BI90" t="s">
        <v>972</v>
      </c>
      <c r="BJ90">
        <v>400</v>
      </c>
      <c r="BL90" t="s">
        <v>970</v>
      </c>
      <c r="BM90" t="s">
        <v>970</v>
      </c>
      <c r="BO90" t="s">
        <v>969</v>
      </c>
      <c r="BP90" t="s">
        <v>970</v>
      </c>
      <c r="BR90" t="s">
        <v>970</v>
      </c>
      <c r="BS90" t="s">
        <v>1781</v>
      </c>
      <c r="BU90" t="s">
        <v>977</v>
      </c>
      <c r="BV90" t="s">
        <v>968</v>
      </c>
      <c r="BW90" t="s">
        <v>972</v>
      </c>
      <c r="BX90" t="s">
        <v>968</v>
      </c>
      <c r="BY90" t="s">
        <v>970</v>
      </c>
      <c r="BZ90">
        <v>5.5</v>
      </c>
      <c r="CB90" t="s">
        <v>981</v>
      </c>
      <c r="CC90" t="s">
        <v>982</v>
      </c>
      <c r="CD90" t="s">
        <v>983</v>
      </c>
      <c r="CL90" t="s">
        <v>970</v>
      </c>
      <c r="CT90" t="s">
        <v>970</v>
      </c>
      <c r="CV90" t="s">
        <v>1782</v>
      </c>
      <c r="CX90" t="s">
        <v>970</v>
      </c>
      <c r="CZ90" t="s">
        <v>970</v>
      </c>
      <c r="DC90" t="s">
        <v>1783</v>
      </c>
      <c r="DD90" t="s">
        <v>1024</v>
      </c>
      <c r="DH90" t="s">
        <v>970</v>
      </c>
      <c r="EA90" t="s">
        <v>970</v>
      </c>
    </row>
    <row r="91" spans="1:144" x14ac:dyDescent="0.3">
      <c r="A91">
        <v>620</v>
      </c>
      <c r="B91" t="s">
        <v>1</v>
      </c>
      <c r="C91" t="s">
        <v>97</v>
      </c>
      <c r="D91" t="s">
        <v>641</v>
      </c>
      <c r="E91">
        <v>2179</v>
      </c>
      <c r="F91">
        <v>4</v>
      </c>
      <c r="G91">
        <v>4</v>
      </c>
      <c r="H91" t="s">
        <v>986</v>
      </c>
      <c r="I91" t="s">
        <v>947</v>
      </c>
      <c r="J91" t="s">
        <v>1008</v>
      </c>
      <c r="K91" t="s">
        <v>949</v>
      </c>
      <c r="L91">
        <v>63</v>
      </c>
      <c r="M91" t="s">
        <v>1131</v>
      </c>
      <c r="N91" cm="1">
        <f t="array" ref="N91">_xlfn.IFS(M91="petrol",1,M91="diesel",2,M91="hybrid",3,M91="electric",4)</f>
        <v>2</v>
      </c>
      <c r="O91">
        <v>1922</v>
      </c>
      <c r="P91">
        <f t="shared" si="68"/>
        <v>1.9219999999999999</v>
      </c>
      <c r="Q91">
        <v>4655</v>
      </c>
      <c r="R91">
        <f t="shared" si="69"/>
        <v>4.6550000000000002</v>
      </c>
      <c r="S91">
        <v>1855</v>
      </c>
      <c r="T91">
        <f t="shared" si="70"/>
        <v>1.855</v>
      </c>
      <c r="U91">
        <f t="shared" si="71"/>
        <v>16.59651805</v>
      </c>
      <c r="V91" t="s">
        <v>791</v>
      </c>
      <c r="W91">
        <v>5</v>
      </c>
      <c r="X91">
        <v>10.8</v>
      </c>
      <c r="Y91">
        <v>14</v>
      </c>
      <c r="Z91" t="s">
        <v>1784</v>
      </c>
      <c r="AB91" t="s">
        <v>1708</v>
      </c>
      <c r="AC91">
        <v>5</v>
      </c>
      <c r="AD91" t="s">
        <v>1465</v>
      </c>
      <c r="AE91" t="s">
        <v>991</v>
      </c>
      <c r="AF91" t="s">
        <v>955</v>
      </c>
      <c r="AG91" t="s">
        <v>1631</v>
      </c>
      <c r="AH91" t="s">
        <v>1632</v>
      </c>
      <c r="AI91" t="s">
        <v>1785</v>
      </c>
      <c r="AJ91" t="s">
        <v>1786</v>
      </c>
      <c r="AK91" t="s">
        <v>1575</v>
      </c>
      <c r="AL91" t="s">
        <v>1575</v>
      </c>
      <c r="AM91" t="s">
        <v>1258</v>
      </c>
      <c r="AN91" t="s">
        <v>1007</v>
      </c>
      <c r="AP91" t="s">
        <v>964</v>
      </c>
      <c r="AQ91" t="s">
        <v>1639</v>
      </c>
      <c r="AR91" t="s">
        <v>1638</v>
      </c>
      <c r="AS91" t="s">
        <v>967</v>
      </c>
      <c r="AT91" t="s">
        <v>968</v>
      </c>
      <c r="AU91" t="s">
        <v>968</v>
      </c>
      <c r="AV91" t="s">
        <v>970</v>
      </c>
      <c r="AW91">
        <v>7</v>
      </c>
      <c r="AX91" t="s">
        <v>971</v>
      </c>
      <c r="AY91" t="s">
        <v>972</v>
      </c>
      <c r="AZ91" t="s">
        <v>1787</v>
      </c>
      <c r="BA91" t="s">
        <v>1575</v>
      </c>
      <c r="BC91" t="s">
        <v>970</v>
      </c>
      <c r="BG91" t="s">
        <v>1128</v>
      </c>
      <c r="BI91" t="s">
        <v>972</v>
      </c>
      <c r="BJ91">
        <v>981</v>
      </c>
      <c r="BL91" t="s">
        <v>970</v>
      </c>
      <c r="BM91" t="s">
        <v>970</v>
      </c>
      <c r="BN91" t="s">
        <v>967</v>
      </c>
      <c r="BO91" t="s">
        <v>978</v>
      </c>
      <c r="BQ91" t="s">
        <v>1052</v>
      </c>
      <c r="BR91" t="s">
        <v>970</v>
      </c>
      <c r="BS91" t="s">
        <v>1788</v>
      </c>
      <c r="BU91" t="s">
        <v>1064</v>
      </c>
      <c r="BV91" t="s">
        <v>968</v>
      </c>
      <c r="BW91" t="s">
        <v>972</v>
      </c>
      <c r="BX91" t="s">
        <v>980</v>
      </c>
      <c r="BY91" t="s">
        <v>970</v>
      </c>
      <c r="BZ91">
        <v>10.8</v>
      </c>
      <c r="CA91" t="s">
        <v>970</v>
      </c>
      <c r="CB91" t="s">
        <v>981</v>
      </c>
      <c r="CC91" t="s">
        <v>982</v>
      </c>
      <c r="CD91" t="s">
        <v>983</v>
      </c>
      <c r="CL91" t="s">
        <v>970</v>
      </c>
      <c r="CP91" t="s">
        <v>970</v>
      </c>
      <c r="CT91" t="s">
        <v>970</v>
      </c>
      <c r="CU91" t="s">
        <v>1004</v>
      </c>
      <c r="CV91" t="s">
        <v>1789</v>
      </c>
      <c r="CX91" t="s">
        <v>970</v>
      </c>
      <c r="CZ91" t="s">
        <v>970</v>
      </c>
      <c r="DC91" t="s">
        <v>1637</v>
      </c>
      <c r="DD91" t="s">
        <v>1024</v>
      </c>
      <c r="DF91" t="s">
        <v>1184</v>
      </c>
      <c r="DH91" t="s">
        <v>970</v>
      </c>
      <c r="EA91" t="s">
        <v>970</v>
      </c>
    </row>
    <row r="92" spans="1:144" hidden="1" x14ac:dyDescent="0.3">
      <c r="A92">
        <v>624</v>
      </c>
      <c r="B92" t="s">
        <v>1</v>
      </c>
      <c r="C92" t="s">
        <v>98</v>
      </c>
      <c r="D92" t="s">
        <v>129</v>
      </c>
      <c r="E92" t="s">
        <v>951</v>
      </c>
      <c r="H92" t="s">
        <v>986</v>
      </c>
      <c r="I92" t="s">
        <v>947</v>
      </c>
      <c r="J92" t="s">
        <v>1008</v>
      </c>
      <c r="K92" t="s">
        <v>949</v>
      </c>
      <c r="M92" t="s">
        <v>1553</v>
      </c>
      <c r="O92">
        <v>1607</v>
      </c>
      <c r="Q92">
        <v>3994</v>
      </c>
      <c r="S92">
        <v>1811</v>
      </c>
      <c r="V92" t="s">
        <v>791</v>
      </c>
      <c r="W92">
        <v>5</v>
      </c>
      <c r="Y92" s="6" t="s">
        <v>951</v>
      </c>
      <c r="AD92" t="s">
        <v>1510</v>
      </c>
      <c r="AE92" t="s">
        <v>991</v>
      </c>
      <c r="AF92" t="s">
        <v>1065</v>
      </c>
      <c r="AG92" t="s">
        <v>1250</v>
      </c>
      <c r="AH92" t="s">
        <v>1790</v>
      </c>
      <c r="AK92" t="s">
        <v>1245</v>
      </c>
      <c r="AL92" t="s">
        <v>1245</v>
      </c>
      <c r="AM92" t="s">
        <v>962</v>
      </c>
      <c r="AN92" t="s">
        <v>1007</v>
      </c>
      <c r="AP92" t="s">
        <v>1119</v>
      </c>
      <c r="AQ92" t="s">
        <v>1791</v>
      </c>
      <c r="AR92" t="s">
        <v>1792</v>
      </c>
      <c r="AS92" t="s">
        <v>967</v>
      </c>
      <c r="AT92" t="s">
        <v>967</v>
      </c>
      <c r="AU92" t="s">
        <v>968</v>
      </c>
      <c r="AV92" t="s">
        <v>970</v>
      </c>
      <c r="AW92">
        <v>5</v>
      </c>
      <c r="AX92" t="s">
        <v>971</v>
      </c>
      <c r="AY92" t="s">
        <v>985</v>
      </c>
      <c r="AZ92" t="s">
        <v>1478</v>
      </c>
      <c r="BB92" t="s">
        <v>970</v>
      </c>
      <c r="BC92" t="s">
        <v>970</v>
      </c>
      <c r="BE92" t="s">
        <v>970</v>
      </c>
      <c r="BG92" t="s">
        <v>1793</v>
      </c>
      <c r="BH92" t="s">
        <v>970</v>
      </c>
      <c r="BI92" t="s">
        <v>1099</v>
      </c>
      <c r="BK92" t="s">
        <v>970</v>
      </c>
      <c r="BL92" t="s">
        <v>970</v>
      </c>
      <c r="BM92" t="s">
        <v>970</v>
      </c>
      <c r="BN92" t="s">
        <v>1117</v>
      </c>
      <c r="BO92" t="s">
        <v>978</v>
      </c>
      <c r="BP92" t="s">
        <v>970</v>
      </c>
      <c r="BQ92" t="s">
        <v>970</v>
      </c>
      <c r="BR92" t="s">
        <v>970</v>
      </c>
      <c r="BT92" t="s">
        <v>970</v>
      </c>
      <c r="BU92" t="s">
        <v>1099</v>
      </c>
      <c r="BV92" t="s">
        <v>967</v>
      </c>
      <c r="BW92" t="s">
        <v>972</v>
      </c>
      <c r="BX92" t="s">
        <v>967</v>
      </c>
      <c r="BY92" t="s">
        <v>970</v>
      </c>
      <c r="BZ92" t="s">
        <v>951</v>
      </c>
      <c r="CA92" t="s">
        <v>970</v>
      </c>
      <c r="CB92" t="s">
        <v>981</v>
      </c>
      <c r="CD92" t="s">
        <v>1088</v>
      </c>
      <c r="CE92" t="s">
        <v>970</v>
      </c>
      <c r="CF92" t="s">
        <v>970</v>
      </c>
      <c r="CG92" t="s">
        <v>970</v>
      </c>
      <c r="CJ92" t="s">
        <v>970</v>
      </c>
      <c r="CK92" t="s">
        <v>1794</v>
      </c>
      <c r="CL92" t="s">
        <v>970</v>
      </c>
      <c r="CM92" t="s">
        <v>970</v>
      </c>
      <c r="CP92" t="s">
        <v>970</v>
      </c>
      <c r="CS92" t="s">
        <v>970</v>
      </c>
      <c r="CT92" t="s">
        <v>970</v>
      </c>
      <c r="CW92" t="s">
        <v>1006</v>
      </c>
      <c r="CX92" t="s">
        <v>970</v>
      </c>
      <c r="CY92" t="s">
        <v>970</v>
      </c>
      <c r="CZ92" t="s">
        <v>970</v>
      </c>
      <c r="DA92" t="s">
        <v>970</v>
      </c>
      <c r="DB92">
        <v>2</v>
      </c>
      <c r="DD92" t="s">
        <v>1024</v>
      </c>
      <c r="DH92" t="s">
        <v>970</v>
      </c>
      <c r="DI92" t="s">
        <v>970</v>
      </c>
      <c r="DJ92" t="s">
        <v>970</v>
      </c>
      <c r="DK92" t="s">
        <v>970</v>
      </c>
      <c r="DL92" t="s">
        <v>970</v>
      </c>
      <c r="DM92" t="s">
        <v>1001</v>
      </c>
      <c r="DN92" t="s">
        <v>1062</v>
      </c>
      <c r="DO92" t="s">
        <v>970</v>
      </c>
      <c r="DQ92" t="s">
        <v>1063</v>
      </c>
      <c r="DV92" t="s">
        <v>970</v>
      </c>
      <c r="DX92" t="s">
        <v>970</v>
      </c>
      <c r="EA92" t="s">
        <v>970</v>
      </c>
      <c r="EB92" t="s">
        <v>970</v>
      </c>
      <c r="EH92" t="s">
        <v>970</v>
      </c>
      <c r="EK92" t="s">
        <v>970</v>
      </c>
      <c r="EM92" t="s">
        <v>1795</v>
      </c>
      <c r="EN92" t="s">
        <v>1796</v>
      </c>
    </row>
    <row r="93" spans="1:144" x14ac:dyDescent="0.3">
      <c r="A93">
        <v>627</v>
      </c>
      <c r="B93" t="s">
        <v>4</v>
      </c>
      <c r="C93" t="s">
        <v>99</v>
      </c>
      <c r="D93" t="s">
        <v>646</v>
      </c>
      <c r="E93">
        <v>1999</v>
      </c>
      <c r="F93">
        <v>4</v>
      </c>
      <c r="G93">
        <v>4</v>
      </c>
      <c r="H93" t="s">
        <v>986</v>
      </c>
      <c r="I93" t="s">
        <v>947</v>
      </c>
      <c r="J93" t="s">
        <v>987</v>
      </c>
      <c r="K93" t="s">
        <v>949</v>
      </c>
      <c r="L93">
        <v>50</v>
      </c>
      <c r="M93" t="s">
        <v>950</v>
      </c>
      <c r="N93" cm="1">
        <f t="array" ref="N93">_xlfn.IFS(M93="petrol",1,M93="diesel",2,M93="hybrid",3,M93="electric",4)</f>
        <v>1</v>
      </c>
      <c r="O93">
        <v>1465</v>
      </c>
      <c r="P93">
        <f t="shared" ref="P93:P94" si="72">O93/1000</f>
        <v>1.4650000000000001</v>
      </c>
      <c r="Q93">
        <v>4620</v>
      </c>
      <c r="R93">
        <f t="shared" ref="R93:R94" si="73">Q93/1000</f>
        <v>4.62</v>
      </c>
      <c r="S93">
        <v>1800</v>
      </c>
      <c r="T93">
        <f t="shared" ref="T93:T94" si="74">S93/1000</f>
        <v>1.8</v>
      </c>
      <c r="U93">
        <f t="shared" ref="U93:U94" si="75">P93*R93*T93</f>
        <v>12.182940000000002</v>
      </c>
      <c r="V93" t="s">
        <v>789</v>
      </c>
      <c r="W93">
        <v>4</v>
      </c>
      <c r="X93">
        <v>13.1</v>
      </c>
      <c r="Y93">
        <v>14.6</v>
      </c>
      <c r="Z93" t="s">
        <v>1797</v>
      </c>
      <c r="AC93">
        <v>6</v>
      </c>
      <c r="AE93" t="s">
        <v>991</v>
      </c>
      <c r="AF93" t="s">
        <v>991</v>
      </c>
      <c r="AG93" t="s">
        <v>1798</v>
      </c>
      <c r="AH93" t="s">
        <v>1067</v>
      </c>
      <c r="AK93" t="s">
        <v>1494</v>
      </c>
      <c r="AL93" t="s">
        <v>1494</v>
      </c>
      <c r="AM93" t="s">
        <v>962</v>
      </c>
      <c r="AN93" t="s">
        <v>1007</v>
      </c>
      <c r="AP93" t="s">
        <v>964</v>
      </c>
      <c r="AQ93" t="s">
        <v>1799</v>
      </c>
      <c r="AR93" t="s">
        <v>1800</v>
      </c>
      <c r="AS93" t="s">
        <v>967</v>
      </c>
      <c r="AT93" t="s">
        <v>968</v>
      </c>
      <c r="AU93" t="s">
        <v>968</v>
      </c>
      <c r="AV93" t="s">
        <v>970</v>
      </c>
      <c r="AW93">
        <v>5</v>
      </c>
      <c r="AX93" t="s">
        <v>971</v>
      </c>
      <c r="AY93" t="s">
        <v>972</v>
      </c>
      <c r="AZ93" t="s">
        <v>1622</v>
      </c>
      <c r="BA93" t="s">
        <v>1494</v>
      </c>
      <c r="BC93" t="s">
        <v>970</v>
      </c>
      <c r="BD93" t="s">
        <v>975</v>
      </c>
      <c r="BE93" t="s">
        <v>970</v>
      </c>
      <c r="BH93" t="s">
        <v>970</v>
      </c>
      <c r="BI93" t="s">
        <v>977</v>
      </c>
      <c r="BK93" t="s">
        <v>970</v>
      </c>
      <c r="BL93" t="s">
        <v>970</v>
      </c>
      <c r="BM93" t="s">
        <v>970</v>
      </c>
      <c r="BN93" t="s">
        <v>967</v>
      </c>
      <c r="BO93" t="s">
        <v>1052</v>
      </c>
      <c r="BP93" t="s">
        <v>970</v>
      </c>
      <c r="BQ93" t="s">
        <v>1052</v>
      </c>
      <c r="BR93" t="s">
        <v>970</v>
      </c>
      <c r="BS93" t="s">
        <v>1801</v>
      </c>
      <c r="BT93" t="s">
        <v>970</v>
      </c>
      <c r="BU93" t="s">
        <v>977</v>
      </c>
      <c r="BV93" t="s">
        <v>967</v>
      </c>
      <c r="BW93" t="s">
        <v>972</v>
      </c>
      <c r="BX93" t="s">
        <v>980</v>
      </c>
      <c r="BY93" t="s">
        <v>970</v>
      </c>
      <c r="BZ93" t="s">
        <v>951</v>
      </c>
      <c r="CA93" t="s">
        <v>970</v>
      </c>
      <c r="CB93" t="s">
        <v>981</v>
      </c>
      <c r="CC93" t="s">
        <v>982</v>
      </c>
      <c r="CD93" t="s">
        <v>983</v>
      </c>
      <c r="CE93" t="s">
        <v>970</v>
      </c>
      <c r="CJ93" t="s">
        <v>970</v>
      </c>
      <c r="CK93" t="s">
        <v>1022</v>
      </c>
      <c r="CL93" t="s">
        <v>970</v>
      </c>
      <c r="CM93" t="s">
        <v>970</v>
      </c>
      <c r="CO93" t="s">
        <v>970</v>
      </c>
      <c r="CP93" t="s">
        <v>970</v>
      </c>
      <c r="CQ93" t="s">
        <v>970</v>
      </c>
      <c r="CS93" t="s">
        <v>970</v>
      </c>
      <c r="CT93" t="s">
        <v>970</v>
      </c>
      <c r="CU93" t="s">
        <v>1004</v>
      </c>
      <c r="CW93" t="s">
        <v>1715</v>
      </c>
      <c r="CX93" t="s">
        <v>970</v>
      </c>
      <c r="CY93" t="s">
        <v>970</v>
      </c>
      <c r="CZ93" t="s">
        <v>970</v>
      </c>
      <c r="DB93">
        <v>6</v>
      </c>
      <c r="DD93" t="s">
        <v>1243</v>
      </c>
      <c r="DG93" t="s">
        <v>1027</v>
      </c>
      <c r="DI93" t="s">
        <v>970</v>
      </c>
      <c r="DJ93" t="s">
        <v>970</v>
      </c>
      <c r="DK93" t="s">
        <v>970</v>
      </c>
      <c r="DL93" t="s">
        <v>970</v>
      </c>
      <c r="DM93" t="s">
        <v>1001</v>
      </c>
      <c r="DN93" t="s">
        <v>1062</v>
      </c>
      <c r="DQ93" t="s">
        <v>1063</v>
      </c>
      <c r="DS93" t="s">
        <v>970</v>
      </c>
      <c r="DU93" t="s">
        <v>1070</v>
      </c>
      <c r="DV93" t="s">
        <v>970</v>
      </c>
      <c r="DX93" t="s">
        <v>970</v>
      </c>
      <c r="EA93" t="s">
        <v>970</v>
      </c>
      <c r="EB93" t="s">
        <v>970</v>
      </c>
      <c r="EE93" t="s">
        <v>970</v>
      </c>
      <c r="EH93" t="s">
        <v>970</v>
      </c>
    </row>
    <row r="94" spans="1:144" x14ac:dyDescent="0.3">
      <c r="A94">
        <v>631</v>
      </c>
      <c r="B94" t="s">
        <v>4</v>
      </c>
      <c r="C94" t="s">
        <v>100</v>
      </c>
      <c r="D94" t="s">
        <v>650</v>
      </c>
      <c r="E94">
        <v>1995</v>
      </c>
      <c r="F94">
        <v>4</v>
      </c>
      <c r="G94">
        <v>4</v>
      </c>
      <c r="H94" t="s">
        <v>1287</v>
      </c>
      <c r="I94" t="s">
        <v>947</v>
      </c>
      <c r="J94" t="s">
        <v>1008</v>
      </c>
      <c r="K94" t="s">
        <v>949</v>
      </c>
      <c r="L94">
        <v>62</v>
      </c>
      <c r="M94" t="s">
        <v>1131</v>
      </c>
      <c r="N94" cm="1">
        <f t="array" ref="N94">_xlfn.IFS(M94="petrol",1,M94="diesel",2,M94="hybrid",3,M94="electric",4)</f>
        <v>2</v>
      </c>
      <c r="O94">
        <v>1660</v>
      </c>
      <c r="P94">
        <f t="shared" si="72"/>
        <v>1.66</v>
      </c>
      <c r="Q94">
        <v>4475</v>
      </c>
      <c r="R94">
        <f t="shared" si="73"/>
        <v>4.4749999999999996</v>
      </c>
      <c r="S94">
        <v>1850</v>
      </c>
      <c r="T94">
        <f t="shared" si="74"/>
        <v>1.85</v>
      </c>
      <c r="U94">
        <f t="shared" si="75"/>
        <v>13.742724999999998</v>
      </c>
      <c r="V94" t="s">
        <v>791</v>
      </c>
      <c r="W94">
        <v>5</v>
      </c>
      <c r="X94">
        <v>16.38</v>
      </c>
      <c r="Y94">
        <v>18.420000000000002</v>
      </c>
      <c r="Z94" t="s">
        <v>1802</v>
      </c>
      <c r="AC94">
        <v>5</v>
      </c>
      <c r="AE94" t="s">
        <v>991</v>
      </c>
      <c r="AF94" t="s">
        <v>1065</v>
      </c>
      <c r="AG94" t="s">
        <v>1176</v>
      </c>
      <c r="AH94" t="s">
        <v>1618</v>
      </c>
      <c r="AI94" t="s">
        <v>1643</v>
      </c>
      <c r="AJ94" t="s">
        <v>1643</v>
      </c>
      <c r="AK94" t="s">
        <v>1803</v>
      </c>
      <c r="AL94" t="s">
        <v>1803</v>
      </c>
      <c r="AM94" t="s">
        <v>962</v>
      </c>
      <c r="AN94" t="s">
        <v>1007</v>
      </c>
      <c r="AQ94" t="s">
        <v>1804</v>
      </c>
      <c r="AR94" t="s">
        <v>1714</v>
      </c>
      <c r="AS94" t="s">
        <v>970</v>
      </c>
      <c r="AT94" t="s">
        <v>968</v>
      </c>
      <c r="AU94" t="s">
        <v>968</v>
      </c>
      <c r="AV94" t="s">
        <v>970</v>
      </c>
      <c r="AW94">
        <v>5</v>
      </c>
      <c r="AX94" t="s">
        <v>971</v>
      </c>
      <c r="AY94" t="s">
        <v>972</v>
      </c>
      <c r="AZ94" t="s">
        <v>1705</v>
      </c>
      <c r="BA94" t="s">
        <v>1805</v>
      </c>
      <c r="BC94" t="s">
        <v>970</v>
      </c>
      <c r="BD94" t="s">
        <v>1005</v>
      </c>
      <c r="BE94" t="s">
        <v>970</v>
      </c>
      <c r="BF94" t="s">
        <v>970</v>
      </c>
      <c r="BH94" t="s">
        <v>970</v>
      </c>
      <c r="BI94" t="s">
        <v>972</v>
      </c>
      <c r="BK94" t="s">
        <v>970</v>
      </c>
      <c r="BL94" t="s">
        <v>970</v>
      </c>
      <c r="BM94" t="s">
        <v>970</v>
      </c>
      <c r="BN94" t="s">
        <v>967</v>
      </c>
      <c r="BO94" t="s">
        <v>1052</v>
      </c>
      <c r="BP94" t="s">
        <v>970</v>
      </c>
      <c r="BR94" t="s">
        <v>970</v>
      </c>
      <c r="BT94" t="s">
        <v>970</v>
      </c>
      <c r="BU94" t="s">
        <v>977</v>
      </c>
      <c r="BV94" t="s">
        <v>968</v>
      </c>
      <c r="BW94" t="s">
        <v>972</v>
      </c>
      <c r="BX94" t="s">
        <v>968</v>
      </c>
      <c r="BY94" t="s">
        <v>970</v>
      </c>
      <c r="BZ94" t="s">
        <v>951</v>
      </c>
      <c r="CA94" t="s">
        <v>970</v>
      </c>
      <c r="CB94" t="s">
        <v>981</v>
      </c>
      <c r="CC94" t="s">
        <v>982</v>
      </c>
      <c r="CD94" t="s">
        <v>983</v>
      </c>
      <c r="CG94" t="s">
        <v>970</v>
      </c>
      <c r="CL94" t="s">
        <v>970</v>
      </c>
      <c r="CP94" t="s">
        <v>970</v>
      </c>
      <c r="CS94" t="s">
        <v>970</v>
      </c>
      <c r="CT94" t="s">
        <v>970</v>
      </c>
      <c r="CU94" t="s">
        <v>1072</v>
      </c>
      <c r="CW94" t="s">
        <v>1006</v>
      </c>
      <c r="CX94" t="s">
        <v>970</v>
      </c>
      <c r="CY94" t="s">
        <v>970</v>
      </c>
      <c r="CZ94" t="s">
        <v>970</v>
      </c>
      <c r="DA94" t="s">
        <v>970</v>
      </c>
      <c r="DB94">
        <v>2</v>
      </c>
      <c r="DD94" t="s">
        <v>1188</v>
      </c>
      <c r="DF94" t="s">
        <v>1184</v>
      </c>
      <c r="DG94" t="s">
        <v>1003</v>
      </c>
      <c r="DH94" t="s">
        <v>970</v>
      </c>
      <c r="DI94" t="s">
        <v>970</v>
      </c>
      <c r="DL94" t="s">
        <v>970</v>
      </c>
      <c r="DM94" t="s">
        <v>1001</v>
      </c>
      <c r="DN94" t="s">
        <v>1062</v>
      </c>
      <c r="DO94" t="s">
        <v>970</v>
      </c>
      <c r="DQ94" t="s">
        <v>1063</v>
      </c>
      <c r="DR94" t="s">
        <v>970</v>
      </c>
      <c r="DU94" t="s">
        <v>1070</v>
      </c>
      <c r="DV94" t="s">
        <v>970</v>
      </c>
      <c r="DX94" t="s">
        <v>970</v>
      </c>
      <c r="EA94" t="s">
        <v>970</v>
      </c>
      <c r="EB94" t="s">
        <v>970</v>
      </c>
      <c r="EC94" t="s">
        <v>970</v>
      </c>
      <c r="EE94" t="s">
        <v>970</v>
      </c>
      <c r="EF94" t="s">
        <v>970</v>
      </c>
      <c r="EH94" t="s">
        <v>970</v>
      </c>
      <c r="EI94" t="s">
        <v>970</v>
      </c>
    </row>
    <row r="95" spans="1:144" hidden="1" x14ac:dyDescent="0.3">
      <c r="A95">
        <v>639</v>
      </c>
      <c r="B95" t="s">
        <v>6</v>
      </c>
      <c r="C95" t="s">
        <v>101</v>
      </c>
      <c r="D95" t="s">
        <v>658</v>
      </c>
      <c r="E95">
        <v>1968</v>
      </c>
      <c r="F95">
        <v>4</v>
      </c>
      <c r="G95">
        <v>4</v>
      </c>
      <c r="H95" t="s">
        <v>986</v>
      </c>
      <c r="I95" t="s">
        <v>947</v>
      </c>
      <c r="J95" t="s">
        <v>987</v>
      </c>
      <c r="K95" t="s">
        <v>949</v>
      </c>
      <c r="L95">
        <v>55</v>
      </c>
      <c r="M95" t="s">
        <v>1131</v>
      </c>
      <c r="O95">
        <v>1456</v>
      </c>
      <c r="Q95">
        <v>4767</v>
      </c>
      <c r="S95">
        <v>1832</v>
      </c>
      <c r="V95" t="s">
        <v>789</v>
      </c>
      <c r="W95">
        <v>4</v>
      </c>
      <c r="Y95" s="6" t="s">
        <v>951</v>
      </c>
      <c r="Z95" t="s">
        <v>1806</v>
      </c>
      <c r="AB95" t="s">
        <v>1807</v>
      </c>
      <c r="AC95">
        <v>7</v>
      </c>
      <c r="AE95" t="s">
        <v>991</v>
      </c>
      <c r="AF95" t="s">
        <v>991</v>
      </c>
      <c r="AG95" t="s">
        <v>1296</v>
      </c>
      <c r="AH95" t="s">
        <v>1808</v>
      </c>
      <c r="AI95" t="s">
        <v>1809</v>
      </c>
      <c r="AJ95" t="s">
        <v>1810</v>
      </c>
      <c r="AK95" t="s">
        <v>1472</v>
      </c>
      <c r="AL95" t="s">
        <v>1472</v>
      </c>
      <c r="AM95" t="s">
        <v>962</v>
      </c>
      <c r="AN95" t="s">
        <v>1007</v>
      </c>
      <c r="AP95" t="s">
        <v>964</v>
      </c>
      <c r="AQ95" t="s">
        <v>1811</v>
      </c>
      <c r="AR95" t="s">
        <v>1812</v>
      </c>
      <c r="AS95" t="s">
        <v>967</v>
      </c>
      <c r="AT95" t="s">
        <v>968</v>
      </c>
      <c r="AU95" t="s">
        <v>968</v>
      </c>
      <c r="AV95" t="s">
        <v>970</v>
      </c>
      <c r="AW95">
        <v>5</v>
      </c>
      <c r="AX95" t="s">
        <v>1196</v>
      </c>
      <c r="AY95" t="s">
        <v>985</v>
      </c>
      <c r="AZ95" t="s">
        <v>1813</v>
      </c>
      <c r="BA95" t="s">
        <v>1472</v>
      </c>
      <c r="BC95">
        <v>2</v>
      </c>
      <c r="BD95" t="s">
        <v>975</v>
      </c>
      <c r="BE95" t="s">
        <v>970</v>
      </c>
      <c r="BF95" t="s">
        <v>970</v>
      </c>
      <c r="BG95" t="s">
        <v>1182</v>
      </c>
      <c r="BH95" t="s">
        <v>970</v>
      </c>
      <c r="BI95" t="s">
        <v>977</v>
      </c>
      <c r="BJ95">
        <v>586</v>
      </c>
      <c r="BK95" t="s">
        <v>970</v>
      </c>
      <c r="BL95" t="s">
        <v>970</v>
      </c>
      <c r="BM95" t="s">
        <v>970</v>
      </c>
      <c r="BN95" t="s">
        <v>968</v>
      </c>
      <c r="BO95" t="s">
        <v>1052</v>
      </c>
      <c r="BP95" t="s">
        <v>970</v>
      </c>
      <c r="BQ95" t="s">
        <v>1052</v>
      </c>
      <c r="BR95" t="s">
        <v>970</v>
      </c>
      <c r="BS95" t="s">
        <v>1210</v>
      </c>
      <c r="BT95" t="s">
        <v>970</v>
      </c>
      <c r="BU95" t="s">
        <v>977</v>
      </c>
      <c r="BV95" t="s">
        <v>968</v>
      </c>
      <c r="BW95" t="s">
        <v>972</v>
      </c>
      <c r="BX95" t="s">
        <v>980</v>
      </c>
      <c r="BY95" t="s">
        <v>970</v>
      </c>
      <c r="BZ95">
        <v>5.85</v>
      </c>
      <c r="CA95" t="s">
        <v>970</v>
      </c>
      <c r="CB95" t="s">
        <v>981</v>
      </c>
      <c r="CC95" t="s">
        <v>982</v>
      </c>
      <c r="CD95" t="s">
        <v>1304</v>
      </c>
      <c r="CF95" t="s">
        <v>970</v>
      </c>
      <c r="CL95" t="s">
        <v>970</v>
      </c>
      <c r="CP95" t="s">
        <v>970</v>
      </c>
      <c r="CS95" t="s">
        <v>970</v>
      </c>
      <c r="CT95" t="s">
        <v>970</v>
      </c>
      <c r="CU95" t="s">
        <v>1072</v>
      </c>
      <c r="CW95" t="s">
        <v>1814</v>
      </c>
      <c r="CX95" t="s">
        <v>970</v>
      </c>
      <c r="CY95" t="s">
        <v>970</v>
      </c>
      <c r="CZ95" t="s">
        <v>970</v>
      </c>
      <c r="DB95">
        <v>9</v>
      </c>
      <c r="DD95" t="s">
        <v>1188</v>
      </c>
      <c r="DG95" t="s">
        <v>1290</v>
      </c>
      <c r="DH95" t="s">
        <v>970</v>
      </c>
      <c r="DI95" t="s">
        <v>970</v>
      </c>
      <c r="DM95" t="s">
        <v>1001</v>
      </c>
      <c r="DN95" t="s">
        <v>1062</v>
      </c>
      <c r="DP95" t="s">
        <v>970</v>
      </c>
      <c r="DQ95" t="s">
        <v>1146</v>
      </c>
      <c r="DS95" t="s">
        <v>970</v>
      </c>
      <c r="DT95" t="s">
        <v>970</v>
      </c>
      <c r="DU95" t="s">
        <v>1070</v>
      </c>
      <c r="DV95" t="s">
        <v>970</v>
      </c>
      <c r="DW95" t="s">
        <v>970</v>
      </c>
      <c r="DX95" t="s">
        <v>970</v>
      </c>
      <c r="EA95" t="s">
        <v>970</v>
      </c>
      <c r="EB95" t="s">
        <v>970</v>
      </c>
      <c r="EC95" t="s">
        <v>970</v>
      </c>
      <c r="EE95" t="s">
        <v>970</v>
      </c>
      <c r="EF95" t="s">
        <v>970</v>
      </c>
      <c r="EH95" t="s">
        <v>970</v>
      </c>
      <c r="EI95" t="s">
        <v>970</v>
      </c>
    </row>
    <row r="96" spans="1:144" x14ac:dyDescent="0.3">
      <c r="A96">
        <v>643</v>
      </c>
      <c r="B96" t="s">
        <v>5</v>
      </c>
      <c r="C96" t="s">
        <v>102</v>
      </c>
      <c r="D96" t="s">
        <v>662</v>
      </c>
      <c r="E96">
        <v>1798</v>
      </c>
      <c r="F96">
        <v>4</v>
      </c>
      <c r="G96">
        <v>4</v>
      </c>
      <c r="H96" t="s">
        <v>986</v>
      </c>
      <c r="I96" t="s">
        <v>947</v>
      </c>
      <c r="J96" t="s">
        <v>1008</v>
      </c>
      <c r="K96" t="s">
        <v>949</v>
      </c>
      <c r="L96">
        <v>43</v>
      </c>
      <c r="M96" t="s">
        <v>762</v>
      </c>
      <c r="N96" cm="1">
        <f t="array" ref="N96">_xlfn.IFS(M96="petrol",1,M96="diesel",2,M96="hybrid",3,M96="electric",4)</f>
        <v>3</v>
      </c>
      <c r="O96">
        <v>1490</v>
      </c>
      <c r="P96">
        <f>O96/1000</f>
        <v>1.49</v>
      </c>
      <c r="Q96">
        <v>4540</v>
      </c>
      <c r="R96">
        <f>Q96/1000</f>
        <v>4.54</v>
      </c>
      <c r="S96">
        <v>1760</v>
      </c>
      <c r="T96">
        <f>S96/1000</f>
        <v>1.76</v>
      </c>
      <c r="U96">
        <f>P96*R96*T96</f>
        <v>11.905695999999999</v>
      </c>
      <c r="V96" t="s">
        <v>789</v>
      </c>
      <c r="W96">
        <v>4</v>
      </c>
      <c r="X96">
        <v>15.1</v>
      </c>
      <c r="Y96">
        <v>18.7</v>
      </c>
      <c r="Z96" t="s">
        <v>1532</v>
      </c>
      <c r="AC96">
        <v>5</v>
      </c>
      <c r="AD96" t="s">
        <v>1045</v>
      </c>
      <c r="AE96" t="s">
        <v>991</v>
      </c>
      <c r="AF96" t="s">
        <v>1065</v>
      </c>
      <c r="AG96" t="s">
        <v>1815</v>
      </c>
      <c r="AH96" t="s">
        <v>1378</v>
      </c>
      <c r="AI96" t="s">
        <v>1759</v>
      </c>
      <c r="AJ96" t="s">
        <v>1435</v>
      </c>
      <c r="AK96" t="s">
        <v>1502</v>
      </c>
      <c r="AL96" t="s">
        <v>1502</v>
      </c>
      <c r="AM96" t="s">
        <v>1313</v>
      </c>
      <c r="AN96" t="s">
        <v>1007</v>
      </c>
      <c r="AO96" t="s">
        <v>970</v>
      </c>
      <c r="AP96" t="s">
        <v>1119</v>
      </c>
      <c r="AQ96" t="s">
        <v>1816</v>
      </c>
      <c r="AR96" t="s">
        <v>1817</v>
      </c>
      <c r="AS96" t="s">
        <v>967</v>
      </c>
      <c r="AT96" t="s">
        <v>968</v>
      </c>
      <c r="AU96" t="s">
        <v>968</v>
      </c>
      <c r="AV96">
        <v>1</v>
      </c>
      <c r="AW96">
        <v>5</v>
      </c>
      <c r="AX96" t="s">
        <v>1196</v>
      </c>
      <c r="AY96" t="s">
        <v>985</v>
      </c>
      <c r="AZ96" t="s">
        <v>1622</v>
      </c>
      <c r="BA96" t="s">
        <v>1240</v>
      </c>
      <c r="BB96" t="s">
        <v>970</v>
      </c>
      <c r="BC96">
        <v>2</v>
      </c>
      <c r="BD96" t="s">
        <v>1005</v>
      </c>
      <c r="BE96" t="s">
        <v>970</v>
      </c>
      <c r="BF96" t="s">
        <v>970</v>
      </c>
      <c r="BG96" t="s">
        <v>1128</v>
      </c>
      <c r="BH96" t="s">
        <v>970</v>
      </c>
      <c r="BI96" t="s">
        <v>1061</v>
      </c>
      <c r="BK96" t="s">
        <v>970</v>
      </c>
      <c r="BL96" t="s">
        <v>970</v>
      </c>
      <c r="BM96" t="s">
        <v>970</v>
      </c>
      <c r="BN96" t="s">
        <v>967</v>
      </c>
      <c r="BO96" t="s">
        <v>1052</v>
      </c>
      <c r="BP96" t="s">
        <v>970</v>
      </c>
      <c r="BQ96" t="s">
        <v>1052</v>
      </c>
      <c r="BR96" t="s">
        <v>970</v>
      </c>
      <c r="BT96" t="s">
        <v>970</v>
      </c>
      <c r="BU96" t="s">
        <v>1061</v>
      </c>
      <c r="BV96" t="s">
        <v>968</v>
      </c>
      <c r="BW96" t="s">
        <v>972</v>
      </c>
      <c r="BX96" t="s">
        <v>968</v>
      </c>
      <c r="BY96" t="s">
        <v>970</v>
      </c>
      <c r="BZ96">
        <v>5.0999999999999996</v>
      </c>
      <c r="CA96" t="s">
        <v>970</v>
      </c>
      <c r="CB96" t="s">
        <v>981</v>
      </c>
      <c r="CD96" t="s">
        <v>1088</v>
      </c>
      <c r="CF96" t="s">
        <v>970</v>
      </c>
      <c r="CG96" t="s">
        <v>970</v>
      </c>
      <c r="CL96" t="s">
        <v>970</v>
      </c>
      <c r="CP96" t="s">
        <v>970</v>
      </c>
      <c r="CS96" t="s">
        <v>970</v>
      </c>
      <c r="CT96" t="s">
        <v>970</v>
      </c>
      <c r="CU96" t="s">
        <v>1072</v>
      </c>
      <c r="CV96" t="s">
        <v>1818</v>
      </c>
      <c r="CW96" t="s">
        <v>1819</v>
      </c>
      <c r="CX96" t="s">
        <v>970</v>
      </c>
      <c r="CY96" t="s">
        <v>970</v>
      </c>
      <c r="CZ96" t="s">
        <v>970</v>
      </c>
      <c r="DA96" t="s">
        <v>970</v>
      </c>
      <c r="DB96">
        <v>7</v>
      </c>
      <c r="DD96" t="s">
        <v>1188</v>
      </c>
      <c r="DG96" t="s">
        <v>1085</v>
      </c>
      <c r="DH96" t="s">
        <v>970</v>
      </c>
      <c r="DI96" t="s">
        <v>970</v>
      </c>
      <c r="DL96" t="s">
        <v>970</v>
      </c>
      <c r="DM96" t="s">
        <v>1001</v>
      </c>
      <c r="DN96" t="s">
        <v>1062</v>
      </c>
      <c r="DO96" t="s">
        <v>970</v>
      </c>
      <c r="DP96" t="s">
        <v>970</v>
      </c>
      <c r="DQ96" t="s">
        <v>1149</v>
      </c>
      <c r="DR96" t="s">
        <v>970</v>
      </c>
      <c r="DS96" t="s">
        <v>970</v>
      </c>
      <c r="DU96" t="s">
        <v>1070</v>
      </c>
      <c r="DV96" t="s">
        <v>970</v>
      </c>
      <c r="DX96" t="s">
        <v>970</v>
      </c>
      <c r="DZ96" t="s">
        <v>1291</v>
      </c>
      <c r="EB96" t="s">
        <v>970</v>
      </c>
      <c r="EC96" t="s">
        <v>970</v>
      </c>
      <c r="EE96" t="s">
        <v>970</v>
      </c>
      <c r="EF96" t="s">
        <v>970</v>
      </c>
      <c r="EH96" t="s">
        <v>970</v>
      </c>
      <c r="EI96" t="s">
        <v>970</v>
      </c>
    </row>
    <row r="97" spans="1:142" hidden="1" x14ac:dyDescent="0.3">
      <c r="A97">
        <v>644</v>
      </c>
      <c r="B97" t="s">
        <v>10</v>
      </c>
      <c r="C97" t="s">
        <v>103</v>
      </c>
      <c r="D97" t="s">
        <v>663</v>
      </c>
      <c r="E97">
        <v>2998</v>
      </c>
      <c r="F97">
        <v>6</v>
      </c>
      <c r="G97">
        <v>4</v>
      </c>
      <c r="H97" t="s">
        <v>1292</v>
      </c>
      <c r="I97" t="s">
        <v>947</v>
      </c>
      <c r="J97" t="s">
        <v>1008</v>
      </c>
      <c r="K97" t="s">
        <v>949</v>
      </c>
      <c r="L97">
        <v>80</v>
      </c>
      <c r="M97" t="s">
        <v>950</v>
      </c>
      <c r="O97">
        <v>1805</v>
      </c>
      <c r="Q97">
        <v>5151</v>
      </c>
      <c r="S97">
        <v>2000</v>
      </c>
      <c r="V97" t="s">
        <v>791</v>
      </c>
      <c r="W97">
        <v>5</v>
      </c>
      <c r="Y97" s="6" t="s">
        <v>951</v>
      </c>
      <c r="Z97" t="s">
        <v>1341</v>
      </c>
      <c r="AC97">
        <v>8</v>
      </c>
      <c r="AE97" t="s">
        <v>991</v>
      </c>
      <c r="AF97" t="s">
        <v>991</v>
      </c>
      <c r="AG97" t="s">
        <v>1389</v>
      </c>
      <c r="AH97" t="s">
        <v>1389</v>
      </c>
      <c r="AM97" t="s">
        <v>970</v>
      </c>
      <c r="AN97" t="s">
        <v>1007</v>
      </c>
      <c r="AP97" t="s">
        <v>970</v>
      </c>
      <c r="AQ97" t="s">
        <v>1820</v>
      </c>
      <c r="AR97" t="s">
        <v>1821</v>
      </c>
      <c r="AS97" t="s">
        <v>967</v>
      </c>
      <c r="AT97" t="s">
        <v>967</v>
      </c>
      <c r="AU97" t="s">
        <v>967</v>
      </c>
      <c r="AV97" t="s">
        <v>970</v>
      </c>
      <c r="AW97">
        <v>7</v>
      </c>
      <c r="AX97" t="s">
        <v>1196</v>
      </c>
      <c r="AY97" t="s">
        <v>985</v>
      </c>
      <c r="AZ97" t="s">
        <v>1822</v>
      </c>
      <c r="BB97" t="s">
        <v>970</v>
      </c>
      <c r="BC97">
        <v>3</v>
      </c>
      <c r="BD97" t="s">
        <v>1005</v>
      </c>
      <c r="BE97" t="s">
        <v>970</v>
      </c>
      <c r="BF97" t="s">
        <v>970</v>
      </c>
      <c r="BH97" t="s">
        <v>970</v>
      </c>
      <c r="BI97" t="s">
        <v>1099</v>
      </c>
      <c r="BJ97">
        <v>326</v>
      </c>
      <c r="BK97" t="s">
        <v>970</v>
      </c>
      <c r="BL97" t="s">
        <v>970</v>
      </c>
      <c r="BM97" t="s">
        <v>970</v>
      </c>
      <c r="BN97" t="s">
        <v>967</v>
      </c>
      <c r="BO97" t="s">
        <v>1052</v>
      </c>
      <c r="BP97" t="s">
        <v>970</v>
      </c>
      <c r="BQ97" t="s">
        <v>978</v>
      </c>
      <c r="BR97" t="s">
        <v>970</v>
      </c>
      <c r="BT97" t="s">
        <v>970</v>
      </c>
      <c r="BU97" t="s">
        <v>1099</v>
      </c>
      <c r="BV97" t="s">
        <v>967</v>
      </c>
      <c r="BW97" t="s">
        <v>985</v>
      </c>
      <c r="BX97" t="s">
        <v>967</v>
      </c>
      <c r="BY97" t="s">
        <v>970</v>
      </c>
      <c r="BZ97" t="s">
        <v>951</v>
      </c>
      <c r="CA97" t="s">
        <v>970</v>
      </c>
      <c r="CB97" t="s">
        <v>981</v>
      </c>
      <c r="CC97" t="s">
        <v>970</v>
      </c>
      <c r="CD97" t="s">
        <v>1350</v>
      </c>
      <c r="CE97" t="s">
        <v>970</v>
      </c>
      <c r="CF97" t="s">
        <v>970</v>
      </c>
      <c r="CG97" t="s">
        <v>970</v>
      </c>
      <c r="CH97" t="s">
        <v>970</v>
      </c>
      <c r="CI97" t="s">
        <v>970</v>
      </c>
      <c r="CJ97" t="s">
        <v>970</v>
      </c>
      <c r="CK97" t="s">
        <v>1090</v>
      </c>
      <c r="CL97" t="s">
        <v>970</v>
      </c>
      <c r="CM97" t="s">
        <v>970</v>
      </c>
      <c r="CN97" t="s">
        <v>970</v>
      </c>
      <c r="CO97" t="s">
        <v>970</v>
      </c>
      <c r="CS97" t="s">
        <v>970</v>
      </c>
      <c r="CT97" t="s">
        <v>970</v>
      </c>
      <c r="CU97" t="s">
        <v>970</v>
      </c>
      <c r="CW97" t="s">
        <v>1823</v>
      </c>
      <c r="CX97" t="s">
        <v>970</v>
      </c>
      <c r="CY97" t="s">
        <v>970</v>
      </c>
      <c r="CZ97" t="s">
        <v>970</v>
      </c>
      <c r="DA97" t="s">
        <v>970</v>
      </c>
      <c r="DB97">
        <v>9</v>
      </c>
      <c r="DD97" t="s">
        <v>970</v>
      </c>
      <c r="DG97" t="s">
        <v>1290</v>
      </c>
      <c r="DH97" t="s">
        <v>970</v>
      </c>
      <c r="DI97" t="s">
        <v>970</v>
      </c>
      <c r="DJ97" t="s">
        <v>970</v>
      </c>
      <c r="DK97" t="s">
        <v>970</v>
      </c>
      <c r="DL97" t="s">
        <v>970</v>
      </c>
      <c r="DM97" t="s">
        <v>1001</v>
      </c>
      <c r="DN97" t="s">
        <v>1363</v>
      </c>
      <c r="DO97" t="s">
        <v>970</v>
      </c>
      <c r="DP97" t="s">
        <v>970</v>
      </c>
      <c r="DQ97" t="s">
        <v>1149</v>
      </c>
      <c r="DR97" t="s">
        <v>970</v>
      </c>
      <c r="DS97" t="s">
        <v>970</v>
      </c>
      <c r="DT97" t="s">
        <v>970</v>
      </c>
      <c r="DU97" t="s">
        <v>970</v>
      </c>
      <c r="DV97" t="s">
        <v>970</v>
      </c>
      <c r="DX97" t="s">
        <v>970</v>
      </c>
      <c r="EA97" t="s">
        <v>970</v>
      </c>
      <c r="EB97" t="s">
        <v>970</v>
      </c>
      <c r="EC97" t="s">
        <v>970</v>
      </c>
      <c r="ED97" t="s">
        <v>970</v>
      </c>
      <c r="EE97" t="s">
        <v>970</v>
      </c>
      <c r="EF97" t="s">
        <v>970</v>
      </c>
      <c r="EH97" t="s">
        <v>970</v>
      </c>
      <c r="EI97" t="s">
        <v>970</v>
      </c>
      <c r="EK97" t="s">
        <v>970</v>
      </c>
      <c r="EL97" t="s">
        <v>970</v>
      </c>
    </row>
    <row r="98" spans="1:142" x14ac:dyDescent="0.3">
      <c r="A98">
        <v>646</v>
      </c>
      <c r="B98" t="s">
        <v>10</v>
      </c>
      <c r="C98" t="s">
        <v>1824</v>
      </c>
      <c r="D98" t="s">
        <v>315</v>
      </c>
      <c r="E98">
        <v>2979</v>
      </c>
      <c r="F98">
        <v>6</v>
      </c>
      <c r="G98">
        <v>4</v>
      </c>
      <c r="H98" t="s">
        <v>946</v>
      </c>
      <c r="I98" t="s">
        <v>947</v>
      </c>
      <c r="J98" t="s">
        <v>1008</v>
      </c>
      <c r="K98" t="s">
        <v>949</v>
      </c>
      <c r="L98">
        <v>60</v>
      </c>
      <c r="M98" t="s">
        <v>950</v>
      </c>
      <c r="N98" cm="1">
        <f t="array" ref="N98">_xlfn.IFS(M98="petrol",1,M98="diesel",2,M98="hybrid",3,M98="electric",4)</f>
        <v>1</v>
      </c>
      <c r="O98">
        <v>1383</v>
      </c>
      <c r="P98">
        <f t="shared" ref="P98:P105" si="76">O98/1000</f>
        <v>1.383</v>
      </c>
      <c r="Q98">
        <v>4671</v>
      </c>
      <c r="R98">
        <f t="shared" ref="R98:R105" si="77">Q98/1000</f>
        <v>4.6710000000000003</v>
      </c>
      <c r="S98">
        <v>1870</v>
      </c>
      <c r="T98">
        <f t="shared" ref="T98:T105" si="78">S98/1000</f>
        <v>1.87</v>
      </c>
      <c r="U98">
        <f t="shared" ref="U98:U105" si="79">P98*R98*T98</f>
        <v>12.080186910000002</v>
      </c>
      <c r="V98" t="s">
        <v>315</v>
      </c>
      <c r="W98">
        <v>2</v>
      </c>
      <c r="X98">
        <v>7.32</v>
      </c>
      <c r="Y98">
        <v>10.75</v>
      </c>
      <c r="Z98" t="s">
        <v>1652</v>
      </c>
      <c r="AB98" t="s">
        <v>1825</v>
      </c>
      <c r="AC98">
        <v>7</v>
      </c>
      <c r="AD98" t="s">
        <v>1826</v>
      </c>
      <c r="AE98" t="s">
        <v>991</v>
      </c>
      <c r="AF98" t="s">
        <v>991</v>
      </c>
      <c r="AG98" t="s">
        <v>1366</v>
      </c>
      <c r="AH98" t="s">
        <v>1366</v>
      </c>
      <c r="AI98" t="s">
        <v>1367</v>
      </c>
      <c r="AJ98" t="s">
        <v>1827</v>
      </c>
      <c r="AK98" t="s">
        <v>1828</v>
      </c>
      <c r="AL98" t="s">
        <v>1829</v>
      </c>
      <c r="AM98" t="s">
        <v>962</v>
      </c>
      <c r="AN98" t="s">
        <v>1007</v>
      </c>
      <c r="AO98" t="s">
        <v>970</v>
      </c>
      <c r="AP98" t="s">
        <v>1119</v>
      </c>
      <c r="AQ98" t="s">
        <v>1830</v>
      </c>
      <c r="AR98" t="s">
        <v>1831</v>
      </c>
      <c r="AS98" t="s">
        <v>967</v>
      </c>
      <c r="AT98" t="s">
        <v>968</v>
      </c>
      <c r="AU98" t="s">
        <v>968</v>
      </c>
      <c r="AV98" t="s">
        <v>970</v>
      </c>
      <c r="AW98">
        <v>4</v>
      </c>
      <c r="AX98" t="s">
        <v>1196</v>
      </c>
      <c r="AY98" t="s">
        <v>985</v>
      </c>
      <c r="AZ98" t="s">
        <v>1832</v>
      </c>
      <c r="BA98" t="s">
        <v>1677</v>
      </c>
      <c r="BB98" t="s">
        <v>970</v>
      </c>
      <c r="BC98" t="s">
        <v>970</v>
      </c>
      <c r="BD98" t="s">
        <v>1133</v>
      </c>
      <c r="BE98" t="s">
        <v>970</v>
      </c>
      <c r="BF98" t="s">
        <v>970</v>
      </c>
      <c r="BG98" t="s">
        <v>1182</v>
      </c>
      <c r="BH98" t="s">
        <v>970</v>
      </c>
      <c r="BI98" t="s">
        <v>1064</v>
      </c>
      <c r="BJ98">
        <v>368</v>
      </c>
      <c r="BK98" t="s">
        <v>970</v>
      </c>
      <c r="BL98" t="s">
        <v>970</v>
      </c>
      <c r="BN98" t="s">
        <v>967</v>
      </c>
      <c r="BO98" t="s">
        <v>978</v>
      </c>
      <c r="BP98" t="s">
        <v>970</v>
      </c>
      <c r="BQ98" t="s">
        <v>978</v>
      </c>
      <c r="BR98" t="s">
        <v>970</v>
      </c>
      <c r="BT98" t="s">
        <v>970</v>
      </c>
      <c r="BU98" t="s">
        <v>972</v>
      </c>
      <c r="BV98" t="s">
        <v>968</v>
      </c>
      <c r="BW98" t="s">
        <v>985</v>
      </c>
      <c r="BX98" t="s">
        <v>980</v>
      </c>
      <c r="BY98" t="s">
        <v>970</v>
      </c>
      <c r="BZ98">
        <v>6.1</v>
      </c>
      <c r="CA98" t="s">
        <v>970</v>
      </c>
      <c r="CB98" t="s">
        <v>981</v>
      </c>
      <c r="CD98" t="s">
        <v>1277</v>
      </c>
      <c r="CG98" t="s">
        <v>970</v>
      </c>
      <c r="CL98" t="s">
        <v>970</v>
      </c>
      <c r="CP98" t="s">
        <v>970</v>
      </c>
      <c r="CS98" t="s">
        <v>970</v>
      </c>
      <c r="CT98" t="s">
        <v>970</v>
      </c>
      <c r="CU98" t="s">
        <v>1004</v>
      </c>
      <c r="CV98" t="s">
        <v>1833</v>
      </c>
      <c r="CW98" t="s">
        <v>1834</v>
      </c>
      <c r="CX98" t="s">
        <v>970</v>
      </c>
      <c r="CY98" t="s">
        <v>970</v>
      </c>
      <c r="CZ98" t="s">
        <v>970</v>
      </c>
      <c r="DA98" t="s">
        <v>970</v>
      </c>
      <c r="DB98">
        <v>10</v>
      </c>
      <c r="DC98">
        <v>10.199999999999999</v>
      </c>
      <c r="DD98" t="s">
        <v>1188</v>
      </c>
      <c r="DG98" t="s">
        <v>1085</v>
      </c>
      <c r="DH98" t="s">
        <v>970</v>
      </c>
      <c r="DI98" t="s">
        <v>970</v>
      </c>
      <c r="DL98" t="s">
        <v>970</v>
      </c>
      <c r="DM98" t="s">
        <v>1001</v>
      </c>
      <c r="DN98" t="s">
        <v>1062</v>
      </c>
      <c r="DO98" t="s">
        <v>970</v>
      </c>
      <c r="DP98" t="s">
        <v>970</v>
      </c>
      <c r="DQ98" t="s">
        <v>1146</v>
      </c>
      <c r="DR98" t="s">
        <v>970</v>
      </c>
      <c r="DV98" t="s">
        <v>970</v>
      </c>
      <c r="DW98" t="s">
        <v>970</v>
      </c>
      <c r="DX98" t="s">
        <v>970</v>
      </c>
      <c r="DZ98" t="s">
        <v>1291</v>
      </c>
      <c r="EB98" t="s">
        <v>970</v>
      </c>
      <c r="EC98" t="s">
        <v>970</v>
      </c>
      <c r="ED98" t="s">
        <v>970</v>
      </c>
      <c r="EE98" t="s">
        <v>970</v>
      </c>
      <c r="EF98" t="s">
        <v>970</v>
      </c>
      <c r="EH98" t="s">
        <v>970</v>
      </c>
      <c r="EI98" t="s">
        <v>970</v>
      </c>
    </row>
    <row r="99" spans="1:142" x14ac:dyDescent="0.3">
      <c r="A99">
        <v>647</v>
      </c>
      <c r="B99" t="s">
        <v>3</v>
      </c>
      <c r="C99" t="s">
        <v>104</v>
      </c>
      <c r="D99" t="s">
        <v>665</v>
      </c>
      <c r="E99">
        <v>796</v>
      </c>
      <c r="F99">
        <v>3</v>
      </c>
      <c r="G99">
        <v>4</v>
      </c>
      <c r="H99" t="s">
        <v>986</v>
      </c>
      <c r="I99" t="s">
        <v>947</v>
      </c>
      <c r="J99" t="s">
        <v>987</v>
      </c>
      <c r="K99" t="s">
        <v>949</v>
      </c>
      <c r="L99">
        <v>35</v>
      </c>
      <c r="M99" t="s">
        <v>950</v>
      </c>
      <c r="N99" cm="1">
        <f t="array" ref="N99">_xlfn.IFS(M99="petrol",1,M99="diesel",2,M99="hybrid",3,M99="electric",4)</f>
        <v>1</v>
      </c>
      <c r="O99">
        <v>1475</v>
      </c>
      <c r="P99">
        <f t="shared" si="76"/>
        <v>1.4750000000000001</v>
      </c>
      <c r="Q99">
        <v>3430</v>
      </c>
      <c r="R99">
        <f t="shared" si="77"/>
        <v>3.43</v>
      </c>
      <c r="S99">
        <v>1490</v>
      </c>
      <c r="T99">
        <f t="shared" si="78"/>
        <v>1.49</v>
      </c>
      <c r="U99">
        <f t="shared" si="79"/>
        <v>7.5382825000000002</v>
      </c>
      <c r="V99" t="s">
        <v>786</v>
      </c>
      <c r="W99">
        <v>5</v>
      </c>
      <c r="X99">
        <v>18</v>
      </c>
      <c r="Y99">
        <v>23</v>
      </c>
      <c r="Z99" t="s">
        <v>1471</v>
      </c>
      <c r="AB99" t="s">
        <v>1835</v>
      </c>
      <c r="AC99">
        <v>5</v>
      </c>
      <c r="AD99" t="s">
        <v>1011</v>
      </c>
      <c r="AE99" t="s">
        <v>1065</v>
      </c>
      <c r="AF99" t="s">
        <v>955</v>
      </c>
      <c r="AG99" t="s">
        <v>1066</v>
      </c>
      <c r="AH99" t="s">
        <v>1836</v>
      </c>
      <c r="AI99" t="s">
        <v>1034</v>
      </c>
      <c r="AJ99" t="s">
        <v>1015</v>
      </c>
      <c r="AK99" t="s">
        <v>1407</v>
      </c>
      <c r="AL99" t="s">
        <v>1407</v>
      </c>
      <c r="AM99" t="s">
        <v>962</v>
      </c>
      <c r="AN99" t="s">
        <v>963</v>
      </c>
      <c r="AQ99" t="s">
        <v>1408</v>
      </c>
      <c r="AR99" t="s">
        <v>1409</v>
      </c>
      <c r="AS99" t="s">
        <v>967</v>
      </c>
      <c r="AT99" t="s">
        <v>968</v>
      </c>
      <c r="AU99" t="s">
        <v>969</v>
      </c>
      <c r="AV99">
        <v>2</v>
      </c>
      <c r="AW99">
        <v>5</v>
      </c>
      <c r="AX99" t="s">
        <v>971</v>
      </c>
      <c r="AY99" t="s">
        <v>972</v>
      </c>
      <c r="AZ99" t="s">
        <v>1038</v>
      </c>
      <c r="BA99" t="s">
        <v>1407</v>
      </c>
      <c r="BD99" t="s">
        <v>969</v>
      </c>
      <c r="BG99" t="s">
        <v>1020</v>
      </c>
      <c r="BI99" t="s">
        <v>977</v>
      </c>
      <c r="BJ99">
        <v>177</v>
      </c>
      <c r="BM99" t="s">
        <v>970</v>
      </c>
      <c r="BN99" t="s">
        <v>967</v>
      </c>
      <c r="BO99" t="s">
        <v>978</v>
      </c>
      <c r="BQ99" t="s">
        <v>978</v>
      </c>
      <c r="BR99" t="s">
        <v>970</v>
      </c>
      <c r="BS99" t="s">
        <v>1021</v>
      </c>
      <c r="BU99" t="s">
        <v>977</v>
      </c>
      <c r="BV99" t="s">
        <v>967</v>
      </c>
      <c r="BW99" t="s">
        <v>972</v>
      </c>
      <c r="BX99" t="s">
        <v>980</v>
      </c>
      <c r="BY99" t="s">
        <v>970</v>
      </c>
      <c r="BZ99">
        <v>4.5999999999999996</v>
      </c>
      <c r="CA99" t="s">
        <v>970</v>
      </c>
      <c r="CB99" t="s">
        <v>981</v>
      </c>
      <c r="CC99" t="s">
        <v>982</v>
      </c>
      <c r="CD99" t="s">
        <v>983</v>
      </c>
      <c r="CE99" t="s">
        <v>970</v>
      </c>
      <c r="CL99" t="s">
        <v>970</v>
      </c>
      <c r="CP99" t="s">
        <v>970</v>
      </c>
      <c r="CV99" t="s">
        <v>1410</v>
      </c>
      <c r="DC99" t="s">
        <v>1214</v>
      </c>
    </row>
    <row r="100" spans="1:142" hidden="1" x14ac:dyDescent="0.3">
      <c r="A100">
        <v>649</v>
      </c>
      <c r="B100" t="s">
        <v>4</v>
      </c>
      <c r="C100" t="s">
        <v>105</v>
      </c>
      <c r="D100" t="s">
        <v>667</v>
      </c>
      <c r="E100">
        <v>1186</v>
      </c>
      <c r="F100">
        <v>3</v>
      </c>
      <c r="G100">
        <v>4</v>
      </c>
      <c r="H100" t="s">
        <v>986</v>
      </c>
      <c r="I100" t="s">
        <v>947</v>
      </c>
      <c r="J100" t="s">
        <v>987</v>
      </c>
      <c r="K100" t="s">
        <v>949</v>
      </c>
      <c r="L100">
        <v>37</v>
      </c>
      <c r="M100" t="s">
        <v>1131</v>
      </c>
      <c r="N100" cm="1">
        <f t="array" ref="N100">_xlfn.IFS(M100="petrol",1,M100="diesel",2,M100="hybrid",3,M100="electric",4)</f>
        <v>2</v>
      </c>
      <c r="O100">
        <v>1520</v>
      </c>
      <c r="P100">
        <f t="shared" si="76"/>
        <v>1.52</v>
      </c>
      <c r="Q100">
        <v>3805</v>
      </c>
      <c r="R100">
        <f t="shared" si="77"/>
        <v>3.8050000000000002</v>
      </c>
      <c r="S100">
        <v>1680</v>
      </c>
      <c r="T100">
        <f t="shared" si="78"/>
        <v>1.68</v>
      </c>
      <c r="U100">
        <f t="shared" si="79"/>
        <v>9.7164480000000015</v>
      </c>
      <c r="V100" t="s">
        <v>786</v>
      </c>
      <c r="W100">
        <v>5</v>
      </c>
      <c r="X100">
        <v>20.7</v>
      </c>
      <c r="Y100" s="6" t="s">
        <v>951</v>
      </c>
      <c r="Z100" t="s">
        <v>1837</v>
      </c>
      <c r="AC100">
        <v>5</v>
      </c>
      <c r="AE100" t="s">
        <v>991</v>
      </c>
      <c r="AF100" t="s">
        <v>955</v>
      </c>
      <c r="AG100" t="s">
        <v>1029</v>
      </c>
      <c r="AH100" t="s">
        <v>1067</v>
      </c>
      <c r="AK100" t="s">
        <v>1054</v>
      </c>
      <c r="AL100" t="s">
        <v>1054</v>
      </c>
      <c r="AM100" t="s">
        <v>962</v>
      </c>
      <c r="AN100" t="s">
        <v>1007</v>
      </c>
      <c r="AQ100" t="s">
        <v>1139</v>
      </c>
      <c r="AR100" t="s">
        <v>1198</v>
      </c>
      <c r="AS100" t="s">
        <v>967</v>
      </c>
      <c r="AT100" t="s">
        <v>1113</v>
      </c>
      <c r="AU100" t="s">
        <v>968</v>
      </c>
      <c r="AV100">
        <v>2</v>
      </c>
      <c r="AW100">
        <v>5</v>
      </c>
      <c r="AX100" t="s">
        <v>971</v>
      </c>
      <c r="AY100" t="s">
        <v>972</v>
      </c>
      <c r="AZ100" t="s">
        <v>1194</v>
      </c>
      <c r="BA100" t="s">
        <v>1054</v>
      </c>
      <c r="BC100">
        <v>1</v>
      </c>
      <c r="BD100" t="s">
        <v>1116</v>
      </c>
      <c r="BE100" t="s">
        <v>970</v>
      </c>
      <c r="BF100" t="s">
        <v>970</v>
      </c>
      <c r="BG100" t="s">
        <v>1838</v>
      </c>
      <c r="BH100" t="s">
        <v>970</v>
      </c>
      <c r="BI100" t="s">
        <v>972</v>
      </c>
      <c r="BJ100">
        <v>256</v>
      </c>
      <c r="BL100" t="s">
        <v>970</v>
      </c>
      <c r="BM100" t="s">
        <v>970</v>
      </c>
      <c r="BN100" t="s">
        <v>967</v>
      </c>
      <c r="BO100" t="s">
        <v>978</v>
      </c>
      <c r="BP100" t="s">
        <v>970</v>
      </c>
      <c r="BQ100" t="s">
        <v>978</v>
      </c>
      <c r="BR100" t="s">
        <v>970</v>
      </c>
      <c r="BT100" t="s">
        <v>970</v>
      </c>
      <c r="BU100" t="s">
        <v>977</v>
      </c>
      <c r="BV100" t="s">
        <v>967</v>
      </c>
      <c r="BW100" t="s">
        <v>972</v>
      </c>
      <c r="BX100" t="s">
        <v>980</v>
      </c>
      <c r="BY100" t="s">
        <v>970</v>
      </c>
      <c r="BZ100" t="s">
        <v>951</v>
      </c>
      <c r="CA100" t="s">
        <v>970</v>
      </c>
      <c r="CB100" t="s">
        <v>981</v>
      </c>
      <c r="CD100" t="s">
        <v>983</v>
      </c>
      <c r="CE100" t="s">
        <v>970</v>
      </c>
      <c r="CG100" t="s">
        <v>970</v>
      </c>
      <c r="CK100" t="s">
        <v>1022</v>
      </c>
      <c r="CL100" t="s">
        <v>970</v>
      </c>
      <c r="CP100" t="s">
        <v>970</v>
      </c>
      <c r="CS100" t="s">
        <v>970</v>
      </c>
      <c r="CT100" t="s">
        <v>970</v>
      </c>
      <c r="CU100" t="s">
        <v>1004</v>
      </c>
      <c r="CW100" t="s">
        <v>1073</v>
      </c>
      <c r="CX100" t="s">
        <v>970</v>
      </c>
      <c r="CY100" t="s">
        <v>970</v>
      </c>
      <c r="CZ100" t="s">
        <v>970</v>
      </c>
      <c r="DA100" t="s">
        <v>970</v>
      </c>
      <c r="DB100">
        <v>2</v>
      </c>
      <c r="DD100" t="s">
        <v>1024</v>
      </c>
      <c r="DG100" t="s">
        <v>1027</v>
      </c>
      <c r="DI100" t="s">
        <v>970</v>
      </c>
      <c r="DL100" t="s">
        <v>970</v>
      </c>
      <c r="DO100" t="s">
        <v>970</v>
      </c>
      <c r="DS100" t="s">
        <v>970</v>
      </c>
      <c r="EA100" t="s">
        <v>970</v>
      </c>
    </row>
    <row r="101" spans="1:142" hidden="1" x14ac:dyDescent="0.3">
      <c r="A101">
        <v>659</v>
      </c>
      <c r="B101" t="s">
        <v>4</v>
      </c>
      <c r="C101" t="s">
        <v>106</v>
      </c>
      <c r="D101" t="s">
        <v>677</v>
      </c>
      <c r="E101">
        <v>1197</v>
      </c>
      <c r="F101">
        <v>4</v>
      </c>
      <c r="G101">
        <v>4</v>
      </c>
      <c r="H101" t="s">
        <v>986</v>
      </c>
      <c r="I101" t="s">
        <v>947</v>
      </c>
      <c r="J101" t="s">
        <v>987</v>
      </c>
      <c r="K101" t="s">
        <v>949</v>
      </c>
      <c r="L101">
        <v>43</v>
      </c>
      <c r="M101" t="s">
        <v>950</v>
      </c>
      <c r="N101" cm="1">
        <f t="array" ref="N101">_xlfn.IFS(M101="petrol",1,M101="diesel",2,M101="hybrid",3,M101="electric",4)</f>
        <v>1</v>
      </c>
      <c r="O101">
        <v>1520</v>
      </c>
      <c r="P101">
        <f t="shared" si="76"/>
        <v>1.52</v>
      </c>
      <c r="Q101">
        <v>3995</v>
      </c>
      <c r="R101">
        <f t="shared" si="77"/>
        <v>3.9950000000000001</v>
      </c>
      <c r="S101">
        <v>1660</v>
      </c>
      <c r="T101">
        <f t="shared" si="78"/>
        <v>1.66</v>
      </c>
      <c r="U101">
        <f t="shared" si="79"/>
        <v>10.080183999999999</v>
      </c>
      <c r="V101" t="s">
        <v>789</v>
      </c>
      <c r="W101">
        <v>4</v>
      </c>
      <c r="X101">
        <v>15.7</v>
      </c>
      <c r="Y101" s="6" t="s">
        <v>951</v>
      </c>
      <c r="Z101" t="s">
        <v>1160</v>
      </c>
      <c r="AC101">
        <v>5</v>
      </c>
      <c r="AD101" t="s">
        <v>1045</v>
      </c>
      <c r="AE101" t="s">
        <v>991</v>
      </c>
      <c r="AF101" t="s">
        <v>955</v>
      </c>
      <c r="AG101" t="s">
        <v>1029</v>
      </c>
      <c r="AH101" t="s">
        <v>1067</v>
      </c>
      <c r="AI101" t="s">
        <v>1153</v>
      </c>
      <c r="AJ101" t="s">
        <v>1154</v>
      </c>
      <c r="AK101" t="s">
        <v>1155</v>
      </c>
      <c r="AL101" t="s">
        <v>1155</v>
      </c>
      <c r="AM101" t="s">
        <v>962</v>
      </c>
      <c r="AN101" t="s">
        <v>1007</v>
      </c>
      <c r="AP101" t="s">
        <v>964</v>
      </c>
      <c r="AQ101" t="s">
        <v>1096</v>
      </c>
      <c r="AR101" t="s">
        <v>1156</v>
      </c>
      <c r="AS101" t="s">
        <v>967</v>
      </c>
      <c r="AT101" t="s">
        <v>968</v>
      </c>
      <c r="AU101" t="s">
        <v>968</v>
      </c>
      <c r="AV101" t="s">
        <v>970</v>
      </c>
      <c r="AW101">
        <v>5</v>
      </c>
      <c r="AX101" t="s">
        <v>971</v>
      </c>
      <c r="AY101" t="s">
        <v>972</v>
      </c>
      <c r="AZ101" t="s">
        <v>1051</v>
      </c>
      <c r="BA101" t="s">
        <v>1155</v>
      </c>
      <c r="BC101" t="s">
        <v>970</v>
      </c>
      <c r="BD101" t="s">
        <v>1116</v>
      </c>
      <c r="BE101" t="s">
        <v>970</v>
      </c>
      <c r="BG101" t="s">
        <v>1182</v>
      </c>
      <c r="BH101" t="s">
        <v>970</v>
      </c>
      <c r="BI101" t="s">
        <v>1064</v>
      </c>
      <c r="BJ101">
        <v>407</v>
      </c>
      <c r="BL101" t="s">
        <v>970</v>
      </c>
      <c r="BM101" t="s">
        <v>970</v>
      </c>
      <c r="BN101" t="s">
        <v>967</v>
      </c>
      <c r="BO101" t="s">
        <v>978</v>
      </c>
      <c r="BP101" t="s">
        <v>970</v>
      </c>
      <c r="BQ101" t="s">
        <v>1052</v>
      </c>
      <c r="BR101" t="s">
        <v>970</v>
      </c>
      <c r="BS101" t="s">
        <v>1159</v>
      </c>
      <c r="BT101" t="s">
        <v>970</v>
      </c>
      <c r="BU101" t="s">
        <v>977</v>
      </c>
      <c r="BV101" t="s">
        <v>968</v>
      </c>
      <c r="BW101" t="s">
        <v>972</v>
      </c>
      <c r="BX101" t="s">
        <v>980</v>
      </c>
      <c r="BY101" t="s">
        <v>970</v>
      </c>
      <c r="BZ101">
        <v>5.2</v>
      </c>
      <c r="CA101" t="s">
        <v>970</v>
      </c>
      <c r="CB101" t="s">
        <v>981</v>
      </c>
      <c r="CC101" t="s">
        <v>982</v>
      </c>
      <c r="CD101" t="s">
        <v>983</v>
      </c>
      <c r="CE101" t="s">
        <v>970</v>
      </c>
      <c r="CG101" t="s">
        <v>970</v>
      </c>
      <c r="CL101" t="s">
        <v>970</v>
      </c>
      <c r="CS101" t="s">
        <v>970</v>
      </c>
      <c r="CT101" t="s">
        <v>970</v>
      </c>
      <c r="CU101" t="s">
        <v>1101</v>
      </c>
      <c r="CW101" t="s">
        <v>1006</v>
      </c>
      <c r="CX101" t="s">
        <v>970</v>
      </c>
      <c r="CY101" t="s">
        <v>970</v>
      </c>
      <c r="CZ101" t="s">
        <v>970</v>
      </c>
      <c r="DA101" t="s">
        <v>970</v>
      </c>
      <c r="DB101">
        <v>2</v>
      </c>
      <c r="DD101" t="s">
        <v>1024</v>
      </c>
      <c r="DG101" t="s">
        <v>1027</v>
      </c>
      <c r="DH101" t="s">
        <v>970</v>
      </c>
      <c r="DI101" t="s">
        <v>970</v>
      </c>
      <c r="DO101" t="s">
        <v>970</v>
      </c>
      <c r="DQ101" t="s">
        <v>1063</v>
      </c>
      <c r="DS101" t="s">
        <v>970</v>
      </c>
      <c r="DU101" t="s">
        <v>1070</v>
      </c>
      <c r="DX101" t="s">
        <v>970</v>
      </c>
    </row>
    <row r="102" spans="1:142" x14ac:dyDescent="0.3">
      <c r="A102">
        <v>668</v>
      </c>
      <c r="B102" t="s">
        <v>8</v>
      </c>
      <c r="C102" t="s">
        <v>107</v>
      </c>
      <c r="D102" t="s">
        <v>409</v>
      </c>
      <c r="E102">
        <v>2523</v>
      </c>
      <c r="F102">
        <v>4</v>
      </c>
      <c r="G102">
        <v>2</v>
      </c>
      <c r="H102" t="s">
        <v>986</v>
      </c>
      <c r="I102" t="s">
        <v>947</v>
      </c>
      <c r="J102" t="s">
        <v>987</v>
      </c>
      <c r="K102" t="s">
        <v>949</v>
      </c>
      <c r="L102">
        <v>60</v>
      </c>
      <c r="M102" t="s">
        <v>1131</v>
      </c>
      <c r="N102" cm="1">
        <f t="array" ref="N102">_xlfn.IFS(M102="petrol",1,M102="diesel",2,M102="hybrid",3,M102="electric",4)</f>
        <v>2</v>
      </c>
      <c r="O102">
        <v>1880</v>
      </c>
      <c r="P102">
        <f t="shared" si="76"/>
        <v>1.88</v>
      </c>
      <c r="Q102">
        <v>4107</v>
      </c>
      <c r="R102">
        <f t="shared" si="77"/>
        <v>4.1070000000000002</v>
      </c>
      <c r="S102">
        <v>1745</v>
      </c>
      <c r="T102">
        <f t="shared" si="78"/>
        <v>1.7450000000000001</v>
      </c>
      <c r="U102">
        <f t="shared" si="79"/>
        <v>13.473424200000002</v>
      </c>
      <c r="V102" t="s">
        <v>791</v>
      </c>
      <c r="W102">
        <v>5</v>
      </c>
      <c r="X102">
        <v>9.4</v>
      </c>
      <c r="Y102">
        <v>13.6</v>
      </c>
      <c r="Z102" t="s">
        <v>1488</v>
      </c>
      <c r="AB102" t="s">
        <v>1480</v>
      </c>
      <c r="AC102">
        <v>5</v>
      </c>
      <c r="AD102" t="s">
        <v>954</v>
      </c>
      <c r="AE102" t="s">
        <v>991</v>
      </c>
      <c r="AF102" t="s">
        <v>955</v>
      </c>
      <c r="AG102" t="s">
        <v>1481</v>
      </c>
      <c r="AH102" t="s">
        <v>1491</v>
      </c>
      <c r="AI102" t="s">
        <v>1102</v>
      </c>
      <c r="AJ102" t="s">
        <v>1839</v>
      </c>
      <c r="AK102" t="s">
        <v>1483</v>
      </c>
      <c r="AL102" t="s">
        <v>1483</v>
      </c>
      <c r="AM102" t="s">
        <v>970</v>
      </c>
      <c r="AN102" t="s">
        <v>1007</v>
      </c>
      <c r="AP102" t="s">
        <v>964</v>
      </c>
      <c r="AQ102" t="s">
        <v>1489</v>
      </c>
      <c r="AR102" t="s">
        <v>1485</v>
      </c>
      <c r="AS102" t="s">
        <v>967</v>
      </c>
      <c r="AT102" t="s">
        <v>967</v>
      </c>
      <c r="AU102" t="s">
        <v>967</v>
      </c>
      <c r="AV102" t="s">
        <v>970</v>
      </c>
      <c r="AW102">
        <v>7</v>
      </c>
      <c r="AX102" t="s">
        <v>971</v>
      </c>
      <c r="AY102" t="s">
        <v>972</v>
      </c>
      <c r="AZ102" t="s">
        <v>1486</v>
      </c>
      <c r="BA102" t="s">
        <v>1483</v>
      </c>
      <c r="BC102" t="s">
        <v>970</v>
      </c>
      <c r="BD102" t="s">
        <v>1041</v>
      </c>
      <c r="BG102" t="s">
        <v>1182</v>
      </c>
      <c r="BI102" t="s">
        <v>972</v>
      </c>
      <c r="BJ102">
        <v>170</v>
      </c>
      <c r="BK102" t="s">
        <v>970</v>
      </c>
      <c r="BL102" t="s">
        <v>970</v>
      </c>
      <c r="BM102" t="s">
        <v>970</v>
      </c>
      <c r="BN102" t="s">
        <v>967</v>
      </c>
      <c r="BO102" t="s">
        <v>978</v>
      </c>
      <c r="BP102" t="s">
        <v>970</v>
      </c>
      <c r="BQ102" t="s">
        <v>978</v>
      </c>
      <c r="BR102" t="s">
        <v>970</v>
      </c>
      <c r="BS102" t="s">
        <v>1490</v>
      </c>
      <c r="BT102" t="s">
        <v>970</v>
      </c>
      <c r="BU102" t="s">
        <v>977</v>
      </c>
      <c r="BV102" t="s">
        <v>967</v>
      </c>
      <c r="BW102" t="s">
        <v>972</v>
      </c>
      <c r="BX102" t="s">
        <v>980</v>
      </c>
      <c r="BY102" t="s">
        <v>970</v>
      </c>
      <c r="BZ102">
        <v>5.8</v>
      </c>
      <c r="CA102" t="s">
        <v>970</v>
      </c>
      <c r="CB102" t="s">
        <v>981</v>
      </c>
      <c r="CD102" t="s">
        <v>983</v>
      </c>
      <c r="CE102" t="s">
        <v>970</v>
      </c>
      <c r="CL102" t="s">
        <v>970</v>
      </c>
      <c r="CV102" t="s">
        <v>1840</v>
      </c>
      <c r="CX102" t="s">
        <v>970</v>
      </c>
      <c r="CZ102" t="s">
        <v>970</v>
      </c>
      <c r="DC102" s="7">
        <v>0.75069444444444444</v>
      </c>
      <c r="DU102" t="s">
        <v>970</v>
      </c>
      <c r="EA102" t="s">
        <v>970</v>
      </c>
    </row>
    <row r="103" spans="1:142" hidden="1" x14ac:dyDescent="0.3">
      <c r="A103">
        <v>673</v>
      </c>
      <c r="B103" t="s">
        <v>3</v>
      </c>
      <c r="C103" t="s">
        <v>108</v>
      </c>
      <c r="D103" t="s">
        <v>688</v>
      </c>
      <c r="E103">
        <v>1248</v>
      </c>
      <c r="F103">
        <v>4</v>
      </c>
      <c r="G103">
        <v>4</v>
      </c>
      <c r="H103" t="s">
        <v>986</v>
      </c>
      <c r="I103" t="s">
        <v>947</v>
      </c>
      <c r="J103" t="s">
        <v>987</v>
      </c>
      <c r="K103" t="s">
        <v>949</v>
      </c>
      <c r="L103">
        <v>43</v>
      </c>
      <c r="M103" t="s">
        <v>1131</v>
      </c>
      <c r="N103" cm="1">
        <f t="array" ref="N103">_xlfn.IFS(M103="petrol",1,M103="diesel",2,M103="hybrid",3,M103="electric",4)</f>
        <v>2</v>
      </c>
      <c r="O103">
        <v>1485</v>
      </c>
      <c r="P103">
        <f t="shared" si="76"/>
        <v>1.4850000000000001</v>
      </c>
      <c r="Q103">
        <v>4490</v>
      </c>
      <c r="R103">
        <f t="shared" si="77"/>
        <v>4.49</v>
      </c>
      <c r="S103">
        <v>1730</v>
      </c>
      <c r="T103">
        <f t="shared" si="78"/>
        <v>1.73</v>
      </c>
      <c r="U103">
        <f t="shared" si="79"/>
        <v>11.535034500000002</v>
      </c>
      <c r="V103" t="s">
        <v>789</v>
      </c>
      <c r="W103">
        <v>4</v>
      </c>
      <c r="X103">
        <v>28.09</v>
      </c>
      <c r="Y103" s="6" t="s">
        <v>951</v>
      </c>
      <c r="Z103" t="s">
        <v>1841</v>
      </c>
      <c r="AB103" t="s">
        <v>1842</v>
      </c>
      <c r="AC103">
        <v>5</v>
      </c>
      <c r="AD103" t="s">
        <v>1082</v>
      </c>
      <c r="AE103" t="s">
        <v>991</v>
      </c>
      <c r="AF103" t="s">
        <v>955</v>
      </c>
      <c r="AG103" t="s">
        <v>1843</v>
      </c>
      <c r="AH103" t="s">
        <v>1094</v>
      </c>
      <c r="AK103" t="s">
        <v>1190</v>
      </c>
      <c r="AL103" t="s">
        <v>1190</v>
      </c>
      <c r="AM103" t="s">
        <v>962</v>
      </c>
      <c r="AN103" t="s">
        <v>1007</v>
      </c>
      <c r="AP103" t="s">
        <v>964</v>
      </c>
      <c r="AQ103" t="s">
        <v>1844</v>
      </c>
      <c r="AR103" t="s">
        <v>1495</v>
      </c>
      <c r="AS103" t="s">
        <v>967</v>
      </c>
      <c r="AT103" t="s">
        <v>968</v>
      </c>
      <c r="AU103" t="s">
        <v>968</v>
      </c>
      <c r="AV103">
        <v>2</v>
      </c>
      <c r="AW103">
        <v>5</v>
      </c>
      <c r="AX103" t="s">
        <v>1196</v>
      </c>
      <c r="AY103" t="s">
        <v>972</v>
      </c>
      <c r="AZ103" t="s">
        <v>1787</v>
      </c>
      <c r="BA103" t="s">
        <v>1190</v>
      </c>
      <c r="BB103" t="s">
        <v>970</v>
      </c>
      <c r="BC103" t="s">
        <v>970</v>
      </c>
      <c r="BD103" t="s">
        <v>1116</v>
      </c>
      <c r="BE103" t="s">
        <v>970</v>
      </c>
      <c r="BF103" t="s">
        <v>970</v>
      </c>
      <c r="BG103" t="s">
        <v>1020</v>
      </c>
      <c r="BH103" t="s">
        <v>970</v>
      </c>
      <c r="BI103" t="s">
        <v>1064</v>
      </c>
      <c r="BJ103">
        <v>510</v>
      </c>
      <c r="BL103" t="s">
        <v>970</v>
      </c>
      <c r="BM103" t="s">
        <v>970</v>
      </c>
      <c r="BN103" t="s">
        <v>967</v>
      </c>
      <c r="BO103" t="s">
        <v>1052</v>
      </c>
      <c r="BP103" t="s">
        <v>970</v>
      </c>
      <c r="BQ103" t="s">
        <v>1052</v>
      </c>
      <c r="BR103" t="s">
        <v>970</v>
      </c>
      <c r="BS103" t="s">
        <v>1021</v>
      </c>
      <c r="BT103" t="s">
        <v>970</v>
      </c>
      <c r="BU103" t="s">
        <v>1064</v>
      </c>
      <c r="BV103" t="s">
        <v>968</v>
      </c>
      <c r="BW103" t="s">
        <v>972</v>
      </c>
      <c r="BX103" t="s">
        <v>980</v>
      </c>
      <c r="BY103" t="s">
        <v>970</v>
      </c>
      <c r="BZ103">
        <v>5.4</v>
      </c>
      <c r="CA103" t="s">
        <v>970</v>
      </c>
      <c r="CB103" t="s">
        <v>981</v>
      </c>
      <c r="CC103" t="s">
        <v>982</v>
      </c>
      <c r="CD103" t="s">
        <v>1088</v>
      </c>
      <c r="CE103" t="s">
        <v>970</v>
      </c>
      <c r="CG103" t="s">
        <v>970</v>
      </c>
      <c r="CL103" t="s">
        <v>970</v>
      </c>
      <c r="CP103" t="s">
        <v>970</v>
      </c>
      <c r="CS103" t="s">
        <v>970</v>
      </c>
      <c r="CT103" t="s">
        <v>970</v>
      </c>
      <c r="CU103" t="s">
        <v>1072</v>
      </c>
      <c r="CV103" t="s">
        <v>1710</v>
      </c>
      <c r="CW103" t="s">
        <v>1006</v>
      </c>
      <c r="CX103" t="s">
        <v>970</v>
      </c>
      <c r="CY103" t="s">
        <v>970</v>
      </c>
      <c r="CZ103" t="s">
        <v>970</v>
      </c>
      <c r="DA103" t="s">
        <v>970</v>
      </c>
      <c r="DB103">
        <v>2</v>
      </c>
      <c r="DD103" t="s">
        <v>1188</v>
      </c>
      <c r="DG103" t="s">
        <v>1003</v>
      </c>
      <c r="DH103" t="s">
        <v>970</v>
      </c>
      <c r="DI103" t="s">
        <v>970</v>
      </c>
      <c r="DM103" t="s">
        <v>1001</v>
      </c>
      <c r="DN103" t="s">
        <v>1062</v>
      </c>
      <c r="DO103" t="s">
        <v>970</v>
      </c>
      <c r="DQ103" t="s">
        <v>1063</v>
      </c>
      <c r="DR103" t="s">
        <v>970</v>
      </c>
      <c r="DS103" t="s">
        <v>970</v>
      </c>
      <c r="DU103" t="s">
        <v>1070</v>
      </c>
      <c r="DW103" t="s">
        <v>970</v>
      </c>
      <c r="EA103" t="s">
        <v>970</v>
      </c>
      <c r="EB103" t="s">
        <v>970</v>
      </c>
      <c r="EE103" t="s">
        <v>970</v>
      </c>
      <c r="EF103" t="s">
        <v>970</v>
      </c>
      <c r="EI103" t="s">
        <v>970</v>
      </c>
    </row>
    <row r="104" spans="1:142" x14ac:dyDescent="0.3">
      <c r="A104">
        <v>687</v>
      </c>
      <c r="B104" t="s">
        <v>9</v>
      </c>
      <c r="C104" t="s">
        <v>109</v>
      </c>
      <c r="D104" t="s">
        <v>702</v>
      </c>
      <c r="E104">
        <v>1598</v>
      </c>
      <c r="F104">
        <v>4</v>
      </c>
      <c r="G104">
        <v>4</v>
      </c>
      <c r="H104" t="s">
        <v>986</v>
      </c>
      <c r="I104" t="s">
        <v>947</v>
      </c>
      <c r="J104" t="s">
        <v>987</v>
      </c>
      <c r="K104" t="s">
        <v>949</v>
      </c>
      <c r="L104">
        <v>55</v>
      </c>
      <c r="M104" t="s">
        <v>950</v>
      </c>
      <c r="N104" cm="1">
        <f t="array" ref="N104">_xlfn.IFS(M104="petrol",1,M104="diesel",2,M104="hybrid",3,M104="electric",4)</f>
        <v>1</v>
      </c>
      <c r="O104">
        <v>1466</v>
      </c>
      <c r="P104">
        <f t="shared" si="76"/>
        <v>1.466</v>
      </c>
      <c r="Q104">
        <v>4413</v>
      </c>
      <c r="R104">
        <f t="shared" si="77"/>
        <v>4.4130000000000003</v>
      </c>
      <c r="S104">
        <v>1699</v>
      </c>
      <c r="T104">
        <f t="shared" si="78"/>
        <v>1.6990000000000001</v>
      </c>
      <c r="U104">
        <f t="shared" si="79"/>
        <v>10.991609142000001</v>
      </c>
      <c r="V104" t="s">
        <v>789</v>
      </c>
      <c r="W104">
        <v>4</v>
      </c>
      <c r="X104">
        <v>12</v>
      </c>
      <c r="Y104">
        <v>15.41</v>
      </c>
      <c r="Z104" t="s">
        <v>1615</v>
      </c>
      <c r="AB104" t="s">
        <v>1550</v>
      </c>
      <c r="AC104">
        <v>5</v>
      </c>
      <c r="AD104" t="s">
        <v>1220</v>
      </c>
      <c r="AE104" t="s">
        <v>991</v>
      </c>
      <c r="AF104" t="s">
        <v>955</v>
      </c>
      <c r="AG104" t="s">
        <v>1310</v>
      </c>
      <c r="AH104" t="s">
        <v>1612</v>
      </c>
      <c r="AK104" t="s">
        <v>1132</v>
      </c>
      <c r="AL104" t="s">
        <v>1132</v>
      </c>
      <c r="AM104" t="s">
        <v>1313</v>
      </c>
      <c r="AN104" t="s">
        <v>1007</v>
      </c>
      <c r="AP104" t="s">
        <v>964</v>
      </c>
      <c r="AQ104" t="s">
        <v>1547</v>
      </c>
      <c r="AR104" t="s">
        <v>1614</v>
      </c>
      <c r="AS104" t="s">
        <v>967</v>
      </c>
      <c r="AT104" t="s">
        <v>968</v>
      </c>
      <c r="AU104" t="s">
        <v>968</v>
      </c>
      <c r="AV104" t="s">
        <v>970</v>
      </c>
      <c r="AW104">
        <v>5</v>
      </c>
      <c r="AX104" t="s">
        <v>971</v>
      </c>
      <c r="AY104" t="s">
        <v>972</v>
      </c>
      <c r="AZ104" t="s">
        <v>1613</v>
      </c>
      <c r="BA104" t="s">
        <v>1132</v>
      </c>
      <c r="BC104" t="s">
        <v>970</v>
      </c>
      <c r="BD104" t="s">
        <v>1005</v>
      </c>
      <c r="BE104" t="s">
        <v>970</v>
      </c>
      <c r="BF104" t="s">
        <v>970</v>
      </c>
      <c r="BG104" t="s">
        <v>1317</v>
      </c>
      <c r="BH104" t="s">
        <v>970</v>
      </c>
      <c r="BI104" t="s">
        <v>1064</v>
      </c>
      <c r="BJ104">
        <v>460</v>
      </c>
      <c r="BK104" t="s">
        <v>970</v>
      </c>
      <c r="BL104" t="s">
        <v>970</v>
      </c>
      <c r="BM104" t="s">
        <v>970</v>
      </c>
      <c r="BN104" t="s">
        <v>967</v>
      </c>
      <c r="BO104" t="s">
        <v>1052</v>
      </c>
      <c r="BP104" t="s">
        <v>970</v>
      </c>
      <c r="BQ104" t="s">
        <v>978</v>
      </c>
      <c r="BR104" t="s">
        <v>970</v>
      </c>
      <c r="BS104" t="s">
        <v>1213</v>
      </c>
      <c r="BT104" t="s">
        <v>970</v>
      </c>
      <c r="BU104" t="s">
        <v>977</v>
      </c>
      <c r="BV104" t="s">
        <v>967</v>
      </c>
      <c r="BW104" t="s">
        <v>972</v>
      </c>
      <c r="BX104" t="s">
        <v>980</v>
      </c>
      <c r="BY104" t="s">
        <v>970</v>
      </c>
      <c r="BZ104">
        <v>5.3</v>
      </c>
      <c r="CA104" t="s">
        <v>970</v>
      </c>
      <c r="CB104" t="s">
        <v>981</v>
      </c>
      <c r="CC104" t="s">
        <v>982</v>
      </c>
      <c r="CD104" t="s">
        <v>1088</v>
      </c>
      <c r="CL104" t="s">
        <v>970</v>
      </c>
      <c r="CP104" t="s">
        <v>970</v>
      </c>
      <c r="CS104" t="s">
        <v>970</v>
      </c>
      <c r="CT104" t="s">
        <v>970</v>
      </c>
      <c r="CU104" t="s">
        <v>1072</v>
      </c>
      <c r="CV104" t="s">
        <v>1496</v>
      </c>
      <c r="CW104" t="s">
        <v>1006</v>
      </c>
      <c r="CX104" t="s">
        <v>970</v>
      </c>
      <c r="CZ104" t="s">
        <v>970</v>
      </c>
      <c r="DB104">
        <v>2</v>
      </c>
      <c r="DD104" t="s">
        <v>1188</v>
      </c>
      <c r="DG104" t="s">
        <v>1027</v>
      </c>
      <c r="DH104" t="s">
        <v>970</v>
      </c>
      <c r="DI104" t="s">
        <v>970</v>
      </c>
      <c r="DN104" t="s">
        <v>1062</v>
      </c>
      <c r="DO104" t="s">
        <v>970</v>
      </c>
      <c r="DP104" t="s">
        <v>970</v>
      </c>
      <c r="DQ104" t="s">
        <v>1063</v>
      </c>
      <c r="DS104" t="s">
        <v>970</v>
      </c>
      <c r="DU104" t="s">
        <v>970</v>
      </c>
      <c r="EB104" t="s">
        <v>970</v>
      </c>
      <c r="EE104" t="s">
        <v>970</v>
      </c>
    </row>
    <row r="105" spans="1:142" hidden="1" x14ac:dyDescent="0.3">
      <c r="A105">
        <v>701</v>
      </c>
      <c r="B105" t="s">
        <v>4</v>
      </c>
      <c r="C105" t="s">
        <v>110</v>
      </c>
      <c r="D105" t="s">
        <v>716</v>
      </c>
      <c r="E105">
        <v>1396</v>
      </c>
      <c r="F105">
        <v>4</v>
      </c>
      <c r="G105">
        <v>4</v>
      </c>
      <c r="H105" t="s">
        <v>986</v>
      </c>
      <c r="I105" t="s">
        <v>947</v>
      </c>
      <c r="J105" t="s">
        <v>987</v>
      </c>
      <c r="K105" t="s">
        <v>949</v>
      </c>
      <c r="L105">
        <v>55</v>
      </c>
      <c r="M105" t="s">
        <v>1131</v>
      </c>
      <c r="N105" cm="1">
        <f t="array" ref="N105">_xlfn.IFS(M105="petrol",1,M105="diesel",2,M105="hybrid",3,M105="electric",4)</f>
        <v>2</v>
      </c>
      <c r="O105">
        <v>1630</v>
      </c>
      <c r="P105">
        <f t="shared" si="76"/>
        <v>1.63</v>
      </c>
      <c r="Q105">
        <v>4270</v>
      </c>
      <c r="R105">
        <f t="shared" si="77"/>
        <v>4.2699999999999996</v>
      </c>
      <c r="S105">
        <v>1780</v>
      </c>
      <c r="T105">
        <f t="shared" si="78"/>
        <v>1.78</v>
      </c>
      <c r="U105">
        <f t="shared" si="79"/>
        <v>12.388977999999998</v>
      </c>
      <c r="V105" t="s">
        <v>791</v>
      </c>
      <c r="W105">
        <v>5</v>
      </c>
      <c r="X105">
        <v>21.38</v>
      </c>
      <c r="Y105" s="6" t="s">
        <v>951</v>
      </c>
      <c r="Z105" t="s">
        <v>1845</v>
      </c>
      <c r="AC105">
        <v>6</v>
      </c>
      <c r="AD105" t="s">
        <v>1226</v>
      </c>
      <c r="AE105" t="s">
        <v>991</v>
      </c>
      <c r="AF105" t="s">
        <v>955</v>
      </c>
      <c r="AG105" t="s">
        <v>1499</v>
      </c>
      <c r="AH105" t="s">
        <v>1846</v>
      </c>
      <c r="AK105" t="s">
        <v>1644</v>
      </c>
      <c r="AL105" t="s">
        <v>1644</v>
      </c>
      <c r="AM105" t="s">
        <v>962</v>
      </c>
      <c r="AN105" t="s">
        <v>1007</v>
      </c>
      <c r="AP105" t="s">
        <v>970</v>
      </c>
      <c r="AQ105" t="s">
        <v>1185</v>
      </c>
      <c r="AR105" t="s">
        <v>1193</v>
      </c>
      <c r="AS105" t="s">
        <v>967</v>
      </c>
      <c r="AT105" t="s">
        <v>968</v>
      </c>
      <c r="AU105" t="s">
        <v>968</v>
      </c>
      <c r="AV105" t="s">
        <v>970</v>
      </c>
      <c r="AW105">
        <v>5</v>
      </c>
      <c r="AX105" t="s">
        <v>971</v>
      </c>
      <c r="AY105" t="s">
        <v>972</v>
      </c>
      <c r="AZ105" t="s">
        <v>1847</v>
      </c>
      <c r="BA105" t="s">
        <v>1644</v>
      </c>
      <c r="BC105" t="s">
        <v>970</v>
      </c>
      <c r="BD105" t="s">
        <v>975</v>
      </c>
      <c r="BE105" t="s">
        <v>970</v>
      </c>
      <c r="BG105" t="s">
        <v>1317</v>
      </c>
      <c r="BI105" t="s">
        <v>1064</v>
      </c>
      <c r="BJ105">
        <v>475</v>
      </c>
      <c r="BK105" t="s">
        <v>970</v>
      </c>
      <c r="BL105" t="s">
        <v>970</v>
      </c>
      <c r="BM105" t="s">
        <v>970</v>
      </c>
      <c r="BN105" t="s">
        <v>967</v>
      </c>
      <c r="BO105" t="s">
        <v>1444</v>
      </c>
      <c r="BQ105" t="s">
        <v>1052</v>
      </c>
      <c r="BR105" t="s">
        <v>970</v>
      </c>
      <c r="BT105" t="s">
        <v>970</v>
      </c>
      <c r="BU105" t="s">
        <v>977</v>
      </c>
      <c r="BV105" t="s">
        <v>967</v>
      </c>
      <c r="BW105" t="s">
        <v>972</v>
      </c>
      <c r="BX105" t="s">
        <v>980</v>
      </c>
      <c r="BY105" t="s">
        <v>970</v>
      </c>
      <c r="BZ105" t="s">
        <v>951</v>
      </c>
      <c r="CA105" t="s">
        <v>970</v>
      </c>
      <c r="CB105" t="s">
        <v>981</v>
      </c>
      <c r="CC105" t="s">
        <v>982</v>
      </c>
      <c r="CD105" t="s">
        <v>983</v>
      </c>
      <c r="CE105" t="s">
        <v>970</v>
      </c>
      <c r="CG105" t="s">
        <v>970</v>
      </c>
      <c r="CL105" t="s">
        <v>970</v>
      </c>
      <c r="CP105" t="s">
        <v>970</v>
      </c>
      <c r="CS105" t="s">
        <v>970</v>
      </c>
      <c r="CT105" t="s">
        <v>970</v>
      </c>
      <c r="CU105" t="s">
        <v>1004</v>
      </c>
      <c r="CW105" t="s">
        <v>1006</v>
      </c>
      <c r="CX105" t="s">
        <v>970</v>
      </c>
      <c r="CY105" t="s">
        <v>970</v>
      </c>
      <c r="CZ105" t="s">
        <v>970</v>
      </c>
      <c r="DA105" t="s">
        <v>970</v>
      </c>
      <c r="DB105">
        <v>2</v>
      </c>
      <c r="DD105" t="s">
        <v>1024</v>
      </c>
      <c r="DG105" t="s">
        <v>1027</v>
      </c>
      <c r="DI105" t="s">
        <v>970</v>
      </c>
      <c r="DO105" t="s">
        <v>970</v>
      </c>
      <c r="DS105" t="s">
        <v>970</v>
      </c>
      <c r="DV105" t="s">
        <v>970</v>
      </c>
    </row>
    <row r="106" spans="1:142" hidden="1" x14ac:dyDescent="0.3">
      <c r="A106">
        <v>719</v>
      </c>
      <c r="B106" t="s">
        <v>1</v>
      </c>
      <c r="C106" t="s">
        <v>111</v>
      </c>
      <c r="D106" t="s">
        <v>729</v>
      </c>
      <c r="E106">
        <v>1956</v>
      </c>
      <c r="F106">
        <v>3</v>
      </c>
      <c r="G106">
        <v>4</v>
      </c>
      <c r="H106" t="s">
        <v>986</v>
      </c>
      <c r="I106" t="s">
        <v>947</v>
      </c>
      <c r="J106" t="s">
        <v>987</v>
      </c>
      <c r="K106" t="s">
        <v>949</v>
      </c>
      <c r="L106">
        <v>50</v>
      </c>
      <c r="M106" t="s">
        <v>1131</v>
      </c>
      <c r="O106">
        <v>1706</v>
      </c>
      <c r="Q106">
        <v>4598</v>
      </c>
      <c r="S106">
        <v>1894</v>
      </c>
      <c r="V106" t="s">
        <v>791</v>
      </c>
      <c r="W106">
        <v>5</v>
      </c>
      <c r="Y106" s="6" t="s">
        <v>951</v>
      </c>
      <c r="Z106" t="s">
        <v>1654</v>
      </c>
      <c r="AC106">
        <v>6</v>
      </c>
      <c r="AD106" t="s">
        <v>1510</v>
      </c>
      <c r="AE106" t="s">
        <v>991</v>
      </c>
      <c r="AF106" t="s">
        <v>955</v>
      </c>
      <c r="AG106" t="s">
        <v>1086</v>
      </c>
      <c r="AH106" t="s">
        <v>1077</v>
      </c>
      <c r="AK106" t="s">
        <v>1633</v>
      </c>
      <c r="AL106" t="s">
        <v>1633</v>
      </c>
      <c r="AM106" t="s">
        <v>1258</v>
      </c>
      <c r="AN106" t="s">
        <v>1007</v>
      </c>
      <c r="AQ106" t="s">
        <v>1609</v>
      </c>
      <c r="AR106" t="s">
        <v>1812</v>
      </c>
      <c r="AT106" t="s">
        <v>968</v>
      </c>
      <c r="AU106" t="s">
        <v>968</v>
      </c>
      <c r="AV106" t="s">
        <v>970</v>
      </c>
      <c r="AW106">
        <v>5</v>
      </c>
      <c r="AX106" t="s">
        <v>971</v>
      </c>
      <c r="AY106" t="s">
        <v>972</v>
      </c>
      <c r="AZ106" t="s">
        <v>1848</v>
      </c>
      <c r="BA106" t="s">
        <v>1633</v>
      </c>
      <c r="BC106" t="s">
        <v>970</v>
      </c>
      <c r="BD106" t="s">
        <v>969</v>
      </c>
      <c r="BF106" t="s">
        <v>970</v>
      </c>
      <c r="BG106" t="s">
        <v>1080</v>
      </c>
      <c r="BI106" t="s">
        <v>1064</v>
      </c>
      <c r="BJ106">
        <v>425</v>
      </c>
      <c r="BL106" t="s">
        <v>970</v>
      </c>
      <c r="BM106" t="s">
        <v>970</v>
      </c>
      <c r="BN106" t="s">
        <v>967</v>
      </c>
      <c r="BO106" t="s">
        <v>978</v>
      </c>
      <c r="BP106" t="s">
        <v>970</v>
      </c>
      <c r="BQ106" t="s">
        <v>1052</v>
      </c>
      <c r="BR106" t="s">
        <v>970</v>
      </c>
      <c r="BS106" t="s">
        <v>1081</v>
      </c>
      <c r="BU106" t="s">
        <v>1061</v>
      </c>
      <c r="BV106" t="s">
        <v>968</v>
      </c>
      <c r="BW106" t="s">
        <v>972</v>
      </c>
      <c r="BX106" t="s">
        <v>968</v>
      </c>
      <c r="BY106" t="s">
        <v>970</v>
      </c>
      <c r="BZ106" t="s">
        <v>951</v>
      </c>
      <c r="CA106" t="s">
        <v>970</v>
      </c>
      <c r="CB106" t="s">
        <v>981</v>
      </c>
      <c r="CD106" t="s">
        <v>983</v>
      </c>
      <c r="CG106" t="s">
        <v>970</v>
      </c>
      <c r="CL106" t="s">
        <v>970</v>
      </c>
      <c r="CS106" t="s">
        <v>970</v>
      </c>
      <c r="CT106" t="s">
        <v>970</v>
      </c>
      <c r="CW106" t="s">
        <v>1006</v>
      </c>
      <c r="CX106" t="s">
        <v>970</v>
      </c>
      <c r="CY106" t="s">
        <v>970</v>
      </c>
      <c r="DA106" t="s">
        <v>970</v>
      </c>
      <c r="DB106">
        <v>2</v>
      </c>
      <c r="DC106" t="s">
        <v>1242</v>
      </c>
      <c r="DD106" t="s">
        <v>1024</v>
      </c>
      <c r="DG106" t="s">
        <v>1027</v>
      </c>
      <c r="DH106" t="s">
        <v>970</v>
      </c>
      <c r="DL106" t="s">
        <v>970</v>
      </c>
      <c r="DO106" t="s">
        <v>970</v>
      </c>
      <c r="DQ106" t="s">
        <v>1063</v>
      </c>
      <c r="EA106" t="s">
        <v>970</v>
      </c>
    </row>
    <row r="107" spans="1:142" x14ac:dyDescent="0.3">
      <c r="A107">
        <v>725</v>
      </c>
      <c r="B107" t="s">
        <v>10</v>
      </c>
      <c r="C107" t="s">
        <v>112</v>
      </c>
      <c r="D107" t="s">
        <v>735</v>
      </c>
      <c r="E107">
        <v>1995</v>
      </c>
      <c r="F107">
        <v>4</v>
      </c>
      <c r="G107">
        <v>4</v>
      </c>
      <c r="H107" t="s">
        <v>946</v>
      </c>
      <c r="I107" t="s">
        <v>947</v>
      </c>
      <c r="J107" t="s">
        <v>1008</v>
      </c>
      <c r="K107" t="s">
        <v>949</v>
      </c>
      <c r="L107">
        <v>70</v>
      </c>
      <c r="M107" t="s">
        <v>1131</v>
      </c>
      <c r="N107" cm="1">
        <f t="array" ref="N107">_xlfn.IFS(M107="petrol",1,M107="diesel",2,M107="hybrid",3,M107="electric",4)</f>
        <v>2</v>
      </c>
      <c r="O107">
        <v>1464</v>
      </c>
      <c r="P107">
        <f>O107/1000</f>
        <v>1.464</v>
      </c>
      <c r="Q107">
        <v>4907</v>
      </c>
      <c r="R107">
        <f>Q107/1000</f>
        <v>4.907</v>
      </c>
      <c r="S107">
        <v>1860</v>
      </c>
      <c r="T107">
        <f>S107/1000</f>
        <v>1.86</v>
      </c>
      <c r="U107">
        <f>P107*R107*T107</f>
        <v>13.36195728</v>
      </c>
      <c r="V107" t="s">
        <v>789</v>
      </c>
      <c r="W107">
        <v>4</v>
      </c>
      <c r="X107">
        <v>8.4</v>
      </c>
      <c r="Y107">
        <v>11.5</v>
      </c>
      <c r="Z107" t="s">
        <v>1849</v>
      </c>
      <c r="AB107" t="s">
        <v>1507</v>
      </c>
      <c r="AC107">
        <v>8</v>
      </c>
      <c r="AD107" t="s">
        <v>1850</v>
      </c>
      <c r="AE107" t="s">
        <v>991</v>
      </c>
      <c r="AF107" t="s">
        <v>991</v>
      </c>
      <c r="AG107" t="s">
        <v>1851</v>
      </c>
      <c r="AH107" t="s">
        <v>1852</v>
      </c>
      <c r="AI107" t="s">
        <v>1344</v>
      </c>
      <c r="AJ107" t="s">
        <v>1853</v>
      </c>
      <c r="AK107" t="s">
        <v>1703</v>
      </c>
      <c r="AL107" t="s">
        <v>1703</v>
      </c>
      <c r="AM107" t="s">
        <v>962</v>
      </c>
      <c r="AN107" t="s">
        <v>1007</v>
      </c>
      <c r="AO107" t="s">
        <v>970</v>
      </c>
      <c r="AP107" t="s">
        <v>1119</v>
      </c>
      <c r="AQ107" t="s">
        <v>1336</v>
      </c>
      <c r="AR107" t="s">
        <v>1337</v>
      </c>
      <c r="AS107" t="s">
        <v>967</v>
      </c>
      <c r="AT107" t="s">
        <v>968</v>
      </c>
      <c r="AU107" t="s">
        <v>968</v>
      </c>
      <c r="AV107" t="s">
        <v>970</v>
      </c>
      <c r="AW107">
        <v>5</v>
      </c>
      <c r="AX107" t="s">
        <v>1196</v>
      </c>
      <c r="AY107" t="s">
        <v>985</v>
      </c>
      <c r="AZ107" t="s">
        <v>1854</v>
      </c>
      <c r="BA107" t="s">
        <v>1703</v>
      </c>
      <c r="BB107" t="s">
        <v>970</v>
      </c>
      <c r="BC107" t="s">
        <v>970</v>
      </c>
      <c r="BD107" t="s">
        <v>1005</v>
      </c>
      <c r="BE107" t="s">
        <v>970</v>
      </c>
      <c r="BF107" t="s">
        <v>970</v>
      </c>
      <c r="BG107" t="s">
        <v>1182</v>
      </c>
      <c r="BH107" t="s">
        <v>970</v>
      </c>
      <c r="BI107" t="s">
        <v>1145</v>
      </c>
      <c r="BJ107">
        <v>520</v>
      </c>
      <c r="BK107" t="s">
        <v>970</v>
      </c>
      <c r="BL107" t="s">
        <v>970</v>
      </c>
      <c r="BM107" t="s">
        <v>970</v>
      </c>
      <c r="BN107" t="s">
        <v>967</v>
      </c>
      <c r="BO107" t="s">
        <v>1052</v>
      </c>
      <c r="BP107" t="s">
        <v>970</v>
      </c>
      <c r="BQ107" t="s">
        <v>1103</v>
      </c>
      <c r="BR107" t="s">
        <v>970</v>
      </c>
      <c r="BT107" t="s">
        <v>970</v>
      </c>
      <c r="BU107" t="s">
        <v>977</v>
      </c>
      <c r="BV107" t="s">
        <v>968</v>
      </c>
      <c r="BW107" t="s">
        <v>985</v>
      </c>
      <c r="BX107" t="s">
        <v>980</v>
      </c>
      <c r="BY107" t="s">
        <v>970</v>
      </c>
      <c r="BZ107">
        <v>11.4</v>
      </c>
      <c r="CA107" t="s">
        <v>970</v>
      </c>
      <c r="CB107" t="s">
        <v>981</v>
      </c>
      <c r="CD107" t="s">
        <v>1088</v>
      </c>
      <c r="CG107" t="s">
        <v>970</v>
      </c>
      <c r="CL107" t="s">
        <v>970</v>
      </c>
      <c r="CP107" t="s">
        <v>970</v>
      </c>
      <c r="CS107" t="s">
        <v>970</v>
      </c>
      <c r="CT107" t="s">
        <v>970</v>
      </c>
      <c r="CU107" t="s">
        <v>1072</v>
      </c>
      <c r="CV107" t="s">
        <v>1855</v>
      </c>
      <c r="CW107" t="s">
        <v>1856</v>
      </c>
      <c r="CX107" t="s">
        <v>970</v>
      </c>
      <c r="CY107" t="s">
        <v>970</v>
      </c>
      <c r="CZ107" t="s">
        <v>970</v>
      </c>
      <c r="DA107" t="s">
        <v>970</v>
      </c>
      <c r="DB107">
        <v>8</v>
      </c>
      <c r="DD107" t="s">
        <v>1188</v>
      </c>
      <c r="DG107" t="s">
        <v>1085</v>
      </c>
      <c r="DH107" t="s">
        <v>970</v>
      </c>
      <c r="DI107" t="s">
        <v>970</v>
      </c>
      <c r="DL107" t="s">
        <v>970</v>
      </c>
      <c r="DM107" t="s">
        <v>1001</v>
      </c>
      <c r="DN107" t="s">
        <v>1062</v>
      </c>
      <c r="DO107" t="s">
        <v>970</v>
      </c>
      <c r="DP107" t="s">
        <v>970</v>
      </c>
      <c r="DQ107" t="s">
        <v>1146</v>
      </c>
      <c r="DR107" t="s">
        <v>970</v>
      </c>
      <c r="DS107" t="s">
        <v>970</v>
      </c>
      <c r="DU107" t="s">
        <v>1070</v>
      </c>
      <c r="DV107" t="s">
        <v>970</v>
      </c>
      <c r="DW107" t="s">
        <v>970</v>
      </c>
      <c r="DX107" t="s">
        <v>970</v>
      </c>
      <c r="DZ107" t="s">
        <v>1291</v>
      </c>
      <c r="EA107" t="s">
        <v>970</v>
      </c>
      <c r="EB107" t="s">
        <v>970</v>
      </c>
      <c r="EC107" t="s">
        <v>970</v>
      </c>
      <c r="ED107" t="s">
        <v>970</v>
      </c>
      <c r="EE107" t="s">
        <v>970</v>
      </c>
      <c r="EF107" t="s">
        <v>970</v>
      </c>
      <c r="EH107" t="s">
        <v>970</v>
      </c>
      <c r="EI107" t="s">
        <v>970</v>
      </c>
    </row>
    <row r="108" spans="1:142" hidden="1" x14ac:dyDescent="0.3">
      <c r="A108">
        <v>728</v>
      </c>
      <c r="B108" t="s">
        <v>10</v>
      </c>
      <c r="C108" t="s">
        <v>113</v>
      </c>
      <c r="D108" t="s">
        <v>738</v>
      </c>
      <c r="E108">
        <v>2993</v>
      </c>
      <c r="F108">
        <v>6</v>
      </c>
      <c r="G108">
        <v>4</v>
      </c>
      <c r="H108" t="s">
        <v>1292</v>
      </c>
      <c r="I108" t="s">
        <v>189</v>
      </c>
      <c r="J108" t="s">
        <v>1008</v>
      </c>
      <c r="K108" t="s">
        <v>949</v>
      </c>
      <c r="L108">
        <v>88</v>
      </c>
      <c r="M108" t="s">
        <v>1131</v>
      </c>
      <c r="O108">
        <v>1481</v>
      </c>
      <c r="Q108">
        <v>5219</v>
      </c>
      <c r="S108">
        <v>2142</v>
      </c>
      <c r="V108" t="s">
        <v>789</v>
      </c>
      <c r="W108">
        <v>4</v>
      </c>
      <c r="Y108" s="6" t="s">
        <v>951</v>
      </c>
      <c r="Z108" t="s">
        <v>1857</v>
      </c>
      <c r="AB108" t="s">
        <v>1607</v>
      </c>
      <c r="AC108">
        <v>8</v>
      </c>
      <c r="AD108" t="s">
        <v>1388</v>
      </c>
      <c r="AE108" t="s">
        <v>991</v>
      </c>
      <c r="AF108" t="s">
        <v>991</v>
      </c>
      <c r="AG108" t="s">
        <v>1389</v>
      </c>
      <c r="AH108" t="s">
        <v>1389</v>
      </c>
      <c r="AI108" t="s">
        <v>1401</v>
      </c>
      <c r="AJ108" t="s">
        <v>1402</v>
      </c>
      <c r="AK108" t="s">
        <v>1858</v>
      </c>
      <c r="AL108" t="s">
        <v>1859</v>
      </c>
      <c r="AM108" t="s">
        <v>962</v>
      </c>
      <c r="AN108" t="s">
        <v>1007</v>
      </c>
      <c r="AO108" t="s">
        <v>970</v>
      </c>
      <c r="AP108" t="s">
        <v>1119</v>
      </c>
      <c r="AQ108" t="s">
        <v>1393</v>
      </c>
      <c r="AR108" t="s">
        <v>1394</v>
      </c>
      <c r="AS108" t="s">
        <v>967</v>
      </c>
      <c r="AT108" t="s">
        <v>968</v>
      </c>
      <c r="AU108" t="s">
        <v>968</v>
      </c>
      <c r="AV108" t="s">
        <v>970</v>
      </c>
      <c r="AW108">
        <v>4</v>
      </c>
      <c r="AX108" t="s">
        <v>1196</v>
      </c>
      <c r="AY108" t="s">
        <v>985</v>
      </c>
      <c r="AZ108" t="s">
        <v>1395</v>
      </c>
      <c r="BA108" t="s">
        <v>1858</v>
      </c>
      <c r="BB108" t="s">
        <v>970</v>
      </c>
      <c r="BC108" t="s">
        <v>970</v>
      </c>
      <c r="BD108" t="s">
        <v>1005</v>
      </c>
      <c r="BE108" t="s">
        <v>970</v>
      </c>
      <c r="BF108" t="s">
        <v>970</v>
      </c>
      <c r="BH108" t="s">
        <v>970</v>
      </c>
      <c r="BI108" t="s">
        <v>1061</v>
      </c>
      <c r="BK108" t="s">
        <v>970</v>
      </c>
      <c r="BL108" t="s">
        <v>970</v>
      </c>
      <c r="BM108" t="s">
        <v>970</v>
      </c>
      <c r="BN108" t="s">
        <v>967</v>
      </c>
      <c r="BO108" t="s">
        <v>1052</v>
      </c>
      <c r="BP108" t="s">
        <v>970</v>
      </c>
      <c r="BQ108" t="s">
        <v>1052</v>
      </c>
      <c r="BR108" t="s">
        <v>970</v>
      </c>
      <c r="BT108" t="s">
        <v>970</v>
      </c>
      <c r="BU108" t="s">
        <v>977</v>
      </c>
      <c r="BV108" t="s">
        <v>968</v>
      </c>
      <c r="BW108" t="s">
        <v>985</v>
      </c>
      <c r="BX108" t="s">
        <v>980</v>
      </c>
      <c r="BY108" t="s">
        <v>970</v>
      </c>
      <c r="BZ108" t="s">
        <v>951</v>
      </c>
      <c r="CA108" t="s">
        <v>970</v>
      </c>
      <c r="CB108" t="s">
        <v>981</v>
      </c>
      <c r="CD108" t="s">
        <v>1350</v>
      </c>
      <c r="CG108" t="s">
        <v>970</v>
      </c>
      <c r="CL108" t="s">
        <v>970</v>
      </c>
      <c r="CS108" t="s">
        <v>970</v>
      </c>
      <c r="CT108" t="s">
        <v>970</v>
      </c>
      <c r="CU108" t="s">
        <v>1072</v>
      </c>
      <c r="CW108" t="s">
        <v>1860</v>
      </c>
      <c r="CX108" t="s">
        <v>970</v>
      </c>
      <c r="CY108" t="s">
        <v>970</v>
      </c>
      <c r="CZ108" t="s">
        <v>970</v>
      </c>
      <c r="DA108" t="s">
        <v>970</v>
      </c>
      <c r="DB108">
        <v>6</v>
      </c>
      <c r="DD108" t="s">
        <v>1188</v>
      </c>
      <c r="DG108" t="s">
        <v>1085</v>
      </c>
      <c r="DH108" t="s">
        <v>970</v>
      </c>
      <c r="DI108" t="s">
        <v>970</v>
      </c>
      <c r="DL108" t="s">
        <v>970</v>
      </c>
      <c r="DM108" t="s">
        <v>1001</v>
      </c>
      <c r="DN108" t="s">
        <v>1062</v>
      </c>
      <c r="DO108" t="s">
        <v>970</v>
      </c>
      <c r="DP108" t="s">
        <v>970</v>
      </c>
      <c r="DQ108" t="s">
        <v>1146</v>
      </c>
      <c r="DR108" t="s">
        <v>970</v>
      </c>
      <c r="DS108" t="s">
        <v>970</v>
      </c>
      <c r="DT108" t="s">
        <v>970</v>
      </c>
      <c r="DU108" t="s">
        <v>1070</v>
      </c>
      <c r="DV108" t="s">
        <v>970</v>
      </c>
      <c r="DW108" t="s">
        <v>970</v>
      </c>
      <c r="DX108" t="s">
        <v>970</v>
      </c>
      <c r="DZ108" t="s">
        <v>1291</v>
      </c>
      <c r="EA108" t="s">
        <v>970</v>
      </c>
      <c r="EB108" t="s">
        <v>970</v>
      </c>
      <c r="EC108" t="s">
        <v>970</v>
      </c>
      <c r="ED108" t="s">
        <v>970</v>
      </c>
      <c r="EE108" t="s">
        <v>970</v>
      </c>
      <c r="EF108" t="s">
        <v>970</v>
      </c>
      <c r="EH108" t="s">
        <v>970</v>
      </c>
      <c r="EI108" t="s">
        <v>970</v>
      </c>
    </row>
    <row r="109" spans="1:142" hidden="1" x14ac:dyDescent="0.3">
      <c r="A109">
        <v>732</v>
      </c>
      <c r="B109" t="s">
        <v>10</v>
      </c>
      <c r="C109" t="s">
        <v>114</v>
      </c>
      <c r="D109" t="s">
        <v>742</v>
      </c>
      <c r="E109">
        <v>4395</v>
      </c>
      <c r="F109">
        <v>8</v>
      </c>
      <c r="G109">
        <v>4</v>
      </c>
      <c r="H109" t="s">
        <v>1292</v>
      </c>
      <c r="I109" t="s">
        <v>189</v>
      </c>
      <c r="J109" t="s">
        <v>1008</v>
      </c>
      <c r="K109" t="s">
        <v>949</v>
      </c>
      <c r="L109">
        <v>68</v>
      </c>
      <c r="M109" t="s">
        <v>950</v>
      </c>
      <c r="O109">
        <v>1473</v>
      </c>
      <c r="Q109">
        <v>4956</v>
      </c>
      <c r="S109">
        <v>1903</v>
      </c>
      <c r="V109" t="s">
        <v>789</v>
      </c>
      <c r="W109">
        <v>4</v>
      </c>
      <c r="Y109" s="6" t="s">
        <v>951</v>
      </c>
      <c r="Z109" t="s">
        <v>1861</v>
      </c>
      <c r="AB109" t="s">
        <v>1862</v>
      </c>
      <c r="AC109">
        <v>8</v>
      </c>
      <c r="AE109" t="s">
        <v>991</v>
      </c>
      <c r="AF109" t="s">
        <v>991</v>
      </c>
      <c r="AG109" t="s">
        <v>1863</v>
      </c>
      <c r="AH109" t="s">
        <v>1864</v>
      </c>
      <c r="AI109" t="s">
        <v>1865</v>
      </c>
      <c r="AJ109" t="s">
        <v>1866</v>
      </c>
      <c r="AK109" t="s">
        <v>1867</v>
      </c>
      <c r="AL109" t="s">
        <v>1868</v>
      </c>
      <c r="AM109" t="s">
        <v>962</v>
      </c>
      <c r="AN109" t="s">
        <v>1007</v>
      </c>
      <c r="AO109" t="s">
        <v>970</v>
      </c>
      <c r="AP109" t="s">
        <v>1119</v>
      </c>
      <c r="AQ109" t="s">
        <v>1869</v>
      </c>
      <c r="AR109" t="s">
        <v>1870</v>
      </c>
      <c r="AS109" t="s">
        <v>967</v>
      </c>
      <c r="AT109" t="s">
        <v>968</v>
      </c>
      <c r="AU109" t="s">
        <v>968</v>
      </c>
      <c r="AV109" t="s">
        <v>970</v>
      </c>
      <c r="AW109">
        <v>4</v>
      </c>
      <c r="AX109" t="s">
        <v>1196</v>
      </c>
      <c r="AY109" t="s">
        <v>985</v>
      </c>
      <c r="AZ109" t="s">
        <v>1871</v>
      </c>
      <c r="BA109" t="s">
        <v>1872</v>
      </c>
      <c r="BB109" t="s">
        <v>970</v>
      </c>
      <c r="BC109" t="s">
        <v>970</v>
      </c>
      <c r="BD109" t="s">
        <v>1133</v>
      </c>
      <c r="BE109" t="s">
        <v>970</v>
      </c>
      <c r="BF109" t="s">
        <v>970</v>
      </c>
      <c r="BG109" t="s">
        <v>1182</v>
      </c>
      <c r="BH109" t="s">
        <v>970</v>
      </c>
      <c r="BI109" t="s">
        <v>1064</v>
      </c>
      <c r="BJ109">
        <v>530</v>
      </c>
      <c r="BK109" t="s">
        <v>970</v>
      </c>
      <c r="BL109" t="s">
        <v>970</v>
      </c>
      <c r="BM109" t="s">
        <v>970</v>
      </c>
      <c r="BN109" t="s">
        <v>967</v>
      </c>
      <c r="BO109" t="s">
        <v>1052</v>
      </c>
      <c r="BP109" t="s">
        <v>970</v>
      </c>
      <c r="BQ109" t="s">
        <v>1103</v>
      </c>
      <c r="BR109" t="s">
        <v>970</v>
      </c>
      <c r="BT109" t="s">
        <v>970</v>
      </c>
      <c r="BU109" t="s">
        <v>977</v>
      </c>
      <c r="BV109" t="s">
        <v>967</v>
      </c>
      <c r="BW109" t="s">
        <v>985</v>
      </c>
      <c r="BX109" t="s">
        <v>980</v>
      </c>
      <c r="BY109" t="s">
        <v>970</v>
      </c>
      <c r="BZ109" t="s">
        <v>951</v>
      </c>
      <c r="CA109" t="s">
        <v>970</v>
      </c>
      <c r="CB109" t="s">
        <v>981</v>
      </c>
      <c r="CD109" t="s">
        <v>1088</v>
      </c>
      <c r="CE109" t="s">
        <v>970</v>
      </c>
      <c r="CF109" t="s">
        <v>970</v>
      </c>
      <c r="CG109" t="s">
        <v>970</v>
      </c>
      <c r="CJ109" t="s">
        <v>970</v>
      </c>
      <c r="CK109" t="s">
        <v>1397</v>
      </c>
      <c r="CL109" t="s">
        <v>970</v>
      </c>
      <c r="CM109" t="s">
        <v>970</v>
      </c>
      <c r="CN109" t="s">
        <v>970</v>
      </c>
      <c r="CO109" t="s">
        <v>970</v>
      </c>
      <c r="CP109" t="s">
        <v>970</v>
      </c>
      <c r="CQ109" t="s">
        <v>970</v>
      </c>
      <c r="CR109" t="s">
        <v>970</v>
      </c>
      <c r="CS109" t="s">
        <v>970</v>
      </c>
      <c r="CT109" t="s">
        <v>970</v>
      </c>
      <c r="CU109" t="s">
        <v>1072</v>
      </c>
      <c r="CV109" t="s">
        <v>1873</v>
      </c>
      <c r="CW109" t="s">
        <v>1874</v>
      </c>
      <c r="CX109" t="s">
        <v>970</v>
      </c>
      <c r="CY109" t="s">
        <v>970</v>
      </c>
      <c r="CZ109" t="s">
        <v>970</v>
      </c>
      <c r="DA109" t="s">
        <v>970</v>
      </c>
      <c r="DB109">
        <v>9</v>
      </c>
      <c r="DC109" t="s">
        <v>1042</v>
      </c>
      <c r="DD109" t="s">
        <v>1188</v>
      </c>
      <c r="DG109" t="s">
        <v>1290</v>
      </c>
      <c r="DH109" t="s">
        <v>970</v>
      </c>
      <c r="DI109" t="s">
        <v>970</v>
      </c>
      <c r="DJ109" t="s">
        <v>970</v>
      </c>
      <c r="DK109" t="s">
        <v>970</v>
      </c>
      <c r="DL109" t="s">
        <v>970</v>
      </c>
      <c r="DM109" t="s">
        <v>1001</v>
      </c>
      <c r="DN109" t="s">
        <v>1062</v>
      </c>
      <c r="DO109" t="s">
        <v>970</v>
      </c>
      <c r="DP109" t="s">
        <v>970</v>
      </c>
      <c r="DQ109" t="s">
        <v>1146</v>
      </c>
      <c r="DR109" t="s">
        <v>970</v>
      </c>
      <c r="DS109" t="s">
        <v>970</v>
      </c>
      <c r="DT109" t="s">
        <v>970</v>
      </c>
      <c r="DU109" t="s">
        <v>1070</v>
      </c>
      <c r="DV109" t="s">
        <v>970</v>
      </c>
      <c r="DW109" t="s">
        <v>970</v>
      </c>
      <c r="DX109" t="s">
        <v>970</v>
      </c>
      <c r="DZ109" t="s">
        <v>1400</v>
      </c>
      <c r="EB109" t="s">
        <v>970</v>
      </c>
      <c r="EC109" t="s">
        <v>970</v>
      </c>
      <c r="ED109" t="s">
        <v>970</v>
      </c>
      <c r="EE109" t="s">
        <v>970</v>
      </c>
      <c r="EF109" t="s">
        <v>970</v>
      </c>
      <c r="EH109" t="s">
        <v>970</v>
      </c>
      <c r="EI109" t="s">
        <v>970</v>
      </c>
      <c r="EL109" t="s">
        <v>970</v>
      </c>
    </row>
    <row r="110" spans="1:142" hidden="1" x14ac:dyDescent="0.3">
      <c r="A110">
        <v>733</v>
      </c>
      <c r="B110" t="s">
        <v>3</v>
      </c>
      <c r="C110" t="s">
        <v>115</v>
      </c>
      <c r="D110" t="s">
        <v>149</v>
      </c>
      <c r="E110">
        <v>998</v>
      </c>
      <c r="F110">
        <v>3</v>
      </c>
      <c r="G110">
        <v>4</v>
      </c>
      <c r="H110" t="s">
        <v>986</v>
      </c>
      <c r="I110" t="s">
        <v>947</v>
      </c>
      <c r="J110" t="s">
        <v>987</v>
      </c>
      <c r="K110" t="s">
        <v>949</v>
      </c>
      <c r="L110">
        <v>32</v>
      </c>
      <c r="M110" t="s">
        <v>950</v>
      </c>
      <c r="O110">
        <v>1675</v>
      </c>
      <c r="Q110">
        <v>3655</v>
      </c>
      <c r="S110">
        <v>1620</v>
      </c>
      <c r="V110" t="s">
        <v>786</v>
      </c>
      <c r="W110">
        <v>5</v>
      </c>
      <c r="Y110" s="6" t="s">
        <v>951</v>
      </c>
      <c r="Z110" t="s">
        <v>1875</v>
      </c>
      <c r="AC110">
        <v>5</v>
      </c>
      <c r="AE110" t="s">
        <v>991</v>
      </c>
      <c r="AF110" t="s">
        <v>955</v>
      </c>
      <c r="AG110" t="s">
        <v>1499</v>
      </c>
      <c r="AH110" t="s">
        <v>1876</v>
      </c>
      <c r="AK110" t="s">
        <v>1054</v>
      </c>
      <c r="AL110" t="s">
        <v>1054</v>
      </c>
      <c r="AM110" t="s">
        <v>962</v>
      </c>
      <c r="AN110" t="s">
        <v>1007</v>
      </c>
      <c r="AP110" t="s">
        <v>964</v>
      </c>
      <c r="AQ110" t="s">
        <v>1002</v>
      </c>
      <c r="AR110" t="s">
        <v>1037</v>
      </c>
      <c r="AS110" t="s">
        <v>967</v>
      </c>
      <c r="AT110" t="s">
        <v>968</v>
      </c>
      <c r="AU110" t="s">
        <v>968</v>
      </c>
      <c r="AV110">
        <v>2</v>
      </c>
      <c r="AW110">
        <v>5</v>
      </c>
      <c r="AX110" t="s">
        <v>971</v>
      </c>
      <c r="AY110" t="s">
        <v>972</v>
      </c>
      <c r="BA110" t="s">
        <v>1054</v>
      </c>
      <c r="BC110" t="s">
        <v>970</v>
      </c>
      <c r="BD110" t="s">
        <v>975</v>
      </c>
      <c r="BE110" t="s">
        <v>970</v>
      </c>
      <c r="BF110" t="s">
        <v>970</v>
      </c>
      <c r="BG110" t="s">
        <v>1020</v>
      </c>
      <c r="BH110" t="s">
        <v>970</v>
      </c>
      <c r="BI110" t="s">
        <v>977</v>
      </c>
      <c r="BJ110">
        <v>341</v>
      </c>
      <c r="BK110" t="s">
        <v>970</v>
      </c>
      <c r="BL110" t="s">
        <v>970</v>
      </c>
      <c r="BM110" t="s">
        <v>970</v>
      </c>
      <c r="BN110" t="s">
        <v>967</v>
      </c>
      <c r="BO110" t="s">
        <v>978</v>
      </c>
      <c r="BP110" t="s">
        <v>970</v>
      </c>
      <c r="BQ110" t="s">
        <v>978</v>
      </c>
      <c r="BR110" t="s">
        <v>970</v>
      </c>
      <c r="BS110" t="s">
        <v>1021</v>
      </c>
      <c r="BT110" t="s">
        <v>970</v>
      </c>
      <c r="BU110" t="s">
        <v>977</v>
      </c>
      <c r="BV110" t="s">
        <v>967</v>
      </c>
      <c r="BW110" t="s">
        <v>972</v>
      </c>
      <c r="BX110" t="s">
        <v>980</v>
      </c>
      <c r="BY110" t="s">
        <v>970</v>
      </c>
      <c r="BZ110" t="s">
        <v>951</v>
      </c>
      <c r="CA110" t="s">
        <v>970</v>
      </c>
      <c r="CB110" t="s">
        <v>981</v>
      </c>
      <c r="CC110" t="s">
        <v>982</v>
      </c>
      <c r="CD110" t="s">
        <v>983</v>
      </c>
      <c r="CE110" t="s">
        <v>970</v>
      </c>
      <c r="CL110" t="s">
        <v>970</v>
      </c>
      <c r="CP110" t="s">
        <v>970</v>
      </c>
      <c r="CS110" t="s">
        <v>970</v>
      </c>
      <c r="CT110" t="s">
        <v>970</v>
      </c>
      <c r="CU110" t="s">
        <v>1072</v>
      </c>
      <c r="CW110" t="s">
        <v>1000</v>
      </c>
      <c r="CY110" t="s">
        <v>970</v>
      </c>
      <c r="CZ110" t="s">
        <v>970</v>
      </c>
      <c r="DA110" t="s">
        <v>970</v>
      </c>
      <c r="DB110">
        <v>1</v>
      </c>
      <c r="DD110" t="s">
        <v>1024</v>
      </c>
      <c r="DG110" t="s">
        <v>1027</v>
      </c>
      <c r="DH110" t="s">
        <v>970</v>
      </c>
      <c r="DI110" t="s">
        <v>970</v>
      </c>
      <c r="DM110" t="s">
        <v>970</v>
      </c>
    </row>
    <row r="111" spans="1:142" hidden="1" x14ac:dyDescent="0.3">
      <c r="A111">
        <v>747</v>
      </c>
      <c r="B111" t="s">
        <v>1</v>
      </c>
      <c r="C111" t="s">
        <v>116</v>
      </c>
      <c r="D111" t="s">
        <v>751</v>
      </c>
      <c r="E111">
        <v>1199</v>
      </c>
      <c r="F111">
        <v>3</v>
      </c>
      <c r="G111">
        <v>4</v>
      </c>
      <c r="H111" t="s">
        <v>986</v>
      </c>
      <c r="I111" t="s">
        <v>947</v>
      </c>
      <c r="J111" t="s">
        <v>987</v>
      </c>
      <c r="K111" t="s">
        <v>949</v>
      </c>
      <c r="L111">
        <v>35</v>
      </c>
      <c r="M111" t="s">
        <v>950</v>
      </c>
      <c r="O111">
        <v>1587</v>
      </c>
      <c r="Q111">
        <v>3793</v>
      </c>
      <c r="S111">
        <v>1665</v>
      </c>
      <c r="V111" t="s">
        <v>790</v>
      </c>
      <c r="W111">
        <v>5</v>
      </c>
      <c r="Y111" s="6" t="s">
        <v>951</v>
      </c>
      <c r="Z111" t="s">
        <v>1877</v>
      </c>
      <c r="AB111" t="s">
        <v>1878</v>
      </c>
      <c r="AC111">
        <v>5</v>
      </c>
      <c r="AD111" t="s">
        <v>954</v>
      </c>
      <c r="AE111" t="s">
        <v>991</v>
      </c>
      <c r="AF111" t="s">
        <v>955</v>
      </c>
      <c r="AG111" t="s">
        <v>1086</v>
      </c>
      <c r="AH111" t="s">
        <v>1087</v>
      </c>
      <c r="AI111" t="s">
        <v>1083</v>
      </c>
      <c r="AJ111" t="s">
        <v>1048</v>
      </c>
      <c r="AK111" t="s">
        <v>1084</v>
      </c>
      <c r="AL111" t="s">
        <v>1084</v>
      </c>
      <c r="AM111" t="s">
        <v>962</v>
      </c>
      <c r="AN111" t="s">
        <v>1007</v>
      </c>
      <c r="AP111" t="s">
        <v>964</v>
      </c>
      <c r="AQ111" t="s">
        <v>1879</v>
      </c>
      <c r="AR111" t="s">
        <v>1880</v>
      </c>
      <c r="AS111" t="s">
        <v>967</v>
      </c>
      <c r="AT111" t="s">
        <v>968</v>
      </c>
      <c r="AU111" t="s">
        <v>968</v>
      </c>
      <c r="AV111">
        <v>2</v>
      </c>
      <c r="AW111">
        <v>5</v>
      </c>
      <c r="AX111" t="s">
        <v>971</v>
      </c>
      <c r="AY111" t="s">
        <v>972</v>
      </c>
      <c r="AZ111" t="s">
        <v>1060</v>
      </c>
      <c r="BA111" t="s">
        <v>1084</v>
      </c>
      <c r="BC111" t="s">
        <v>970</v>
      </c>
      <c r="BD111" t="s">
        <v>975</v>
      </c>
      <c r="BE111" t="s">
        <v>970</v>
      </c>
      <c r="BF111" t="s">
        <v>970</v>
      </c>
      <c r="BG111" t="s">
        <v>1080</v>
      </c>
      <c r="BH111" t="s">
        <v>970</v>
      </c>
      <c r="BI111" t="s">
        <v>1064</v>
      </c>
      <c r="BJ111">
        <v>242</v>
      </c>
      <c r="BK111" t="s">
        <v>970</v>
      </c>
      <c r="BL111" t="s">
        <v>970</v>
      </c>
      <c r="BM111" t="s">
        <v>970</v>
      </c>
      <c r="BN111" t="s">
        <v>967</v>
      </c>
      <c r="BO111" t="s">
        <v>978</v>
      </c>
      <c r="BP111" t="s">
        <v>970</v>
      </c>
      <c r="BQ111" t="s">
        <v>1052</v>
      </c>
      <c r="BR111" t="s">
        <v>970</v>
      </c>
      <c r="BS111" t="s">
        <v>1081</v>
      </c>
      <c r="BT111" t="s">
        <v>970</v>
      </c>
      <c r="BU111" t="s">
        <v>1064</v>
      </c>
      <c r="BV111" t="s">
        <v>968</v>
      </c>
      <c r="BW111" t="s">
        <v>972</v>
      </c>
      <c r="BX111" t="s">
        <v>980</v>
      </c>
      <c r="BY111" t="s">
        <v>970</v>
      </c>
      <c r="BZ111" t="s">
        <v>951</v>
      </c>
      <c r="CA111" t="s">
        <v>970</v>
      </c>
      <c r="CB111" t="s">
        <v>981</v>
      </c>
      <c r="CD111" t="s">
        <v>983</v>
      </c>
      <c r="CG111" t="s">
        <v>970</v>
      </c>
      <c r="CL111" t="s">
        <v>970</v>
      </c>
      <c r="CP111" t="s">
        <v>970</v>
      </c>
      <c r="CS111" t="s">
        <v>970</v>
      </c>
      <c r="CT111" t="s">
        <v>970</v>
      </c>
      <c r="CU111" t="s">
        <v>1004</v>
      </c>
      <c r="CW111" t="s">
        <v>1006</v>
      </c>
      <c r="CX111" t="s">
        <v>970</v>
      </c>
      <c r="CY111" t="s">
        <v>970</v>
      </c>
      <c r="CZ111" t="s">
        <v>970</v>
      </c>
      <c r="DA111" t="s">
        <v>970</v>
      </c>
      <c r="DB111">
        <v>2</v>
      </c>
      <c r="DD111" t="s">
        <v>1024</v>
      </c>
      <c r="DG111" t="s">
        <v>1085</v>
      </c>
      <c r="DH111" t="s">
        <v>970</v>
      </c>
      <c r="DI111" t="s">
        <v>970</v>
      </c>
      <c r="DL111" t="s">
        <v>970</v>
      </c>
      <c r="DM111" t="s">
        <v>1001</v>
      </c>
      <c r="DN111" t="s">
        <v>1062</v>
      </c>
      <c r="DO111" t="s">
        <v>970</v>
      </c>
      <c r="DQ111" t="s">
        <v>1063</v>
      </c>
      <c r="DR111" t="s">
        <v>970</v>
      </c>
      <c r="DX111" t="s">
        <v>970</v>
      </c>
    </row>
    <row r="112" spans="1:142" x14ac:dyDescent="0.3">
      <c r="A112">
        <v>750</v>
      </c>
      <c r="B112" t="s">
        <v>8</v>
      </c>
      <c r="C112" t="s">
        <v>117</v>
      </c>
      <c r="D112" t="s">
        <v>754</v>
      </c>
      <c r="E112">
        <v>1493</v>
      </c>
      <c r="F112">
        <v>3</v>
      </c>
      <c r="G112">
        <v>4</v>
      </c>
      <c r="H112" t="s">
        <v>986</v>
      </c>
      <c r="I112" t="s">
        <v>947</v>
      </c>
      <c r="J112" t="s">
        <v>987</v>
      </c>
      <c r="K112" t="s">
        <v>949</v>
      </c>
      <c r="L112">
        <v>60</v>
      </c>
      <c r="M112" t="s">
        <v>1131</v>
      </c>
      <c r="N112" cm="1">
        <f t="array" ref="N112">_xlfn.IFS(M112="petrol",1,M112="diesel",2,M112="hybrid",3,M112="electric",4)</f>
        <v>2</v>
      </c>
      <c r="O112">
        <v>1870</v>
      </c>
      <c r="P112">
        <f>O112/1000</f>
        <v>1.87</v>
      </c>
      <c r="Q112">
        <v>3985</v>
      </c>
      <c r="R112">
        <f>Q112/1000</f>
        <v>3.9849999999999999</v>
      </c>
      <c r="S112">
        <v>1850</v>
      </c>
      <c r="T112">
        <f>S112/1000</f>
        <v>1.85</v>
      </c>
      <c r="U112">
        <f>P112*R112*T112</f>
        <v>13.7861075</v>
      </c>
      <c r="V112" t="s">
        <v>791</v>
      </c>
      <c r="W112">
        <v>5</v>
      </c>
      <c r="X112">
        <v>13.8</v>
      </c>
      <c r="Y112">
        <v>17.21</v>
      </c>
      <c r="Z112" t="s">
        <v>1215</v>
      </c>
      <c r="AC112">
        <v>5</v>
      </c>
      <c r="AD112" t="s">
        <v>954</v>
      </c>
      <c r="AE112" t="s">
        <v>991</v>
      </c>
      <c r="AF112" t="s">
        <v>955</v>
      </c>
      <c r="AG112" t="s">
        <v>1881</v>
      </c>
      <c r="AH112" t="s">
        <v>1882</v>
      </c>
      <c r="AK112" t="s">
        <v>1515</v>
      </c>
      <c r="AL112" t="s">
        <v>1515</v>
      </c>
      <c r="AM112" t="s">
        <v>970</v>
      </c>
      <c r="AQ112" t="s">
        <v>1228</v>
      </c>
      <c r="AR112" t="s">
        <v>1768</v>
      </c>
      <c r="AS112" t="s">
        <v>967</v>
      </c>
      <c r="AT112" t="s">
        <v>968</v>
      </c>
      <c r="AU112" t="s">
        <v>968</v>
      </c>
      <c r="AV112" t="s">
        <v>970</v>
      </c>
      <c r="AW112">
        <v>7</v>
      </c>
      <c r="AX112" t="s">
        <v>971</v>
      </c>
      <c r="AY112" t="s">
        <v>972</v>
      </c>
      <c r="AZ112" t="s">
        <v>1599</v>
      </c>
      <c r="BA112" t="s">
        <v>1515</v>
      </c>
      <c r="BD112" t="s">
        <v>969</v>
      </c>
      <c r="BI112" t="s">
        <v>977</v>
      </c>
      <c r="BJ112">
        <v>412</v>
      </c>
      <c r="BL112" t="s">
        <v>970</v>
      </c>
      <c r="BM112" t="s">
        <v>970</v>
      </c>
      <c r="BO112" t="s">
        <v>969</v>
      </c>
      <c r="BR112" t="s">
        <v>970</v>
      </c>
      <c r="BU112" t="s">
        <v>977</v>
      </c>
      <c r="BV112" t="s">
        <v>968</v>
      </c>
      <c r="BW112" t="s">
        <v>972</v>
      </c>
      <c r="BX112" t="s">
        <v>980</v>
      </c>
      <c r="BZ112">
        <v>5.5</v>
      </c>
      <c r="CA112" t="s">
        <v>970</v>
      </c>
      <c r="CB112" t="s">
        <v>981</v>
      </c>
      <c r="CC112" t="s">
        <v>982</v>
      </c>
      <c r="CD112" t="s">
        <v>983</v>
      </c>
      <c r="CL112" t="s">
        <v>970</v>
      </c>
      <c r="CV112" t="s">
        <v>1883</v>
      </c>
      <c r="DD112" t="s">
        <v>1024</v>
      </c>
      <c r="EA112" t="s">
        <v>970</v>
      </c>
    </row>
    <row r="113" spans="1:144" hidden="1" x14ac:dyDescent="0.3">
      <c r="A113">
        <v>756</v>
      </c>
      <c r="B113" t="s">
        <v>1</v>
      </c>
      <c r="C113" t="s">
        <v>118</v>
      </c>
      <c r="D113" t="s">
        <v>760</v>
      </c>
      <c r="E113">
        <v>2200</v>
      </c>
      <c r="F113">
        <v>4</v>
      </c>
      <c r="H113" t="s">
        <v>986</v>
      </c>
      <c r="I113" t="s">
        <v>189</v>
      </c>
      <c r="J113" t="s">
        <v>1008</v>
      </c>
      <c r="K113" t="s">
        <v>949</v>
      </c>
      <c r="L113">
        <v>60</v>
      </c>
      <c r="M113" t="s">
        <v>1131</v>
      </c>
      <c r="O113">
        <v>2670</v>
      </c>
      <c r="Q113">
        <v>5458</v>
      </c>
      <c r="S113">
        <v>1905</v>
      </c>
      <c r="V113" t="s">
        <v>788</v>
      </c>
      <c r="W113">
        <v>5</v>
      </c>
      <c r="Y113" s="6" t="s">
        <v>951</v>
      </c>
      <c r="AB113" t="s">
        <v>1884</v>
      </c>
      <c r="AC113">
        <v>5</v>
      </c>
      <c r="AD113" t="s">
        <v>954</v>
      </c>
      <c r="AE113" t="s">
        <v>1065</v>
      </c>
      <c r="AF113" t="s">
        <v>955</v>
      </c>
      <c r="AG113" t="s">
        <v>1176</v>
      </c>
      <c r="AH113" t="s">
        <v>1885</v>
      </c>
      <c r="AK113" t="s">
        <v>1886</v>
      </c>
      <c r="AL113" t="s">
        <v>1886</v>
      </c>
      <c r="AM113" t="s">
        <v>1258</v>
      </c>
      <c r="AQ113" t="s">
        <v>1887</v>
      </c>
      <c r="AR113" t="s">
        <v>1888</v>
      </c>
      <c r="AS113" t="s">
        <v>968</v>
      </c>
      <c r="AT113" t="s">
        <v>968</v>
      </c>
      <c r="AU113" t="s">
        <v>968</v>
      </c>
      <c r="AV113" t="s">
        <v>970</v>
      </c>
      <c r="AW113">
        <v>16</v>
      </c>
      <c r="AX113" t="s">
        <v>971</v>
      </c>
      <c r="AY113" t="s">
        <v>972</v>
      </c>
      <c r="AZ113" t="s">
        <v>1889</v>
      </c>
      <c r="BA113" t="s">
        <v>1886</v>
      </c>
      <c r="BC113" t="s">
        <v>970</v>
      </c>
      <c r="BD113" t="s">
        <v>969</v>
      </c>
      <c r="BF113" t="s">
        <v>970</v>
      </c>
      <c r="BI113" t="s">
        <v>977</v>
      </c>
      <c r="BM113" t="s">
        <v>970</v>
      </c>
      <c r="BN113" t="s">
        <v>968</v>
      </c>
      <c r="BO113" t="s">
        <v>1052</v>
      </c>
      <c r="BP113" t="s">
        <v>970</v>
      </c>
      <c r="BQ113" t="s">
        <v>1052</v>
      </c>
      <c r="BR113" t="s">
        <v>970</v>
      </c>
      <c r="BU113" t="s">
        <v>977</v>
      </c>
      <c r="BV113" t="s">
        <v>970</v>
      </c>
      <c r="BX113" t="s">
        <v>968</v>
      </c>
      <c r="BY113" t="s">
        <v>970</v>
      </c>
      <c r="BZ113">
        <v>6.75</v>
      </c>
      <c r="CB113" t="s">
        <v>981</v>
      </c>
      <c r="CC113" t="s">
        <v>982</v>
      </c>
      <c r="CD113" t="s">
        <v>970</v>
      </c>
      <c r="CV113" t="s">
        <v>1890</v>
      </c>
      <c r="CX113" t="s">
        <v>970</v>
      </c>
      <c r="CZ113" t="s">
        <v>970</v>
      </c>
      <c r="DD113" t="s">
        <v>1024</v>
      </c>
      <c r="DO113" t="s">
        <v>970</v>
      </c>
      <c r="DQ113" t="s">
        <v>1063</v>
      </c>
      <c r="DU113" t="s">
        <v>1070</v>
      </c>
    </row>
    <row r="114" spans="1:144" hidden="1" x14ac:dyDescent="0.3">
      <c r="A114">
        <v>757</v>
      </c>
      <c r="B114" t="s">
        <v>4</v>
      </c>
      <c r="C114" t="s">
        <v>119</v>
      </c>
      <c r="D114" t="s">
        <v>761</v>
      </c>
      <c r="E114" t="s">
        <v>951</v>
      </c>
      <c r="H114" t="s">
        <v>986</v>
      </c>
      <c r="J114" t="s">
        <v>1008</v>
      </c>
      <c r="M114" t="s">
        <v>1553</v>
      </c>
      <c r="O114">
        <v>1570</v>
      </c>
      <c r="Q114">
        <v>4180</v>
      </c>
      <c r="S114">
        <v>1800</v>
      </c>
      <c r="V114" t="s">
        <v>791</v>
      </c>
      <c r="W114">
        <v>5</v>
      </c>
      <c r="Y114" s="6" t="s">
        <v>951</v>
      </c>
      <c r="AC114" t="s">
        <v>1891</v>
      </c>
      <c r="AD114" t="s">
        <v>1011</v>
      </c>
      <c r="AE114" t="s">
        <v>991</v>
      </c>
      <c r="AF114" t="s">
        <v>991</v>
      </c>
      <c r="AG114" t="s">
        <v>1892</v>
      </c>
      <c r="AH114" t="s">
        <v>1893</v>
      </c>
      <c r="AK114" t="s">
        <v>1312</v>
      </c>
      <c r="AL114" t="s">
        <v>1312</v>
      </c>
      <c r="AM114" t="s">
        <v>962</v>
      </c>
      <c r="AN114" t="s">
        <v>1007</v>
      </c>
      <c r="AO114" t="s">
        <v>970</v>
      </c>
      <c r="AP114" t="s">
        <v>1119</v>
      </c>
      <c r="AQ114" t="s">
        <v>1894</v>
      </c>
      <c r="AR114" t="s">
        <v>1895</v>
      </c>
      <c r="AS114" t="s">
        <v>967</v>
      </c>
      <c r="AT114" t="s">
        <v>967</v>
      </c>
      <c r="AU114" t="s">
        <v>967</v>
      </c>
      <c r="AV114">
        <v>2</v>
      </c>
      <c r="AW114">
        <v>4</v>
      </c>
      <c r="AX114" t="s">
        <v>1196</v>
      </c>
      <c r="AY114" t="s">
        <v>985</v>
      </c>
      <c r="AZ114" t="s">
        <v>1531</v>
      </c>
      <c r="BA114">
        <v>17</v>
      </c>
      <c r="BB114" t="s">
        <v>970</v>
      </c>
      <c r="BC114" t="s">
        <v>970</v>
      </c>
      <c r="BD114" t="s">
        <v>1116</v>
      </c>
      <c r="BE114" t="s">
        <v>970</v>
      </c>
      <c r="BH114" t="s">
        <v>970</v>
      </c>
      <c r="BI114" t="s">
        <v>1061</v>
      </c>
      <c r="BL114" t="s">
        <v>970</v>
      </c>
      <c r="BM114" t="s">
        <v>970</v>
      </c>
      <c r="BN114" t="s">
        <v>967</v>
      </c>
      <c r="BO114" t="s">
        <v>1052</v>
      </c>
      <c r="BP114" t="s">
        <v>970</v>
      </c>
      <c r="BQ114" t="s">
        <v>1052</v>
      </c>
      <c r="BR114" t="s">
        <v>970</v>
      </c>
      <c r="BT114" t="s">
        <v>970</v>
      </c>
      <c r="BU114" t="s">
        <v>977</v>
      </c>
      <c r="BV114" t="s">
        <v>967</v>
      </c>
      <c r="BW114" t="s">
        <v>985</v>
      </c>
      <c r="BX114" t="s">
        <v>967</v>
      </c>
      <c r="BY114" t="s">
        <v>970</v>
      </c>
      <c r="BZ114" t="s">
        <v>951</v>
      </c>
      <c r="CA114" t="s">
        <v>970</v>
      </c>
      <c r="CB114" t="s">
        <v>981</v>
      </c>
      <c r="CD114" t="s">
        <v>1277</v>
      </c>
      <c r="CE114" t="s">
        <v>970</v>
      </c>
      <c r="CF114" t="s">
        <v>970</v>
      </c>
      <c r="CH114" t="s">
        <v>970</v>
      </c>
      <c r="CJ114" t="s">
        <v>970</v>
      </c>
      <c r="CK114" t="s">
        <v>1896</v>
      </c>
      <c r="CL114" t="s">
        <v>970</v>
      </c>
      <c r="CM114" t="s">
        <v>970</v>
      </c>
      <c r="CP114" t="s">
        <v>970</v>
      </c>
      <c r="CQ114" t="s">
        <v>970</v>
      </c>
      <c r="CR114" t="s">
        <v>970</v>
      </c>
      <c r="CS114" t="s">
        <v>970</v>
      </c>
      <c r="CT114" t="s">
        <v>985</v>
      </c>
      <c r="CU114" t="s">
        <v>970</v>
      </c>
      <c r="CW114" t="s">
        <v>1897</v>
      </c>
      <c r="CX114" t="s">
        <v>970</v>
      </c>
      <c r="CY114" t="s">
        <v>970</v>
      </c>
      <c r="CZ114" t="s">
        <v>970</v>
      </c>
      <c r="DB114">
        <v>6</v>
      </c>
      <c r="DD114" t="s">
        <v>1188</v>
      </c>
      <c r="DG114" t="s">
        <v>1249</v>
      </c>
      <c r="DH114" t="s">
        <v>970</v>
      </c>
      <c r="DI114" t="s">
        <v>970</v>
      </c>
      <c r="DJ114" t="s">
        <v>970</v>
      </c>
      <c r="DK114" t="s">
        <v>970</v>
      </c>
      <c r="DM114" t="s">
        <v>1001</v>
      </c>
      <c r="DN114" t="s">
        <v>970</v>
      </c>
      <c r="DO114" t="s">
        <v>970</v>
      </c>
      <c r="DP114" t="s">
        <v>970</v>
      </c>
      <c r="DQ114" t="s">
        <v>1149</v>
      </c>
      <c r="DR114" t="s">
        <v>970</v>
      </c>
      <c r="DT114" t="s">
        <v>970</v>
      </c>
      <c r="DU114" t="s">
        <v>970</v>
      </c>
      <c r="DV114" t="s">
        <v>970</v>
      </c>
      <c r="DW114" t="s">
        <v>970</v>
      </c>
      <c r="DZ114" t="s">
        <v>970</v>
      </c>
      <c r="EB114" t="s">
        <v>970</v>
      </c>
      <c r="EC114" t="s">
        <v>970</v>
      </c>
      <c r="EE114" t="s">
        <v>970</v>
      </c>
      <c r="EF114" t="s">
        <v>970</v>
      </c>
      <c r="EI114" t="s">
        <v>970</v>
      </c>
      <c r="EL114" t="s">
        <v>970</v>
      </c>
      <c r="EN114" t="s">
        <v>1898</v>
      </c>
    </row>
    <row r="115" spans="1:144" hidden="1" x14ac:dyDescent="0.3">
      <c r="A115">
        <v>758</v>
      </c>
      <c r="B115" t="s">
        <v>5</v>
      </c>
      <c r="C115" t="s">
        <v>120</v>
      </c>
      <c r="D115" t="s">
        <v>762</v>
      </c>
      <c r="E115">
        <v>2487</v>
      </c>
      <c r="F115">
        <v>4</v>
      </c>
      <c r="G115">
        <v>4</v>
      </c>
      <c r="H115" t="s">
        <v>986</v>
      </c>
      <c r="I115" t="s">
        <v>947</v>
      </c>
      <c r="J115" t="s">
        <v>987</v>
      </c>
      <c r="K115" t="s">
        <v>949</v>
      </c>
      <c r="L115">
        <v>50</v>
      </c>
      <c r="M115" t="s">
        <v>762</v>
      </c>
      <c r="O115">
        <v>1455</v>
      </c>
      <c r="Q115">
        <v>4885</v>
      </c>
      <c r="S115">
        <v>1840</v>
      </c>
      <c r="V115" t="s">
        <v>789</v>
      </c>
      <c r="W115">
        <v>4</v>
      </c>
      <c r="Y115" s="6" t="s">
        <v>951</v>
      </c>
      <c r="Z115" t="s">
        <v>1899</v>
      </c>
      <c r="AB115" t="s">
        <v>1900</v>
      </c>
      <c r="AE115" t="s">
        <v>991</v>
      </c>
      <c r="AF115" t="s">
        <v>991</v>
      </c>
      <c r="AG115" t="s">
        <v>1071</v>
      </c>
      <c r="AH115" t="s">
        <v>1901</v>
      </c>
      <c r="AI115" t="s">
        <v>1785</v>
      </c>
      <c r="AJ115" t="s">
        <v>1902</v>
      </c>
      <c r="AK115" t="s">
        <v>1903</v>
      </c>
      <c r="AL115" t="s">
        <v>1903</v>
      </c>
      <c r="AM115" t="s">
        <v>962</v>
      </c>
      <c r="AN115" t="s">
        <v>1007</v>
      </c>
      <c r="AO115" t="s">
        <v>1289</v>
      </c>
      <c r="AP115" t="s">
        <v>1119</v>
      </c>
      <c r="AQ115" t="s">
        <v>1904</v>
      </c>
      <c r="AR115" t="s">
        <v>1905</v>
      </c>
      <c r="AS115" t="s">
        <v>967</v>
      </c>
      <c r="AT115" t="s">
        <v>968</v>
      </c>
      <c r="AU115" t="s">
        <v>968</v>
      </c>
      <c r="AV115" t="s">
        <v>970</v>
      </c>
      <c r="AW115">
        <v>5</v>
      </c>
      <c r="AX115" t="s">
        <v>1196</v>
      </c>
      <c r="AY115" t="s">
        <v>985</v>
      </c>
      <c r="AZ115" t="s">
        <v>1906</v>
      </c>
      <c r="BA115" t="s">
        <v>1903</v>
      </c>
      <c r="BB115" t="s">
        <v>970</v>
      </c>
      <c r="BC115">
        <v>2</v>
      </c>
      <c r="BD115" t="s">
        <v>1133</v>
      </c>
      <c r="BE115" t="s">
        <v>970</v>
      </c>
      <c r="BF115" t="s">
        <v>970</v>
      </c>
      <c r="BG115" t="s">
        <v>1128</v>
      </c>
      <c r="BH115" t="s">
        <v>970</v>
      </c>
      <c r="BI115" t="s">
        <v>1064</v>
      </c>
      <c r="BK115" t="s">
        <v>970</v>
      </c>
      <c r="BL115" t="s">
        <v>970</v>
      </c>
      <c r="BM115" t="s">
        <v>970</v>
      </c>
      <c r="BN115" t="s">
        <v>967</v>
      </c>
      <c r="BO115" t="s">
        <v>1052</v>
      </c>
      <c r="BP115" t="s">
        <v>970</v>
      </c>
      <c r="BQ115" t="s">
        <v>1052</v>
      </c>
      <c r="BR115" t="s">
        <v>970</v>
      </c>
      <c r="BT115" t="s">
        <v>970</v>
      </c>
      <c r="BU115" t="s">
        <v>977</v>
      </c>
      <c r="BV115" t="s">
        <v>967</v>
      </c>
      <c r="BW115" t="s">
        <v>972</v>
      </c>
      <c r="BX115" t="s">
        <v>980</v>
      </c>
      <c r="BY115" t="s">
        <v>970</v>
      </c>
      <c r="BZ115">
        <v>5.8</v>
      </c>
      <c r="CA115" t="s">
        <v>970</v>
      </c>
      <c r="CB115" t="s">
        <v>981</v>
      </c>
      <c r="CC115" t="s">
        <v>982</v>
      </c>
      <c r="CD115" t="s">
        <v>1304</v>
      </c>
      <c r="CF115" t="s">
        <v>970</v>
      </c>
      <c r="CG115" t="s">
        <v>970</v>
      </c>
      <c r="CL115" t="s">
        <v>970</v>
      </c>
      <c r="CP115" t="s">
        <v>970</v>
      </c>
      <c r="CS115" t="s">
        <v>970</v>
      </c>
      <c r="CT115" t="s">
        <v>970</v>
      </c>
      <c r="CU115" t="s">
        <v>1072</v>
      </c>
      <c r="CV115" t="s">
        <v>1907</v>
      </c>
      <c r="CW115" t="s">
        <v>1653</v>
      </c>
      <c r="CX115" t="s">
        <v>970</v>
      </c>
      <c r="CY115" t="s">
        <v>970</v>
      </c>
      <c r="CZ115" t="s">
        <v>970</v>
      </c>
      <c r="DA115" t="s">
        <v>970</v>
      </c>
      <c r="DB115">
        <v>9</v>
      </c>
      <c r="DD115" t="s">
        <v>1188</v>
      </c>
      <c r="DG115" t="s">
        <v>1003</v>
      </c>
      <c r="DH115" t="s">
        <v>970</v>
      </c>
      <c r="DI115" t="s">
        <v>970</v>
      </c>
      <c r="DL115" t="s">
        <v>970</v>
      </c>
      <c r="DM115" t="s">
        <v>1001</v>
      </c>
      <c r="DN115" t="s">
        <v>1062</v>
      </c>
      <c r="DO115" t="s">
        <v>970</v>
      </c>
      <c r="DP115" t="s">
        <v>970</v>
      </c>
      <c r="DQ115" t="s">
        <v>1146</v>
      </c>
      <c r="DR115" t="s">
        <v>970</v>
      </c>
      <c r="DS115" t="s">
        <v>970</v>
      </c>
      <c r="DT115" t="s">
        <v>970</v>
      </c>
      <c r="DU115" t="s">
        <v>1908</v>
      </c>
      <c r="DW115" t="s">
        <v>970</v>
      </c>
      <c r="DX115" t="s">
        <v>970</v>
      </c>
      <c r="DZ115" t="s">
        <v>970</v>
      </c>
      <c r="EB115" t="s">
        <v>970</v>
      </c>
      <c r="EC115" t="s">
        <v>970</v>
      </c>
      <c r="ED115" t="s">
        <v>970</v>
      </c>
      <c r="EE115" t="s">
        <v>970</v>
      </c>
      <c r="EF115" t="s">
        <v>970</v>
      </c>
      <c r="EH115" t="s">
        <v>970</v>
      </c>
      <c r="EI115" t="s">
        <v>970</v>
      </c>
    </row>
    <row r="116" spans="1:144" hidden="1" x14ac:dyDescent="0.3">
      <c r="A116">
        <v>759</v>
      </c>
      <c r="B116" t="s">
        <v>5</v>
      </c>
      <c r="C116" t="s">
        <v>121</v>
      </c>
      <c r="D116" t="s">
        <v>763</v>
      </c>
      <c r="E116">
        <v>1496</v>
      </c>
      <c r="F116">
        <v>4</v>
      </c>
      <c r="G116">
        <v>4</v>
      </c>
      <c r="H116" t="s">
        <v>986</v>
      </c>
      <c r="I116" t="s">
        <v>947</v>
      </c>
      <c r="K116" t="s">
        <v>949</v>
      </c>
      <c r="L116">
        <v>42</v>
      </c>
      <c r="M116" t="s">
        <v>950</v>
      </c>
      <c r="O116">
        <v>1495</v>
      </c>
      <c r="Q116">
        <v>4425</v>
      </c>
      <c r="S116">
        <v>1730</v>
      </c>
      <c r="V116" t="s">
        <v>789</v>
      </c>
      <c r="W116">
        <v>4</v>
      </c>
      <c r="Y116" s="6" t="s">
        <v>951</v>
      </c>
      <c r="Z116" t="s">
        <v>1533</v>
      </c>
      <c r="AB116" t="s">
        <v>1909</v>
      </c>
      <c r="AC116">
        <v>6</v>
      </c>
      <c r="AD116" t="s">
        <v>1388</v>
      </c>
      <c r="AE116" t="s">
        <v>991</v>
      </c>
      <c r="AF116" t="s">
        <v>955</v>
      </c>
      <c r="AG116" t="s">
        <v>1216</v>
      </c>
      <c r="AH116" t="s">
        <v>1910</v>
      </c>
      <c r="AK116" t="s">
        <v>1911</v>
      </c>
      <c r="AL116" t="s">
        <v>1911</v>
      </c>
      <c r="AM116" t="s">
        <v>962</v>
      </c>
      <c r="AN116" t="s">
        <v>1007</v>
      </c>
      <c r="AP116" t="s">
        <v>970</v>
      </c>
      <c r="AQ116" t="s">
        <v>1912</v>
      </c>
      <c r="AR116" t="s">
        <v>1913</v>
      </c>
      <c r="AS116" t="s">
        <v>970</v>
      </c>
      <c r="AT116" t="s">
        <v>968</v>
      </c>
      <c r="AU116" t="s">
        <v>970</v>
      </c>
      <c r="AV116" t="s">
        <v>970</v>
      </c>
      <c r="AW116">
        <v>5</v>
      </c>
      <c r="AX116" t="s">
        <v>971</v>
      </c>
      <c r="AY116" t="s">
        <v>972</v>
      </c>
      <c r="AZ116" t="s">
        <v>1256</v>
      </c>
      <c r="BA116" t="s">
        <v>1239</v>
      </c>
      <c r="BC116" t="s">
        <v>970</v>
      </c>
      <c r="BD116" t="s">
        <v>969</v>
      </c>
      <c r="BE116" t="s">
        <v>970</v>
      </c>
      <c r="BI116" t="s">
        <v>977</v>
      </c>
      <c r="BJ116">
        <v>476</v>
      </c>
      <c r="BL116" t="s">
        <v>970</v>
      </c>
      <c r="BM116" t="s">
        <v>970</v>
      </c>
      <c r="BN116" t="s">
        <v>967</v>
      </c>
      <c r="BO116" t="s">
        <v>1052</v>
      </c>
      <c r="BP116" t="s">
        <v>970</v>
      </c>
      <c r="BQ116" t="s">
        <v>970</v>
      </c>
      <c r="BR116" t="s">
        <v>970</v>
      </c>
      <c r="BU116" t="s">
        <v>977</v>
      </c>
      <c r="BV116" t="s">
        <v>970</v>
      </c>
      <c r="BW116" t="s">
        <v>972</v>
      </c>
      <c r="BX116" t="s">
        <v>980</v>
      </c>
      <c r="BY116" t="s">
        <v>970</v>
      </c>
      <c r="BZ116">
        <v>5.0999999999999996</v>
      </c>
      <c r="CA116" t="s">
        <v>970</v>
      </c>
      <c r="CB116" t="s">
        <v>981</v>
      </c>
      <c r="CC116" t="s">
        <v>982</v>
      </c>
      <c r="CD116" t="s">
        <v>983</v>
      </c>
      <c r="CE116" t="s">
        <v>970</v>
      </c>
      <c r="CK116" t="s">
        <v>1022</v>
      </c>
      <c r="CL116" t="s">
        <v>970</v>
      </c>
      <c r="CM116" t="s">
        <v>970</v>
      </c>
      <c r="CO116" t="s">
        <v>970</v>
      </c>
      <c r="CP116" t="s">
        <v>970</v>
      </c>
      <c r="CS116" t="s">
        <v>970</v>
      </c>
      <c r="CT116" t="s">
        <v>970</v>
      </c>
      <c r="CU116" t="s">
        <v>970</v>
      </c>
      <c r="CV116" t="s">
        <v>1217</v>
      </c>
      <c r="CW116" t="s">
        <v>1914</v>
      </c>
      <c r="CX116" t="s">
        <v>970</v>
      </c>
      <c r="CY116" t="s">
        <v>970</v>
      </c>
      <c r="CZ116" t="s">
        <v>970</v>
      </c>
      <c r="DB116">
        <v>7</v>
      </c>
      <c r="DD116" t="s">
        <v>1024</v>
      </c>
      <c r="DG116" t="s">
        <v>1027</v>
      </c>
      <c r="DH116" t="s">
        <v>970</v>
      </c>
      <c r="DL116" t="s">
        <v>970</v>
      </c>
      <c r="DN116" t="s">
        <v>970</v>
      </c>
      <c r="DP116" t="s">
        <v>970</v>
      </c>
      <c r="DQ116" t="s">
        <v>1063</v>
      </c>
      <c r="DU116" t="s">
        <v>1070</v>
      </c>
      <c r="DX116" t="s">
        <v>970</v>
      </c>
    </row>
    <row r="117" spans="1:144" hidden="1" x14ac:dyDescent="0.3">
      <c r="A117">
        <v>773</v>
      </c>
      <c r="B117" t="s">
        <v>9</v>
      </c>
      <c r="C117" t="s">
        <v>122</v>
      </c>
      <c r="D117" t="s">
        <v>772</v>
      </c>
      <c r="E117">
        <v>1395</v>
      </c>
      <c r="F117">
        <v>4</v>
      </c>
      <c r="G117">
        <v>4</v>
      </c>
      <c r="H117" t="s">
        <v>986</v>
      </c>
      <c r="I117" t="s">
        <v>947</v>
      </c>
      <c r="J117" t="s">
        <v>987</v>
      </c>
      <c r="K117" t="s">
        <v>949</v>
      </c>
      <c r="L117">
        <v>50</v>
      </c>
      <c r="M117" t="s">
        <v>950</v>
      </c>
      <c r="O117">
        <v>1476</v>
      </c>
      <c r="Q117">
        <v>4670</v>
      </c>
      <c r="S117">
        <v>1814</v>
      </c>
      <c r="V117" t="s">
        <v>789</v>
      </c>
      <c r="W117">
        <v>4</v>
      </c>
      <c r="Y117" s="6" t="s">
        <v>951</v>
      </c>
      <c r="Z117" t="s">
        <v>1654</v>
      </c>
      <c r="AB117" t="s">
        <v>1659</v>
      </c>
      <c r="AC117">
        <v>6</v>
      </c>
      <c r="AD117" t="s">
        <v>1915</v>
      </c>
      <c r="AE117" t="s">
        <v>991</v>
      </c>
      <c r="AF117" t="s">
        <v>991</v>
      </c>
      <c r="AG117" t="s">
        <v>1310</v>
      </c>
      <c r="AH117" t="s">
        <v>1916</v>
      </c>
      <c r="AK117" t="s">
        <v>1661</v>
      </c>
      <c r="AL117" t="s">
        <v>1661</v>
      </c>
      <c r="AM117" t="s">
        <v>1313</v>
      </c>
      <c r="AN117" t="s">
        <v>1007</v>
      </c>
      <c r="AP117" t="s">
        <v>964</v>
      </c>
      <c r="AQ117" t="s">
        <v>1917</v>
      </c>
      <c r="AR117" t="s">
        <v>1918</v>
      </c>
      <c r="AS117" t="s">
        <v>967</v>
      </c>
      <c r="AT117" t="s">
        <v>968</v>
      </c>
      <c r="AU117" t="s">
        <v>968</v>
      </c>
      <c r="AV117" t="s">
        <v>970</v>
      </c>
      <c r="AW117">
        <v>5</v>
      </c>
      <c r="AX117" t="s">
        <v>1196</v>
      </c>
      <c r="AY117" t="s">
        <v>972</v>
      </c>
      <c r="AZ117" t="s">
        <v>1919</v>
      </c>
      <c r="BA117" t="s">
        <v>1661</v>
      </c>
      <c r="BC117" t="s">
        <v>970</v>
      </c>
      <c r="BD117" t="s">
        <v>975</v>
      </c>
      <c r="BE117" t="s">
        <v>970</v>
      </c>
      <c r="BF117" t="s">
        <v>970</v>
      </c>
      <c r="BG117" t="s">
        <v>1317</v>
      </c>
      <c r="BH117" t="s">
        <v>970</v>
      </c>
      <c r="BI117" t="s">
        <v>1061</v>
      </c>
      <c r="BJ117">
        <v>590</v>
      </c>
      <c r="BK117" t="s">
        <v>970</v>
      </c>
      <c r="BL117" t="s">
        <v>970</v>
      </c>
      <c r="BM117" t="s">
        <v>970</v>
      </c>
      <c r="BN117" t="s">
        <v>967</v>
      </c>
      <c r="BO117" t="s">
        <v>1052</v>
      </c>
      <c r="BP117" t="s">
        <v>970</v>
      </c>
      <c r="BQ117" t="s">
        <v>1052</v>
      </c>
      <c r="BR117" t="s">
        <v>970</v>
      </c>
      <c r="BS117" t="s">
        <v>1213</v>
      </c>
      <c r="BT117" t="s">
        <v>970</v>
      </c>
      <c r="BU117" t="s">
        <v>977</v>
      </c>
      <c r="BV117" t="s">
        <v>968</v>
      </c>
      <c r="BW117" t="s">
        <v>972</v>
      </c>
      <c r="BX117" t="s">
        <v>980</v>
      </c>
      <c r="BY117" t="s">
        <v>970</v>
      </c>
      <c r="BZ117">
        <v>5.2</v>
      </c>
      <c r="CA117" t="s">
        <v>970</v>
      </c>
      <c r="CB117" t="s">
        <v>981</v>
      </c>
      <c r="CC117" t="s">
        <v>982</v>
      </c>
      <c r="CD117" t="s">
        <v>1277</v>
      </c>
      <c r="CG117" t="s">
        <v>970</v>
      </c>
      <c r="CL117" t="s">
        <v>970</v>
      </c>
      <c r="CP117" t="s">
        <v>970</v>
      </c>
      <c r="CS117" t="s">
        <v>970</v>
      </c>
      <c r="CT117" t="s">
        <v>970</v>
      </c>
      <c r="CU117" t="s">
        <v>1072</v>
      </c>
      <c r="CV117" t="s">
        <v>1651</v>
      </c>
      <c r="CW117" t="s">
        <v>1920</v>
      </c>
      <c r="CX117" t="s">
        <v>970</v>
      </c>
      <c r="CY117" t="s">
        <v>970</v>
      </c>
      <c r="CZ117" t="s">
        <v>970</v>
      </c>
      <c r="DA117" t="s">
        <v>970</v>
      </c>
      <c r="DB117">
        <v>4</v>
      </c>
      <c r="DD117" t="s">
        <v>1188</v>
      </c>
      <c r="DG117" t="s">
        <v>1027</v>
      </c>
      <c r="DH117" t="s">
        <v>970</v>
      </c>
      <c r="DI117" t="s">
        <v>970</v>
      </c>
      <c r="DL117" t="s">
        <v>970</v>
      </c>
      <c r="DM117" t="s">
        <v>1001</v>
      </c>
      <c r="DN117" t="s">
        <v>1062</v>
      </c>
      <c r="DO117" t="s">
        <v>970</v>
      </c>
      <c r="DP117" t="s">
        <v>970</v>
      </c>
      <c r="DQ117" t="s">
        <v>1063</v>
      </c>
      <c r="DS117" t="s">
        <v>970</v>
      </c>
      <c r="DU117" t="s">
        <v>1070</v>
      </c>
      <c r="DV117" t="s">
        <v>970</v>
      </c>
      <c r="DW117" t="s">
        <v>970</v>
      </c>
      <c r="DX117" t="s">
        <v>970</v>
      </c>
      <c r="EA117" t="s">
        <v>970</v>
      </c>
      <c r="EB117" t="s">
        <v>970</v>
      </c>
      <c r="EC117" t="s">
        <v>970</v>
      </c>
      <c r="EE117" t="s">
        <v>970</v>
      </c>
      <c r="EF117" t="s">
        <v>970</v>
      </c>
      <c r="EH117" t="s">
        <v>970</v>
      </c>
    </row>
    <row r="118" spans="1:144" x14ac:dyDescent="0.3">
      <c r="A118">
        <v>785</v>
      </c>
      <c r="B118" t="s">
        <v>8</v>
      </c>
      <c r="C118" t="s">
        <v>123</v>
      </c>
      <c r="D118" t="s">
        <v>782</v>
      </c>
      <c r="E118">
        <v>1461</v>
      </c>
      <c r="F118">
        <v>4</v>
      </c>
      <c r="G118">
        <v>3</v>
      </c>
      <c r="H118" t="s">
        <v>986</v>
      </c>
      <c r="I118" t="s">
        <v>947</v>
      </c>
      <c r="J118" t="s">
        <v>987</v>
      </c>
      <c r="K118" t="s">
        <v>949</v>
      </c>
      <c r="L118">
        <v>50</v>
      </c>
      <c r="M118" t="s">
        <v>1131</v>
      </c>
      <c r="N118" cm="1">
        <f t="array" ref="N118">_xlfn.IFS(M118="petrol",1,M118="diesel",2,M118="hybrid",3,M118="electric",4)</f>
        <v>2</v>
      </c>
      <c r="O118">
        <v>1540</v>
      </c>
      <c r="P118">
        <f>O118/1000</f>
        <v>1.54</v>
      </c>
      <c r="Q118">
        <v>4277</v>
      </c>
      <c r="R118">
        <f>Q118/1000</f>
        <v>4.2770000000000001</v>
      </c>
      <c r="S118">
        <v>1740</v>
      </c>
      <c r="T118">
        <f>S118/1000</f>
        <v>1.74</v>
      </c>
      <c r="U118">
        <f>P118*R118*T118</f>
        <v>11.460649200000001</v>
      </c>
      <c r="V118" t="s">
        <v>789</v>
      </c>
      <c r="W118">
        <v>4</v>
      </c>
      <c r="X118">
        <v>18</v>
      </c>
      <c r="Y118">
        <v>20.079999999999998</v>
      </c>
      <c r="Z118" t="s">
        <v>1662</v>
      </c>
      <c r="AB118" t="s">
        <v>1544</v>
      </c>
      <c r="AC118">
        <v>5</v>
      </c>
      <c r="AD118" t="s">
        <v>1263</v>
      </c>
      <c r="AE118" t="s">
        <v>991</v>
      </c>
      <c r="AF118" t="s">
        <v>955</v>
      </c>
      <c r="AG118" t="s">
        <v>1264</v>
      </c>
      <c r="AH118" t="s">
        <v>1265</v>
      </c>
      <c r="AI118" t="s">
        <v>1921</v>
      </c>
      <c r="AJ118" t="s">
        <v>1344</v>
      </c>
      <c r="AK118" t="s">
        <v>1179</v>
      </c>
      <c r="AL118" t="s">
        <v>1179</v>
      </c>
      <c r="AM118" t="s">
        <v>970</v>
      </c>
      <c r="AQ118" t="s">
        <v>1266</v>
      </c>
      <c r="AR118" t="s">
        <v>1267</v>
      </c>
      <c r="AS118" t="s">
        <v>967</v>
      </c>
      <c r="AT118" t="s">
        <v>968</v>
      </c>
      <c r="AU118" t="s">
        <v>968</v>
      </c>
      <c r="AV118" t="s">
        <v>970</v>
      </c>
      <c r="AW118">
        <v>5</v>
      </c>
      <c r="AX118" t="s">
        <v>971</v>
      </c>
      <c r="AY118" t="s">
        <v>972</v>
      </c>
      <c r="AZ118" t="s">
        <v>1268</v>
      </c>
      <c r="BA118" t="s">
        <v>1179</v>
      </c>
      <c r="BD118" t="s">
        <v>969</v>
      </c>
      <c r="BG118" t="s">
        <v>998</v>
      </c>
      <c r="BI118" t="s">
        <v>972</v>
      </c>
      <c r="BJ118">
        <v>510</v>
      </c>
      <c r="BM118" t="s">
        <v>970</v>
      </c>
      <c r="BN118" t="s">
        <v>967</v>
      </c>
      <c r="BO118" t="s">
        <v>969</v>
      </c>
      <c r="BP118" t="s">
        <v>970</v>
      </c>
      <c r="BR118" t="s">
        <v>970</v>
      </c>
      <c r="BS118" t="s">
        <v>1269</v>
      </c>
      <c r="BU118" t="s">
        <v>977</v>
      </c>
      <c r="BV118" t="s">
        <v>967</v>
      </c>
      <c r="BW118" t="s">
        <v>972</v>
      </c>
      <c r="BX118" t="s">
        <v>968</v>
      </c>
      <c r="BY118" t="s">
        <v>970</v>
      </c>
      <c r="BZ118">
        <v>5.25</v>
      </c>
      <c r="CB118" t="s">
        <v>981</v>
      </c>
      <c r="CC118" t="s">
        <v>982</v>
      </c>
      <c r="CD118" t="s">
        <v>983</v>
      </c>
      <c r="CL118" t="s">
        <v>970</v>
      </c>
      <c r="CU118" t="s">
        <v>1072</v>
      </c>
      <c r="CV118" t="s">
        <v>1246</v>
      </c>
      <c r="DC118" t="s">
        <v>1922</v>
      </c>
      <c r="DQ118" t="s">
        <v>1063</v>
      </c>
      <c r="EA118" t="s">
        <v>970</v>
      </c>
    </row>
  </sheetData>
  <autoFilter ref="A2:EN118" xr:uid="{D317700E-CCA8-495B-84F5-7D22E7E13503}">
    <filterColumn colId="23">
      <customFilters>
        <customFilter operator="notEqual" val=" "/>
      </customFilters>
    </filterColumn>
    <filterColumn colId="24">
      <customFilters>
        <customFilter operator="notEqual" val=" "/>
      </customFilters>
    </filterColumn>
  </autoFilter>
  <mergeCells count="1">
    <mergeCell ref="J1:N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58FCE-DA65-4E19-9D3C-CBB74DEFFC62}">
  <dimension ref="A1:F50"/>
  <sheetViews>
    <sheetView workbookViewId="0">
      <selection activeCell="I9" sqref="I9"/>
    </sheetView>
  </sheetViews>
  <sheetFormatPr defaultRowHeight="14.4" x14ac:dyDescent="0.3"/>
  <cols>
    <col min="2" max="2" width="19.44140625" bestFit="1" customWidth="1"/>
    <col min="3" max="3" width="23.33203125" bestFit="1" customWidth="1"/>
    <col min="4" max="4" width="20.33203125" bestFit="1" customWidth="1"/>
    <col min="5" max="5" width="21.77734375" bestFit="1" customWidth="1"/>
    <col min="6" max="6" width="16" bestFit="1" customWidth="1"/>
    <col min="9" max="9" width="31.109375" bestFit="1" customWidth="1"/>
    <col min="10" max="10" width="15.5546875" bestFit="1" customWidth="1"/>
    <col min="11" max="11" width="6.5546875" bestFit="1" customWidth="1"/>
    <col min="12" max="13" width="12" bestFit="1" customWidth="1"/>
    <col min="14" max="14" width="6" bestFit="1" customWidth="1"/>
    <col min="15" max="15" width="6.44140625" bestFit="1" customWidth="1"/>
    <col min="16" max="16" width="8.33203125" bestFit="1" customWidth="1"/>
    <col min="17" max="17" width="6.44140625" bestFit="1" customWidth="1"/>
    <col min="18" max="18" width="9.44140625" bestFit="1" customWidth="1"/>
    <col min="19" max="19" width="5" bestFit="1" customWidth="1"/>
    <col min="20" max="20" width="6.88671875" bestFit="1" customWidth="1"/>
    <col min="21" max="21" width="7.5546875" bestFit="1" customWidth="1"/>
    <col min="22" max="22" width="10.109375" bestFit="1" customWidth="1"/>
    <col min="23" max="23" width="9.88671875" bestFit="1" customWidth="1"/>
    <col min="24" max="24" width="8.77734375" bestFit="1" customWidth="1"/>
    <col min="25" max="25" width="8.21875" bestFit="1" customWidth="1"/>
    <col min="26" max="26" width="9.109375" bestFit="1" customWidth="1"/>
    <col min="27" max="27" width="14.5546875" bestFit="1" customWidth="1"/>
    <col min="28" max="28" width="6.109375" bestFit="1" customWidth="1"/>
    <col min="29" max="29" width="5.109375" bestFit="1" customWidth="1"/>
    <col min="30" max="30" width="6.88671875" bestFit="1" customWidth="1"/>
    <col min="31" max="31" width="10.5546875" bestFit="1" customWidth="1"/>
    <col min="32" max="32" width="11.33203125" bestFit="1" customWidth="1"/>
    <col min="33" max="33" width="16.88671875" bestFit="1" customWidth="1"/>
    <col min="34" max="34" width="14.77734375" bestFit="1" customWidth="1"/>
    <col min="35" max="35" width="3.77734375" bestFit="1" customWidth="1"/>
    <col min="36" max="36" width="11.44140625" bestFit="1" customWidth="1"/>
    <col min="37" max="37" width="8.44140625" bestFit="1" customWidth="1"/>
    <col min="38" max="38" width="9.88671875" bestFit="1" customWidth="1"/>
    <col min="39" max="39" width="5.5546875" bestFit="1" customWidth="1"/>
    <col min="40" max="40" width="13.109375" bestFit="1" customWidth="1"/>
    <col min="41" max="41" width="4.77734375" bestFit="1" customWidth="1"/>
    <col min="42" max="42" width="5.109375" bestFit="1" customWidth="1"/>
    <col min="43" max="43" width="5.77734375" bestFit="1" customWidth="1"/>
    <col min="44" max="44" width="12.33203125" bestFit="1" customWidth="1"/>
    <col min="45" max="45" width="7.33203125" bestFit="1" customWidth="1"/>
    <col min="46" max="46" width="7" bestFit="1" customWidth="1"/>
    <col min="47" max="47" width="15.109375" bestFit="1" customWidth="1"/>
    <col min="48" max="49" width="5.21875" bestFit="1" customWidth="1"/>
    <col min="50" max="50" width="7" bestFit="1" customWidth="1"/>
    <col min="51" max="51" width="6.109375" bestFit="1" customWidth="1"/>
    <col min="52" max="52" width="10.33203125" bestFit="1" customWidth="1"/>
    <col min="53" max="53" width="11.77734375" bestFit="1" customWidth="1"/>
    <col min="54" max="55" width="3.109375" bestFit="1" customWidth="1"/>
    <col min="56" max="56" width="4.6640625" bestFit="1" customWidth="1"/>
    <col min="57" max="57" width="4.44140625" bestFit="1" customWidth="1"/>
    <col min="58" max="58" width="10.77734375" bestFit="1" customWidth="1"/>
  </cols>
  <sheetData>
    <row r="1" spans="1:6" x14ac:dyDescent="0.3">
      <c r="D1" s="5" t="s">
        <v>1933</v>
      </c>
      <c r="F1" s="5" t="s">
        <v>1934</v>
      </c>
    </row>
    <row r="2" spans="1:6" x14ac:dyDescent="0.3">
      <c r="A2" t="s">
        <v>0</v>
      </c>
      <c r="B2" t="s">
        <v>799</v>
      </c>
      <c r="C2" t="s">
        <v>826</v>
      </c>
      <c r="D2" t="s">
        <v>1928</v>
      </c>
      <c r="E2" t="s">
        <v>810</v>
      </c>
      <c r="F2" t="s">
        <v>1929</v>
      </c>
    </row>
    <row r="3" spans="1:6" x14ac:dyDescent="0.3">
      <c r="A3" t="s">
        <v>3</v>
      </c>
      <c r="B3">
        <v>12</v>
      </c>
      <c r="C3">
        <v>15</v>
      </c>
      <c r="D3">
        <f>(B3+C3)/2</f>
        <v>13.5</v>
      </c>
      <c r="E3">
        <v>40</v>
      </c>
      <c r="F3">
        <f>D3*E3</f>
        <v>540</v>
      </c>
    </row>
    <row r="4" spans="1:6" x14ac:dyDescent="0.3">
      <c r="A4" t="s">
        <v>3</v>
      </c>
      <c r="B4">
        <v>14</v>
      </c>
      <c r="C4">
        <v>17</v>
      </c>
      <c r="D4">
        <f t="shared" ref="D4:D50" si="0">(B4+C4)/2</f>
        <v>15.5</v>
      </c>
      <c r="E4">
        <v>35</v>
      </c>
      <c r="F4">
        <f t="shared" ref="F4:F50" si="1">D4*E4</f>
        <v>542.5</v>
      </c>
    </row>
    <row r="5" spans="1:6" x14ac:dyDescent="0.3">
      <c r="A5" t="s">
        <v>3</v>
      </c>
      <c r="B5">
        <v>23</v>
      </c>
      <c r="C5">
        <v>22</v>
      </c>
      <c r="D5">
        <f t="shared" si="0"/>
        <v>22.5</v>
      </c>
      <c r="E5">
        <v>35</v>
      </c>
      <c r="F5">
        <f t="shared" si="1"/>
        <v>787.5</v>
      </c>
    </row>
    <row r="6" spans="1:6" x14ac:dyDescent="0.3">
      <c r="A6" t="s">
        <v>5</v>
      </c>
      <c r="B6">
        <v>15.1</v>
      </c>
      <c r="C6">
        <v>17.71</v>
      </c>
      <c r="D6">
        <f t="shared" si="0"/>
        <v>16.405000000000001</v>
      </c>
      <c r="E6">
        <v>45</v>
      </c>
      <c r="F6">
        <f t="shared" si="1"/>
        <v>738.22500000000002</v>
      </c>
    </row>
    <row r="7" spans="1:6" x14ac:dyDescent="0.3">
      <c r="A7" t="s">
        <v>3</v>
      </c>
      <c r="B7">
        <v>14.6</v>
      </c>
      <c r="C7">
        <v>19.8</v>
      </c>
      <c r="D7">
        <f t="shared" si="0"/>
        <v>17.2</v>
      </c>
      <c r="E7">
        <v>42</v>
      </c>
      <c r="F7">
        <f t="shared" si="1"/>
        <v>722.4</v>
      </c>
    </row>
    <row r="8" spans="1:6" x14ac:dyDescent="0.3">
      <c r="A8" t="s">
        <v>4</v>
      </c>
      <c r="B8">
        <v>13.3</v>
      </c>
      <c r="C8">
        <v>18.600000000000001</v>
      </c>
      <c r="D8">
        <f t="shared" si="0"/>
        <v>15.950000000000001</v>
      </c>
      <c r="E8">
        <v>45</v>
      </c>
      <c r="F8">
        <f t="shared" si="1"/>
        <v>717.75</v>
      </c>
    </row>
    <row r="9" spans="1:6" x14ac:dyDescent="0.3">
      <c r="A9" t="s">
        <v>6</v>
      </c>
      <c r="B9">
        <v>14</v>
      </c>
      <c r="C9">
        <v>16</v>
      </c>
      <c r="D9">
        <f t="shared" si="0"/>
        <v>15</v>
      </c>
      <c r="E9">
        <v>45</v>
      </c>
      <c r="F9">
        <f t="shared" si="1"/>
        <v>675</v>
      </c>
    </row>
    <row r="10" spans="1:6" x14ac:dyDescent="0.3">
      <c r="A10" t="s">
        <v>6</v>
      </c>
      <c r="B10">
        <v>15.3</v>
      </c>
      <c r="C10">
        <v>21.66</v>
      </c>
      <c r="D10">
        <f t="shared" si="0"/>
        <v>18.48</v>
      </c>
      <c r="E10">
        <v>45</v>
      </c>
      <c r="F10">
        <f t="shared" si="1"/>
        <v>831.6</v>
      </c>
    </row>
    <row r="11" spans="1:6" x14ac:dyDescent="0.3">
      <c r="A11" t="s">
        <v>5</v>
      </c>
      <c r="B11">
        <v>13.6</v>
      </c>
      <c r="C11">
        <v>16.3</v>
      </c>
      <c r="D11">
        <f t="shared" si="0"/>
        <v>14.95</v>
      </c>
      <c r="E11">
        <v>45</v>
      </c>
      <c r="F11">
        <f t="shared" si="1"/>
        <v>672.75</v>
      </c>
    </row>
    <row r="12" spans="1:6" x14ac:dyDescent="0.3">
      <c r="A12" t="s">
        <v>5</v>
      </c>
      <c r="B12">
        <v>15</v>
      </c>
      <c r="C12">
        <v>16</v>
      </c>
      <c r="D12">
        <f t="shared" si="0"/>
        <v>15.5</v>
      </c>
      <c r="E12">
        <v>45</v>
      </c>
      <c r="F12">
        <f t="shared" si="1"/>
        <v>697.5</v>
      </c>
    </row>
    <row r="13" spans="1:6" x14ac:dyDescent="0.3">
      <c r="A13" t="s">
        <v>8</v>
      </c>
      <c r="B13">
        <v>18</v>
      </c>
      <c r="C13">
        <v>20.079999999999998</v>
      </c>
      <c r="D13">
        <f t="shared" si="0"/>
        <v>19.04</v>
      </c>
      <c r="E13">
        <v>50</v>
      </c>
      <c r="F13">
        <f t="shared" si="1"/>
        <v>952</v>
      </c>
    </row>
    <row r="14" spans="1:6" x14ac:dyDescent="0.3">
      <c r="A14" t="s">
        <v>9</v>
      </c>
      <c r="B14">
        <v>11.3</v>
      </c>
      <c r="C14">
        <v>13.7</v>
      </c>
      <c r="D14">
        <f t="shared" si="0"/>
        <v>12.5</v>
      </c>
      <c r="E14">
        <v>66</v>
      </c>
      <c r="F14">
        <f t="shared" si="1"/>
        <v>825</v>
      </c>
    </row>
    <row r="15" spans="1:6" x14ac:dyDescent="0.3">
      <c r="A15" t="s">
        <v>9</v>
      </c>
      <c r="B15">
        <v>15.1</v>
      </c>
      <c r="C15">
        <v>18.190000000000001</v>
      </c>
      <c r="D15">
        <f t="shared" si="0"/>
        <v>16.645</v>
      </c>
      <c r="E15">
        <v>66</v>
      </c>
      <c r="F15">
        <f t="shared" si="1"/>
        <v>1098.57</v>
      </c>
    </row>
    <row r="16" spans="1:6" x14ac:dyDescent="0.3">
      <c r="A16" t="s">
        <v>10</v>
      </c>
      <c r="B16">
        <v>16</v>
      </c>
      <c r="C16">
        <v>18.559999999999999</v>
      </c>
      <c r="D16">
        <f t="shared" si="0"/>
        <v>17.28</v>
      </c>
      <c r="E16">
        <v>67</v>
      </c>
      <c r="F16">
        <f t="shared" si="1"/>
        <v>1157.76</v>
      </c>
    </row>
    <row r="17" spans="1:6" x14ac:dyDescent="0.3">
      <c r="A17" t="s">
        <v>7</v>
      </c>
      <c r="B17">
        <v>10</v>
      </c>
      <c r="C17">
        <v>13</v>
      </c>
      <c r="D17">
        <f t="shared" si="0"/>
        <v>11.5</v>
      </c>
      <c r="E17">
        <v>60.9</v>
      </c>
      <c r="F17">
        <f t="shared" si="1"/>
        <v>700.35</v>
      </c>
    </row>
    <row r="18" spans="1:6" x14ac:dyDescent="0.3">
      <c r="A18" t="s">
        <v>10</v>
      </c>
      <c r="B18">
        <v>12.5</v>
      </c>
      <c r="C18">
        <v>8.3000000000000007</v>
      </c>
      <c r="D18">
        <f t="shared" si="0"/>
        <v>10.4</v>
      </c>
      <c r="E18">
        <v>52</v>
      </c>
      <c r="F18">
        <f t="shared" si="1"/>
        <v>540.80000000000007</v>
      </c>
    </row>
    <row r="19" spans="1:6" x14ac:dyDescent="0.3">
      <c r="A19" t="s">
        <v>5</v>
      </c>
      <c r="B19">
        <v>7</v>
      </c>
      <c r="C19">
        <v>11</v>
      </c>
      <c r="D19">
        <f t="shared" si="0"/>
        <v>9</v>
      </c>
      <c r="E19">
        <v>87</v>
      </c>
      <c r="F19">
        <f t="shared" si="1"/>
        <v>783</v>
      </c>
    </row>
    <row r="20" spans="1:6" x14ac:dyDescent="0.3">
      <c r="A20" t="s">
        <v>10</v>
      </c>
      <c r="B20">
        <v>13.5</v>
      </c>
      <c r="C20">
        <v>16.46</v>
      </c>
      <c r="D20">
        <f t="shared" si="0"/>
        <v>14.98</v>
      </c>
      <c r="E20">
        <v>78</v>
      </c>
      <c r="F20">
        <f t="shared" si="1"/>
        <v>1168.44</v>
      </c>
    </row>
    <row r="21" spans="1:6" x14ac:dyDescent="0.3">
      <c r="A21" t="s">
        <v>4</v>
      </c>
      <c r="B21">
        <v>24</v>
      </c>
      <c r="C21">
        <v>24</v>
      </c>
      <c r="D21">
        <f t="shared" si="0"/>
        <v>24</v>
      </c>
      <c r="E21">
        <v>43</v>
      </c>
      <c r="F21">
        <f t="shared" si="1"/>
        <v>1032</v>
      </c>
    </row>
    <row r="22" spans="1:6" x14ac:dyDescent="0.3">
      <c r="A22" t="s">
        <v>8</v>
      </c>
      <c r="B22">
        <v>15.5</v>
      </c>
      <c r="C22">
        <v>18.149999999999999</v>
      </c>
      <c r="D22">
        <f t="shared" si="0"/>
        <v>16.824999999999999</v>
      </c>
      <c r="E22">
        <v>35</v>
      </c>
      <c r="F22">
        <f t="shared" si="1"/>
        <v>588.875</v>
      </c>
    </row>
    <row r="23" spans="1:6" x14ac:dyDescent="0.3">
      <c r="A23" t="s">
        <v>3</v>
      </c>
      <c r="B23">
        <v>12.6</v>
      </c>
      <c r="C23">
        <v>17</v>
      </c>
      <c r="D23">
        <f t="shared" si="0"/>
        <v>14.8</v>
      </c>
      <c r="E23">
        <v>37</v>
      </c>
      <c r="F23">
        <f t="shared" si="1"/>
        <v>547.6</v>
      </c>
    </row>
    <row r="24" spans="1:6" x14ac:dyDescent="0.3">
      <c r="A24" t="s">
        <v>1</v>
      </c>
      <c r="B24">
        <v>24.12</v>
      </c>
      <c r="C24">
        <v>23</v>
      </c>
      <c r="D24">
        <f t="shared" si="0"/>
        <v>23.560000000000002</v>
      </c>
      <c r="E24">
        <v>35</v>
      </c>
      <c r="F24">
        <f t="shared" si="1"/>
        <v>824.60000000000014</v>
      </c>
    </row>
    <row r="25" spans="1:6" x14ac:dyDescent="0.3">
      <c r="A25" t="s">
        <v>1</v>
      </c>
      <c r="B25">
        <v>13.2</v>
      </c>
      <c r="C25">
        <v>17.600000000000001</v>
      </c>
      <c r="D25">
        <f t="shared" si="0"/>
        <v>15.4</v>
      </c>
      <c r="E25">
        <v>44</v>
      </c>
      <c r="F25">
        <f t="shared" si="1"/>
        <v>677.6</v>
      </c>
    </row>
    <row r="26" spans="1:6" x14ac:dyDescent="0.3">
      <c r="A26" t="s">
        <v>3</v>
      </c>
      <c r="B26">
        <v>10.199999999999999</v>
      </c>
      <c r="C26">
        <v>14.8</v>
      </c>
      <c r="D26">
        <f t="shared" si="0"/>
        <v>12.5</v>
      </c>
      <c r="E26">
        <v>40</v>
      </c>
      <c r="F26">
        <f t="shared" si="1"/>
        <v>500</v>
      </c>
    </row>
    <row r="27" spans="1:6" x14ac:dyDescent="0.3">
      <c r="A27" t="s">
        <v>3</v>
      </c>
      <c r="B27">
        <v>20</v>
      </c>
      <c r="C27">
        <v>24.3</v>
      </c>
      <c r="D27">
        <f t="shared" si="0"/>
        <v>22.15</v>
      </c>
      <c r="E27">
        <v>48</v>
      </c>
      <c r="F27">
        <f t="shared" si="1"/>
        <v>1063.1999999999998</v>
      </c>
    </row>
    <row r="28" spans="1:6" x14ac:dyDescent="0.3">
      <c r="A28" t="s">
        <v>2</v>
      </c>
      <c r="B28">
        <v>10.199999999999999</v>
      </c>
      <c r="C28">
        <v>13.87</v>
      </c>
      <c r="D28">
        <f t="shared" si="0"/>
        <v>12.035</v>
      </c>
      <c r="E28">
        <v>50</v>
      </c>
      <c r="F28">
        <f t="shared" si="1"/>
        <v>601.75</v>
      </c>
    </row>
    <row r="29" spans="1:6" x14ac:dyDescent="0.3">
      <c r="A29" t="s">
        <v>8</v>
      </c>
      <c r="B29">
        <v>11.5</v>
      </c>
      <c r="C29">
        <v>15.4</v>
      </c>
      <c r="D29">
        <f t="shared" si="0"/>
        <v>13.45</v>
      </c>
      <c r="E29">
        <v>60</v>
      </c>
      <c r="F29">
        <f t="shared" si="1"/>
        <v>807</v>
      </c>
    </row>
    <row r="30" spans="1:6" x14ac:dyDescent="0.3">
      <c r="A30" t="s">
        <v>9</v>
      </c>
      <c r="B30">
        <v>18</v>
      </c>
      <c r="C30">
        <v>21.72</v>
      </c>
      <c r="D30">
        <f t="shared" si="0"/>
        <v>19.86</v>
      </c>
      <c r="E30">
        <v>55</v>
      </c>
      <c r="F30">
        <f t="shared" si="1"/>
        <v>1092.3</v>
      </c>
    </row>
    <row r="31" spans="1:6" x14ac:dyDescent="0.3">
      <c r="A31" t="s">
        <v>1</v>
      </c>
      <c r="B31">
        <v>14</v>
      </c>
      <c r="C31">
        <v>17.600000000000001</v>
      </c>
      <c r="D31">
        <f t="shared" si="0"/>
        <v>15.8</v>
      </c>
      <c r="E31">
        <v>60</v>
      </c>
      <c r="F31">
        <f t="shared" si="1"/>
        <v>948</v>
      </c>
    </row>
    <row r="32" spans="1:6" x14ac:dyDescent="0.3">
      <c r="A32" t="s">
        <v>9</v>
      </c>
      <c r="B32">
        <v>10.6</v>
      </c>
      <c r="C32">
        <v>14.12</v>
      </c>
      <c r="D32">
        <f t="shared" si="0"/>
        <v>12.36</v>
      </c>
      <c r="E32">
        <v>66</v>
      </c>
      <c r="F32">
        <f t="shared" si="1"/>
        <v>815.76</v>
      </c>
    </row>
    <row r="33" spans="1:6" x14ac:dyDescent="0.3">
      <c r="A33" t="s">
        <v>5</v>
      </c>
      <c r="B33">
        <v>12.55</v>
      </c>
      <c r="C33">
        <v>12.9</v>
      </c>
      <c r="D33">
        <f t="shared" si="0"/>
        <v>12.725000000000001</v>
      </c>
      <c r="E33">
        <v>80</v>
      </c>
      <c r="F33">
        <f t="shared" si="1"/>
        <v>1018.0000000000001</v>
      </c>
    </row>
    <row r="34" spans="1:6" x14ac:dyDescent="0.3">
      <c r="A34" t="s">
        <v>7</v>
      </c>
      <c r="B34">
        <v>7.7</v>
      </c>
      <c r="C34">
        <v>10.91</v>
      </c>
      <c r="D34">
        <f t="shared" si="0"/>
        <v>9.3049999999999997</v>
      </c>
      <c r="E34">
        <v>80</v>
      </c>
      <c r="F34">
        <f t="shared" si="1"/>
        <v>744.4</v>
      </c>
    </row>
    <row r="35" spans="1:6" x14ac:dyDescent="0.3">
      <c r="A35" t="s">
        <v>10</v>
      </c>
      <c r="B35">
        <v>18</v>
      </c>
      <c r="C35">
        <v>20.68</v>
      </c>
      <c r="D35">
        <f t="shared" si="0"/>
        <v>19.34</v>
      </c>
      <c r="E35">
        <v>51</v>
      </c>
      <c r="F35">
        <f t="shared" si="1"/>
        <v>986.34</v>
      </c>
    </row>
    <row r="36" spans="1:6" x14ac:dyDescent="0.3">
      <c r="A36" t="s">
        <v>5</v>
      </c>
      <c r="B36">
        <v>5.3</v>
      </c>
      <c r="C36">
        <v>9</v>
      </c>
      <c r="D36">
        <f t="shared" si="0"/>
        <v>7.15</v>
      </c>
      <c r="E36">
        <v>93</v>
      </c>
      <c r="F36">
        <f t="shared" si="1"/>
        <v>664.95</v>
      </c>
    </row>
    <row r="37" spans="1:6" x14ac:dyDescent="0.3">
      <c r="A37" t="s">
        <v>3</v>
      </c>
      <c r="B37">
        <v>13</v>
      </c>
      <c r="C37">
        <v>14.7</v>
      </c>
      <c r="D37">
        <f t="shared" si="0"/>
        <v>13.85</v>
      </c>
      <c r="E37">
        <v>35</v>
      </c>
      <c r="F37">
        <f t="shared" si="1"/>
        <v>484.75</v>
      </c>
    </row>
    <row r="38" spans="1:6" x14ac:dyDescent="0.3">
      <c r="A38" t="s">
        <v>4</v>
      </c>
      <c r="B38">
        <v>18.899999999999999</v>
      </c>
      <c r="C38">
        <v>18.899999999999999</v>
      </c>
      <c r="D38">
        <f t="shared" si="0"/>
        <v>18.899999999999999</v>
      </c>
      <c r="E38">
        <v>43</v>
      </c>
      <c r="F38">
        <f t="shared" si="1"/>
        <v>812.69999999999993</v>
      </c>
    </row>
    <row r="39" spans="1:6" x14ac:dyDescent="0.3">
      <c r="A39" t="s">
        <v>8</v>
      </c>
      <c r="B39">
        <v>10.7</v>
      </c>
      <c r="C39">
        <v>13.6</v>
      </c>
      <c r="D39">
        <f t="shared" si="0"/>
        <v>12.149999999999999</v>
      </c>
      <c r="E39">
        <v>55</v>
      </c>
      <c r="F39">
        <f t="shared" si="1"/>
        <v>668.24999999999989</v>
      </c>
    </row>
    <row r="40" spans="1:6" x14ac:dyDescent="0.3">
      <c r="A40" t="s">
        <v>1</v>
      </c>
      <c r="B40">
        <v>10.8</v>
      </c>
      <c r="C40">
        <v>14</v>
      </c>
      <c r="D40">
        <f t="shared" si="0"/>
        <v>12.4</v>
      </c>
      <c r="E40">
        <v>63</v>
      </c>
      <c r="F40">
        <f t="shared" si="1"/>
        <v>781.2</v>
      </c>
    </row>
    <row r="41" spans="1:6" x14ac:dyDescent="0.3">
      <c r="A41" t="s">
        <v>4</v>
      </c>
      <c r="B41">
        <v>13.1</v>
      </c>
      <c r="C41">
        <v>14.6</v>
      </c>
      <c r="D41">
        <f t="shared" si="0"/>
        <v>13.85</v>
      </c>
      <c r="E41">
        <v>50</v>
      </c>
      <c r="F41">
        <f t="shared" si="1"/>
        <v>692.5</v>
      </c>
    </row>
    <row r="42" spans="1:6" x14ac:dyDescent="0.3">
      <c r="A42" t="s">
        <v>4</v>
      </c>
      <c r="B42">
        <v>16.38</v>
      </c>
      <c r="C42">
        <v>18.420000000000002</v>
      </c>
      <c r="D42">
        <f t="shared" si="0"/>
        <v>17.399999999999999</v>
      </c>
      <c r="E42">
        <v>62</v>
      </c>
      <c r="F42">
        <f t="shared" si="1"/>
        <v>1078.8</v>
      </c>
    </row>
    <row r="43" spans="1:6" x14ac:dyDescent="0.3">
      <c r="A43" t="s">
        <v>5</v>
      </c>
      <c r="B43">
        <v>15.1</v>
      </c>
      <c r="C43">
        <v>18.7</v>
      </c>
      <c r="D43">
        <f t="shared" si="0"/>
        <v>16.899999999999999</v>
      </c>
      <c r="E43">
        <v>43</v>
      </c>
      <c r="F43">
        <f t="shared" si="1"/>
        <v>726.69999999999993</v>
      </c>
    </row>
    <row r="44" spans="1:6" x14ac:dyDescent="0.3">
      <c r="A44" t="s">
        <v>10</v>
      </c>
      <c r="B44">
        <v>7.32</v>
      </c>
      <c r="C44">
        <v>10.75</v>
      </c>
      <c r="D44">
        <f t="shared" si="0"/>
        <v>9.0350000000000001</v>
      </c>
      <c r="E44">
        <v>60</v>
      </c>
      <c r="F44">
        <f t="shared" si="1"/>
        <v>542.1</v>
      </c>
    </row>
    <row r="45" spans="1:6" x14ac:dyDescent="0.3">
      <c r="A45" t="s">
        <v>3</v>
      </c>
      <c r="B45">
        <v>18</v>
      </c>
      <c r="C45">
        <v>23</v>
      </c>
      <c r="D45">
        <f t="shared" si="0"/>
        <v>20.5</v>
      </c>
      <c r="E45">
        <v>35</v>
      </c>
      <c r="F45">
        <f t="shared" si="1"/>
        <v>717.5</v>
      </c>
    </row>
    <row r="46" spans="1:6" x14ac:dyDescent="0.3">
      <c r="A46" t="s">
        <v>8</v>
      </c>
      <c r="B46">
        <v>9.4</v>
      </c>
      <c r="C46">
        <v>13.6</v>
      </c>
      <c r="D46">
        <f t="shared" si="0"/>
        <v>11.5</v>
      </c>
      <c r="E46">
        <v>60</v>
      </c>
      <c r="F46">
        <f t="shared" si="1"/>
        <v>690</v>
      </c>
    </row>
    <row r="47" spans="1:6" x14ac:dyDescent="0.3">
      <c r="A47" t="s">
        <v>9</v>
      </c>
      <c r="B47">
        <v>12</v>
      </c>
      <c r="C47">
        <v>15.41</v>
      </c>
      <c r="D47">
        <f t="shared" si="0"/>
        <v>13.705</v>
      </c>
      <c r="E47">
        <v>55</v>
      </c>
      <c r="F47">
        <f t="shared" si="1"/>
        <v>753.77499999999998</v>
      </c>
    </row>
    <row r="48" spans="1:6" x14ac:dyDescent="0.3">
      <c r="A48" t="s">
        <v>10</v>
      </c>
      <c r="B48">
        <v>8.4</v>
      </c>
      <c r="C48">
        <v>11.5</v>
      </c>
      <c r="D48">
        <f t="shared" si="0"/>
        <v>9.9499999999999993</v>
      </c>
      <c r="E48">
        <v>70</v>
      </c>
      <c r="F48">
        <f t="shared" si="1"/>
        <v>696.5</v>
      </c>
    </row>
    <row r="49" spans="1:6" x14ac:dyDescent="0.3">
      <c r="A49" t="s">
        <v>8</v>
      </c>
      <c r="B49">
        <v>13.8</v>
      </c>
      <c r="C49">
        <v>17.21</v>
      </c>
      <c r="D49">
        <f t="shared" si="0"/>
        <v>15.505000000000001</v>
      </c>
      <c r="E49">
        <v>60</v>
      </c>
      <c r="F49">
        <f t="shared" si="1"/>
        <v>930.30000000000007</v>
      </c>
    </row>
    <row r="50" spans="1:6" x14ac:dyDescent="0.3">
      <c r="A50" t="s">
        <v>8</v>
      </c>
      <c r="B50">
        <v>18</v>
      </c>
      <c r="C50">
        <v>20.079999999999998</v>
      </c>
      <c r="D50">
        <f t="shared" si="0"/>
        <v>19.04</v>
      </c>
      <c r="E50">
        <v>50</v>
      </c>
      <c r="F50">
        <f t="shared" si="1"/>
        <v>952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D522E-5B78-4EE5-B2DC-90F0AFBF2120}">
  <dimension ref="A1:X50"/>
  <sheetViews>
    <sheetView workbookViewId="0">
      <selection activeCell="D3" sqref="D3"/>
    </sheetView>
  </sheetViews>
  <sheetFormatPr defaultRowHeight="14.4" x14ac:dyDescent="0.3"/>
  <cols>
    <col min="4" max="4" width="20.33203125" bestFit="1" customWidth="1"/>
    <col min="6" max="6" width="31.109375" bestFit="1" customWidth="1"/>
    <col min="7" max="7" width="15.5546875" bestFit="1" customWidth="1"/>
    <col min="8" max="8" width="6.5546875" bestFit="1" customWidth="1"/>
    <col min="9" max="10" width="12" bestFit="1" customWidth="1"/>
  </cols>
  <sheetData>
    <row r="1" spans="1:24" x14ac:dyDescent="0.3">
      <c r="A1" s="19"/>
      <c r="B1" s="19"/>
      <c r="C1" s="19"/>
      <c r="D1" s="19"/>
      <c r="E1" s="19"/>
      <c r="F1" s="19"/>
      <c r="G1" s="19"/>
      <c r="H1" s="19"/>
      <c r="I1" s="19" t="s">
        <v>1931</v>
      </c>
      <c r="J1" s="19"/>
      <c r="K1" s="19"/>
      <c r="L1" s="19"/>
      <c r="M1" s="19"/>
      <c r="N1" s="19"/>
      <c r="O1" s="19"/>
      <c r="P1" s="19"/>
      <c r="Q1" s="19"/>
      <c r="R1" s="19"/>
      <c r="S1" s="19"/>
      <c r="T1" s="19"/>
      <c r="U1" s="19"/>
      <c r="V1" s="19"/>
      <c r="W1" s="19"/>
      <c r="X1" s="19"/>
    </row>
    <row r="2" spans="1:24" x14ac:dyDescent="0.3">
      <c r="A2" t="s">
        <v>0</v>
      </c>
      <c r="B2" t="s">
        <v>11</v>
      </c>
      <c r="C2" t="s">
        <v>821</v>
      </c>
      <c r="D2" t="s">
        <v>1928</v>
      </c>
    </row>
    <row r="3" spans="1:24" x14ac:dyDescent="0.3">
      <c r="A3" t="s">
        <v>3</v>
      </c>
      <c r="B3" t="s">
        <v>14</v>
      </c>
      <c r="C3" t="s">
        <v>950</v>
      </c>
      <c r="D3">
        <f>'task4 cont'!D3</f>
        <v>13.5</v>
      </c>
      <c r="F3" s="1" t="s">
        <v>1940</v>
      </c>
      <c r="G3" s="1" t="s">
        <v>1939</v>
      </c>
    </row>
    <row r="4" spans="1:24" x14ac:dyDescent="0.3">
      <c r="A4" t="s">
        <v>3</v>
      </c>
      <c r="B4" t="s">
        <v>15</v>
      </c>
      <c r="C4" t="s">
        <v>950</v>
      </c>
      <c r="D4">
        <f>'task4 cont'!D4</f>
        <v>15.5</v>
      </c>
      <c r="F4" s="1" t="s">
        <v>796</v>
      </c>
      <c r="G4" t="s">
        <v>1131</v>
      </c>
      <c r="H4" t="s">
        <v>762</v>
      </c>
      <c r="I4" t="s">
        <v>950</v>
      </c>
      <c r="J4" t="s">
        <v>797</v>
      </c>
    </row>
    <row r="5" spans="1:24" x14ac:dyDescent="0.3">
      <c r="A5" t="s">
        <v>3</v>
      </c>
      <c r="B5" t="s">
        <v>19</v>
      </c>
      <c r="C5" t="s">
        <v>950</v>
      </c>
      <c r="D5">
        <f>'task4 cont'!D5</f>
        <v>22.5</v>
      </c>
      <c r="F5" s="2" t="s">
        <v>10</v>
      </c>
      <c r="G5">
        <v>15.387500000000003</v>
      </c>
      <c r="I5">
        <v>9.7175000000000011</v>
      </c>
      <c r="J5">
        <v>13.497500000000002</v>
      </c>
    </row>
    <row r="6" spans="1:24" x14ac:dyDescent="0.3">
      <c r="A6" t="s">
        <v>5</v>
      </c>
      <c r="B6" t="s">
        <v>22</v>
      </c>
      <c r="C6" t="s">
        <v>950</v>
      </c>
      <c r="D6">
        <f>'task4 cont'!D6</f>
        <v>16.405000000000001</v>
      </c>
      <c r="F6" s="2" t="s">
        <v>7</v>
      </c>
      <c r="G6">
        <v>9.3049999999999997</v>
      </c>
      <c r="I6">
        <v>11.5</v>
      </c>
      <c r="J6">
        <v>10.4025</v>
      </c>
    </row>
    <row r="7" spans="1:24" x14ac:dyDescent="0.3">
      <c r="A7" t="s">
        <v>3</v>
      </c>
      <c r="B7" t="s">
        <v>25</v>
      </c>
      <c r="C7" t="s">
        <v>1131</v>
      </c>
      <c r="D7">
        <f>'task4 cont'!D7</f>
        <v>17.2</v>
      </c>
      <c r="F7" s="12" t="s">
        <v>4</v>
      </c>
      <c r="G7" s="13">
        <v>20.7</v>
      </c>
      <c r="H7" s="13"/>
      <c r="I7" s="13">
        <v>16.233333333333334</v>
      </c>
      <c r="J7" s="13">
        <v>18.02</v>
      </c>
    </row>
    <row r="8" spans="1:24" x14ac:dyDescent="0.3">
      <c r="A8" t="s">
        <v>4</v>
      </c>
      <c r="B8" t="s">
        <v>26</v>
      </c>
      <c r="C8" t="s">
        <v>950</v>
      </c>
      <c r="D8">
        <f>'task4 cont'!D8</f>
        <v>15.950000000000001</v>
      </c>
      <c r="F8" s="2" t="s">
        <v>8</v>
      </c>
      <c r="G8">
        <v>15.114166666666668</v>
      </c>
      <c r="I8">
        <v>16.824999999999999</v>
      </c>
      <c r="J8">
        <v>15.358571428571429</v>
      </c>
    </row>
    <row r="9" spans="1:24" x14ac:dyDescent="0.3">
      <c r="A9" t="s">
        <v>6</v>
      </c>
      <c r="B9" t="s">
        <v>28</v>
      </c>
      <c r="C9" t="s">
        <v>950</v>
      </c>
      <c r="D9">
        <f>'task4 cont'!D9</f>
        <v>15</v>
      </c>
      <c r="F9" s="2" t="s">
        <v>2</v>
      </c>
      <c r="I9">
        <v>12.035</v>
      </c>
      <c r="J9">
        <v>12.035</v>
      </c>
    </row>
    <row r="10" spans="1:24" x14ac:dyDescent="0.3">
      <c r="A10" t="s">
        <v>6</v>
      </c>
      <c r="B10" t="s">
        <v>31</v>
      </c>
      <c r="C10" t="s">
        <v>1131</v>
      </c>
      <c r="D10">
        <f>'task4 cont'!D10</f>
        <v>18.48</v>
      </c>
      <c r="F10" s="2" t="s">
        <v>9</v>
      </c>
      <c r="G10">
        <v>18.252499999999998</v>
      </c>
      <c r="I10">
        <v>12.854999999999999</v>
      </c>
      <c r="J10">
        <v>15.013999999999999</v>
      </c>
    </row>
    <row r="11" spans="1:24" x14ac:dyDescent="0.3">
      <c r="A11" t="s">
        <v>5</v>
      </c>
      <c r="B11" t="s">
        <v>33</v>
      </c>
      <c r="C11" t="s">
        <v>950</v>
      </c>
      <c r="D11">
        <f>'task4 cont'!D11</f>
        <v>14.95</v>
      </c>
      <c r="F11" s="2" t="s">
        <v>3</v>
      </c>
      <c r="G11">
        <v>19.674999999999997</v>
      </c>
      <c r="I11">
        <v>16.164285714285715</v>
      </c>
      <c r="J11">
        <v>16.944444444444443</v>
      </c>
    </row>
    <row r="12" spans="1:24" x14ac:dyDescent="0.3">
      <c r="A12" t="s">
        <v>5</v>
      </c>
      <c r="B12" t="s">
        <v>34</v>
      </c>
      <c r="C12" t="s">
        <v>950</v>
      </c>
      <c r="D12">
        <f>'task4 cont'!D12</f>
        <v>15.5</v>
      </c>
      <c r="F12" s="2" t="s">
        <v>1</v>
      </c>
      <c r="G12">
        <v>14.100000000000001</v>
      </c>
      <c r="I12">
        <v>19.48</v>
      </c>
      <c r="J12">
        <v>16.790000000000003</v>
      </c>
    </row>
    <row r="13" spans="1:24" x14ac:dyDescent="0.3">
      <c r="A13" t="s">
        <v>8</v>
      </c>
      <c r="B13" t="s">
        <v>35</v>
      </c>
      <c r="C13" t="s">
        <v>1131</v>
      </c>
      <c r="D13">
        <f>'task4 cont'!D13</f>
        <v>19.04</v>
      </c>
      <c r="F13" s="2" t="s">
        <v>5</v>
      </c>
      <c r="G13">
        <v>9.625</v>
      </c>
      <c r="H13">
        <v>16.899999999999999</v>
      </c>
      <c r="I13">
        <v>15.618333333333334</v>
      </c>
      <c r="J13">
        <v>13.232857142857142</v>
      </c>
    </row>
    <row r="14" spans="1:24" x14ac:dyDescent="0.3">
      <c r="A14" t="s">
        <v>9</v>
      </c>
      <c r="B14" t="s">
        <v>39</v>
      </c>
      <c r="C14" t="s">
        <v>950</v>
      </c>
      <c r="D14">
        <f>'task4 cont'!D14</f>
        <v>12.5</v>
      </c>
      <c r="F14" s="2" t="s">
        <v>6</v>
      </c>
      <c r="G14">
        <v>18.48</v>
      </c>
      <c r="I14">
        <v>15</v>
      </c>
      <c r="J14">
        <v>16.740000000000002</v>
      </c>
    </row>
    <row r="15" spans="1:24" x14ac:dyDescent="0.3">
      <c r="A15" t="s">
        <v>9</v>
      </c>
      <c r="B15" t="s">
        <v>40</v>
      </c>
      <c r="C15" t="s">
        <v>1131</v>
      </c>
      <c r="D15">
        <f>'task4 cont'!D15</f>
        <v>16.645</v>
      </c>
      <c r="F15" s="2" t="s">
        <v>797</v>
      </c>
      <c r="G15">
        <v>15.406521739130433</v>
      </c>
      <c r="H15">
        <v>16.899999999999999</v>
      </c>
      <c r="I15">
        <v>15.042708333333335</v>
      </c>
      <c r="J15">
        <v>15.255729166666669</v>
      </c>
    </row>
    <row r="16" spans="1:24" x14ac:dyDescent="0.3">
      <c r="A16" t="s">
        <v>10</v>
      </c>
      <c r="B16" t="s">
        <v>41</v>
      </c>
      <c r="C16" t="s">
        <v>1131</v>
      </c>
      <c r="D16">
        <f>'task4 cont'!D16</f>
        <v>17.28</v>
      </c>
    </row>
    <row r="17" spans="1:4" x14ac:dyDescent="0.3">
      <c r="A17" t="s">
        <v>7</v>
      </c>
      <c r="B17" t="s">
        <v>43</v>
      </c>
      <c r="C17" t="s">
        <v>950</v>
      </c>
      <c r="D17">
        <f>'task4 cont'!D17</f>
        <v>11.5</v>
      </c>
    </row>
    <row r="18" spans="1:4" x14ac:dyDescent="0.3">
      <c r="A18" t="s">
        <v>10</v>
      </c>
      <c r="B18" t="s">
        <v>44</v>
      </c>
      <c r="C18" t="s">
        <v>950</v>
      </c>
      <c r="D18">
        <f>'task4 cont'!D18</f>
        <v>10.4</v>
      </c>
    </row>
    <row r="19" spans="1:4" x14ac:dyDescent="0.3">
      <c r="A19" t="s">
        <v>5</v>
      </c>
      <c r="B19" t="s">
        <v>45</v>
      </c>
      <c r="C19" t="s">
        <v>1131</v>
      </c>
      <c r="D19">
        <f>'task4 cont'!D19</f>
        <v>9</v>
      </c>
    </row>
    <row r="20" spans="1:4" x14ac:dyDescent="0.3">
      <c r="A20" t="s">
        <v>10</v>
      </c>
      <c r="B20" t="s">
        <v>46</v>
      </c>
      <c r="C20" t="s">
        <v>1131</v>
      </c>
      <c r="D20">
        <f>'task4 cont'!D20</f>
        <v>14.98</v>
      </c>
    </row>
    <row r="21" spans="1:4" x14ac:dyDescent="0.3">
      <c r="A21" t="s">
        <v>4</v>
      </c>
      <c r="B21" t="s">
        <v>50</v>
      </c>
      <c r="C21" t="s">
        <v>1131</v>
      </c>
      <c r="D21">
        <f>'task4 cont'!D21</f>
        <v>24</v>
      </c>
    </row>
    <row r="22" spans="1:4" x14ac:dyDescent="0.3">
      <c r="A22" t="s">
        <v>8</v>
      </c>
      <c r="B22" t="s">
        <v>51</v>
      </c>
      <c r="C22" t="s">
        <v>950</v>
      </c>
      <c r="D22">
        <f>'task4 cont'!D22</f>
        <v>16.824999999999999</v>
      </c>
    </row>
    <row r="23" spans="1:4" x14ac:dyDescent="0.3">
      <c r="A23" t="s">
        <v>3</v>
      </c>
      <c r="B23" t="s">
        <v>1431</v>
      </c>
      <c r="C23" t="s">
        <v>950</v>
      </c>
      <c r="D23">
        <f>'task4 cont'!D23</f>
        <v>14.8</v>
      </c>
    </row>
    <row r="24" spans="1:4" x14ac:dyDescent="0.3">
      <c r="A24" t="s">
        <v>1</v>
      </c>
      <c r="B24" t="s">
        <v>53</v>
      </c>
      <c r="C24" t="s">
        <v>950</v>
      </c>
      <c r="D24">
        <f>'task4 cont'!D24</f>
        <v>23.560000000000002</v>
      </c>
    </row>
    <row r="25" spans="1:4" x14ac:dyDescent="0.3">
      <c r="A25" t="s">
        <v>1</v>
      </c>
      <c r="B25" t="s">
        <v>54</v>
      </c>
      <c r="C25" t="s">
        <v>950</v>
      </c>
      <c r="D25">
        <f>'task4 cont'!D25</f>
        <v>15.4</v>
      </c>
    </row>
    <row r="26" spans="1:4" x14ac:dyDescent="0.3">
      <c r="A26" t="s">
        <v>3</v>
      </c>
      <c r="B26" t="s">
        <v>55</v>
      </c>
      <c r="C26" t="s">
        <v>950</v>
      </c>
      <c r="D26">
        <f>'task4 cont'!D26</f>
        <v>12.5</v>
      </c>
    </row>
    <row r="27" spans="1:4" x14ac:dyDescent="0.3">
      <c r="A27" t="s">
        <v>3</v>
      </c>
      <c r="B27" t="s">
        <v>59</v>
      </c>
      <c r="C27" t="s">
        <v>1131</v>
      </c>
      <c r="D27">
        <f>'task4 cont'!D27</f>
        <v>22.15</v>
      </c>
    </row>
    <row r="28" spans="1:4" x14ac:dyDescent="0.3">
      <c r="A28" t="s">
        <v>2</v>
      </c>
      <c r="B28" t="s">
        <v>62</v>
      </c>
      <c r="C28" t="s">
        <v>950</v>
      </c>
      <c r="D28">
        <f>'task4 cont'!D28</f>
        <v>12.035</v>
      </c>
    </row>
    <row r="29" spans="1:4" x14ac:dyDescent="0.3">
      <c r="A29" t="s">
        <v>8</v>
      </c>
      <c r="B29" t="s">
        <v>73</v>
      </c>
      <c r="C29" t="s">
        <v>1131</v>
      </c>
      <c r="D29">
        <f>'task4 cont'!D29</f>
        <v>13.45</v>
      </c>
    </row>
    <row r="30" spans="1:4" x14ac:dyDescent="0.3">
      <c r="A30" t="s">
        <v>9</v>
      </c>
      <c r="B30" t="s">
        <v>74</v>
      </c>
      <c r="C30" t="s">
        <v>1131</v>
      </c>
      <c r="D30">
        <f>'task4 cont'!D30</f>
        <v>19.86</v>
      </c>
    </row>
    <row r="31" spans="1:4" x14ac:dyDescent="0.3">
      <c r="A31" t="s">
        <v>1</v>
      </c>
      <c r="B31" t="s">
        <v>76</v>
      </c>
      <c r="C31" t="s">
        <v>1131</v>
      </c>
      <c r="D31">
        <f>'task4 cont'!D31</f>
        <v>15.8</v>
      </c>
    </row>
    <row r="32" spans="1:4" x14ac:dyDescent="0.3">
      <c r="A32" t="s">
        <v>9</v>
      </c>
      <c r="B32" t="s">
        <v>79</v>
      </c>
      <c r="C32" t="s">
        <v>950</v>
      </c>
      <c r="D32">
        <f>'task4 cont'!D32</f>
        <v>12.36</v>
      </c>
    </row>
    <row r="33" spans="1:4" x14ac:dyDescent="0.3">
      <c r="A33" t="s">
        <v>5</v>
      </c>
      <c r="B33" t="s">
        <v>80</v>
      </c>
      <c r="C33" t="s">
        <v>1131</v>
      </c>
      <c r="D33">
        <f>'task4 cont'!D33</f>
        <v>12.725000000000001</v>
      </c>
    </row>
    <row r="34" spans="1:4" x14ac:dyDescent="0.3">
      <c r="A34" t="s">
        <v>7</v>
      </c>
      <c r="B34" t="s">
        <v>81</v>
      </c>
      <c r="C34" t="s">
        <v>1131</v>
      </c>
      <c r="D34">
        <f>'task4 cont'!D34</f>
        <v>9.3049999999999997</v>
      </c>
    </row>
    <row r="35" spans="1:4" x14ac:dyDescent="0.3">
      <c r="A35" t="s">
        <v>10</v>
      </c>
      <c r="B35" t="s">
        <v>83</v>
      </c>
      <c r="C35" t="s">
        <v>1131</v>
      </c>
      <c r="D35">
        <f>'task4 cont'!D35</f>
        <v>19.34</v>
      </c>
    </row>
    <row r="36" spans="1:4" x14ac:dyDescent="0.3">
      <c r="A36" t="s">
        <v>5</v>
      </c>
      <c r="B36" t="s">
        <v>1734</v>
      </c>
      <c r="C36" t="s">
        <v>1131</v>
      </c>
      <c r="D36">
        <f>'task4 cont'!D36</f>
        <v>7.15</v>
      </c>
    </row>
    <row r="37" spans="1:4" x14ac:dyDescent="0.3">
      <c r="A37" t="s">
        <v>3</v>
      </c>
      <c r="B37" t="s">
        <v>87</v>
      </c>
      <c r="C37" t="s">
        <v>950</v>
      </c>
      <c r="D37">
        <f>'task4 cont'!D37</f>
        <v>13.85</v>
      </c>
    </row>
    <row r="38" spans="1:4" x14ac:dyDescent="0.3">
      <c r="A38" t="s">
        <v>4</v>
      </c>
      <c r="B38" t="s">
        <v>90</v>
      </c>
      <c r="C38" t="s">
        <v>950</v>
      </c>
      <c r="D38">
        <f>'task4 cont'!D38</f>
        <v>18.899999999999999</v>
      </c>
    </row>
    <row r="39" spans="1:4" x14ac:dyDescent="0.3">
      <c r="A39" t="s">
        <v>8</v>
      </c>
      <c r="B39" t="s">
        <v>96</v>
      </c>
      <c r="C39" t="s">
        <v>1131</v>
      </c>
      <c r="D39">
        <f>'task4 cont'!D39</f>
        <v>12.149999999999999</v>
      </c>
    </row>
    <row r="40" spans="1:4" x14ac:dyDescent="0.3">
      <c r="A40" t="s">
        <v>1</v>
      </c>
      <c r="B40" t="s">
        <v>97</v>
      </c>
      <c r="C40" t="s">
        <v>1131</v>
      </c>
      <c r="D40">
        <f>'task4 cont'!D40</f>
        <v>12.4</v>
      </c>
    </row>
    <row r="41" spans="1:4" x14ac:dyDescent="0.3">
      <c r="A41" t="s">
        <v>4</v>
      </c>
      <c r="B41" t="s">
        <v>99</v>
      </c>
      <c r="C41" t="s">
        <v>950</v>
      </c>
      <c r="D41">
        <f>'task4 cont'!D41</f>
        <v>13.85</v>
      </c>
    </row>
    <row r="42" spans="1:4" x14ac:dyDescent="0.3">
      <c r="A42" t="s">
        <v>4</v>
      </c>
      <c r="B42" t="s">
        <v>100</v>
      </c>
      <c r="C42" t="s">
        <v>1131</v>
      </c>
      <c r="D42">
        <f>'task4 cont'!D42</f>
        <v>17.399999999999999</v>
      </c>
    </row>
    <row r="43" spans="1:4" x14ac:dyDescent="0.3">
      <c r="A43" t="s">
        <v>5</v>
      </c>
      <c r="B43" t="s">
        <v>102</v>
      </c>
      <c r="C43" t="s">
        <v>762</v>
      </c>
      <c r="D43">
        <f>'task4 cont'!D43</f>
        <v>16.899999999999999</v>
      </c>
    </row>
    <row r="44" spans="1:4" x14ac:dyDescent="0.3">
      <c r="A44" t="s">
        <v>10</v>
      </c>
      <c r="B44" t="s">
        <v>1824</v>
      </c>
      <c r="C44" t="s">
        <v>950</v>
      </c>
      <c r="D44">
        <f>'task4 cont'!D44</f>
        <v>9.0350000000000001</v>
      </c>
    </row>
    <row r="45" spans="1:4" x14ac:dyDescent="0.3">
      <c r="A45" t="s">
        <v>3</v>
      </c>
      <c r="B45" t="s">
        <v>104</v>
      </c>
      <c r="C45" t="s">
        <v>950</v>
      </c>
      <c r="D45">
        <f>'task4 cont'!D45</f>
        <v>20.5</v>
      </c>
    </row>
    <row r="46" spans="1:4" x14ac:dyDescent="0.3">
      <c r="A46" t="s">
        <v>8</v>
      </c>
      <c r="B46" t="s">
        <v>107</v>
      </c>
      <c r="C46" t="s">
        <v>1131</v>
      </c>
      <c r="D46">
        <f>'task4 cont'!D46</f>
        <v>11.5</v>
      </c>
    </row>
    <row r="47" spans="1:4" x14ac:dyDescent="0.3">
      <c r="A47" t="s">
        <v>9</v>
      </c>
      <c r="B47" t="s">
        <v>109</v>
      </c>
      <c r="C47" t="s">
        <v>950</v>
      </c>
      <c r="D47">
        <f>'task4 cont'!D47</f>
        <v>13.705</v>
      </c>
    </row>
    <row r="48" spans="1:4" x14ac:dyDescent="0.3">
      <c r="A48" t="s">
        <v>10</v>
      </c>
      <c r="B48" t="s">
        <v>112</v>
      </c>
      <c r="C48" t="s">
        <v>1131</v>
      </c>
      <c r="D48">
        <f>'task4 cont'!D48</f>
        <v>9.9499999999999993</v>
      </c>
    </row>
    <row r="49" spans="1:4" x14ac:dyDescent="0.3">
      <c r="A49" t="s">
        <v>8</v>
      </c>
      <c r="B49" t="s">
        <v>117</v>
      </c>
      <c r="C49" t="s">
        <v>1131</v>
      </c>
      <c r="D49">
        <f>'task4 cont'!D49</f>
        <v>15.505000000000001</v>
      </c>
    </row>
    <row r="50" spans="1:4" x14ac:dyDescent="0.3">
      <c r="A50" t="s">
        <v>8</v>
      </c>
      <c r="B50" t="s">
        <v>123</v>
      </c>
      <c r="C50" t="s">
        <v>1131</v>
      </c>
      <c r="D50">
        <f>'task4 cont'!D50</f>
        <v>19.04</v>
      </c>
    </row>
  </sheetData>
  <mergeCells count="6">
    <mergeCell ref="U1:X1"/>
    <mergeCell ref="A1:D1"/>
    <mergeCell ref="E1:H1"/>
    <mergeCell ref="I1:L1"/>
    <mergeCell ref="M1:P1"/>
    <mergeCell ref="Q1:T1"/>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10287-F663-4E77-B7BB-7EB301793D6F}">
  <dimension ref="A1:AM53"/>
  <sheetViews>
    <sheetView zoomScaleNormal="100" workbookViewId="0">
      <selection activeCell="J18" sqref="J18"/>
    </sheetView>
  </sheetViews>
  <sheetFormatPr defaultRowHeight="14.4" x14ac:dyDescent="0.3"/>
  <cols>
    <col min="1" max="1" width="10.6640625" bestFit="1" customWidth="1"/>
    <col min="2" max="2" width="19.44140625" bestFit="1" customWidth="1"/>
    <col min="3" max="3" width="29.21875" bestFit="1" customWidth="1"/>
    <col min="4" max="4" width="16" bestFit="1" customWidth="1"/>
    <col min="5" max="5" width="12" bestFit="1" customWidth="1"/>
    <col min="6" max="7" width="12" customWidth="1"/>
    <col min="8" max="8" width="29.21875" bestFit="1" customWidth="1"/>
    <col min="9" max="9" width="16.109375" customWidth="1"/>
    <col min="10" max="10" width="28.6640625" customWidth="1"/>
    <col min="11" max="11" width="15" customWidth="1"/>
    <col min="12" max="12" width="11.44140625" customWidth="1"/>
    <col min="13" max="13" width="20.88671875" customWidth="1"/>
    <col min="14" max="14" width="9.5546875" customWidth="1"/>
    <col min="17" max="17" width="10.6640625" bestFit="1" customWidth="1"/>
    <col min="18" max="18" width="21.77734375" bestFit="1" customWidth="1"/>
    <col min="19" max="19" width="12" bestFit="1" customWidth="1"/>
    <col min="20" max="20" width="29.21875" bestFit="1" customWidth="1"/>
    <col min="32" max="32" width="29.21875" bestFit="1" customWidth="1"/>
    <col min="33" max="33" width="16.6640625" bestFit="1" customWidth="1"/>
    <col min="35" max="35" width="40.33203125" bestFit="1" customWidth="1"/>
    <col min="36" max="36" width="15.5546875" bestFit="1" customWidth="1"/>
    <col min="37" max="39" width="12" bestFit="1" customWidth="1"/>
  </cols>
  <sheetData>
    <row r="1" spans="1:39" x14ac:dyDescent="0.3">
      <c r="A1" s="19" t="s">
        <v>1935</v>
      </c>
      <c r="B1" s="19"/>
      <c r="C1" s="19"/>
      <c r="D1" s="19"/>
      <c r="H1" s="20"/>
      <c r="I1" s="20"/>
      <c r="J1" s="20"/>
      <c r="K1" s="20"/>
      <c r="L1" s="20"/>
      <c r="M1" s="20"/>
      <c r="N1" s="20"/>
      <c r="O1" s="20"/>
      <c r="P1" s="10"/>
      <c r="AE1" s="19" t="s">
        <v>1937</v>
      </c>
      <c r="AF1" s="19"/>
    </row>
    <row r="2" spans="1:39" ht="18" x14ac:dyDescent="0.35">
      <c r="A2" t="s">
        <v>0</v>
      </c>
      <c r="B2" t="s">
        <v>799</v>
      </c>
      <c r="C2" t="s">
        <v>1930</v>
      </c>
      <c r="D2" t="s">
        <v>1929</v>
      </c>
      <c r="E2" t="s">
        <v>812</v>
      </c>
      <c r="H2" s="21" t="s">
        <v>1936</v>
      </c>
      <c r="I2" s="21"/>
      <c r="J2" s="21"/>
      <c r="K2" s="21"/>
      <c r="L2" s="21"/>
      <c r="M2" s="21"/>
      <c r="N2" s="21"/>
      <c r="O2" s="16"/>
      <c r="Q2" t="s">
        <v>0</v>
      </c>
      <c r="R2" t="s">
        <v>810</v>
      </c>
      <c r="S2" t="s">
        <v>1927</v>
      </c>
      <c r="T2" t="s">
        <v>1930</v>
      </c>
      <c r="AE2" t="s">
        <v>0</v>
      </c>
      <c r="AF2" t="s">
        <v>1930</v>
      </c>
      <c r="AG2" t="s">
        <v>1938</v>
      </c>
    </row>
    <row r="3" spans="1:39" x14ac:dyDescent="0.3">
      <c r="A3" t="s">
        <v>3</v>
      </c>
      <c r="B3">
        <v>12</v>
      </c>
      <c r="C3">
        <f>'task4 cont'!D3</f>
        <v>13.5</v>
      </c>
      <c r="D3">
        <f>B3*C3</f>
        <v>162</v>
      </c>
      <c r="E3">
        <v>1196</v>
      </c>
      <c r="Q3" t="s">
        <v>3</v>
      </c>
      <c r="R3">
        <v>40</v>
      </c>
      <c r="S3">
        <v>9.7571250000000003</v>
      </c>
      <c r="T3">
        <f>C3</f>
        <v>13.5</v>
      </c>
      <c r="AE3" t="s">
        <v>3</v>
      </c>
      <c r="AF3">
        <f>C3</f>
        <v>13.5</v>
      </c>
      <c r="AG3" t="str">
        <f>IF(AF3&gt;$AF$53,"high",IF(AF3&lt;$AF$52,"low","medium"))</f>
        <v>medium</v>
      </c>
      <c r="AI3" s="1" t="s">
        <v>1945</v>
      </c>
      <c r="AJ3" s="1" t="s">
        <v>1939</v>
      </c>
    </row>
    <row r="4" spans="1:39" ht="15" thickBot="1" x14ac:dyDescent="0.35">
      <c r="A4" t="s">
        <v>3</v>
      </c>
      <c r="B4">
        <v>14</v>
      </c>
      <c r="C4">
        <f>'task4 cont'!D4</f>
        <v>15.5</v>
      </c>
      <c r="D4">
        <f t="shared" ref="D4:D50" si="0">B4*C4</f>
        <v>217</v>
      </c>
      <c r="E4">
        <v>998</v>
      </c>
      <c r="Q4" t="s">
        <v>3</v>
      </c>
      <c r="R4">
        <v>35</v>
      </c>
      <c r="S4">
        <v>7.7910237500000008</v>
      </c>
      <c r="T4">
        <f t="shared" ref="T4:T50" si="1">C4</f>
        <v>15.5</v>
      </c>
      <c r="AE4" t="s">
        <v>3</v>
      </c>
      <c r="AF4">
        <f t="shared" ref="AF4:AF50" si="2">C4</f>
        <v>15.5</v>
      </c>
      <c r="AG4" t="str">
        <f t="shared" ref="AG4:AG50" si="3">IF(AF4&gt;$AF$53,"high",IF(AF4&lt;$AF$52,"low","medium"))</f>
        <v>medium</v>
      </c>
      <c r="AI4" s="1" t="s">
        <v>796</v>
      </c>
      <c r="AJ4" t="s">
        <v>1942</v>
      </c>
      <c r="AK4" t="s">
        <v>1943</v>
      </c>
      <c r="AL4" t="s">
        <v>1944</v>
      </c>
      <c r="AM4" t="s">
        <v>797</v>
      </c>
    </row>
    <row r="5" spans="1:39" x14ac:dyDescent="0.3">
      <c r="A5" t="s">
        <v>3</v>
      </c>
      <c r="B5">
        <v>23</v>
      </c>
      <c r="C5">
        <f>'task4 cont'!D5</f>
        <v>22.5</v>
      </c>
      <c r="D5">
        <f t="shared" si="0"/>
        <v>517.5</v>
      </c>
      <c r="E5">
        <v>998</v>
      </c>
      <c r="H5" s="9"/>
      <c r="I5" s="9" t="s">
        <v>799</v>
      </c>
      <c r="J5" s="9" t="s">
        <v>1930</v>
      </c>
      <c r="K5" s="9" t="s">
        <v>1929</v>
      </c>
      <c r="L5" s="9" t="s">
        <v>812</v>
      </c>
      <c r="M5" s="9" t="s">
        <v>810</v>
      </c>
      <c r="N5" s="9" t="s">
        <v>1927</v>
      </c>
      <c r="Q5" t="s">
        <v>3</v>
      </c>
      <c r="R5">
        <v>35</v>
      </c>
      <c r="S5">
        <v>8.9856000000000016</v>
      </c>
      <c r="T5">
        <f t="shared" si="1"/>
        <v>22.5</v>
      </c>
      <c r="AE5" t="s">
        <v>3</v>
      </c>
      <c r="AF5">
        <f t="shared" si="2"/>
        <v>22.5</v>
      </c>
      <c r="AG5" t="str">
        <f t="shared" si="3"/>
        <v>high</v>
      </c>
      <c r="AI5" s="2" t="s">
        <v>10</v>
      </c>
      <c r="AJ5">
        <v>19.34</v>
      </c>
      <c r="AK5">
        <v>9.7949999999999999</v>
      </c>
      <c r="AL5">
        <v>16.130000000000003</v>
      </c>
      <c r="AM5">
        <v>13.497500000000002</v>
      </c>
    </row>
    <row r="6" spans="1:39" x14ac:dyDescent="0.3">
      <c r="A6" t="s">
        <v>5</v>
      </c>
      <c r="B6">
        <v>15.1</v>
      </c>
      <c r="C6">
        <f>'task4 cont'!D6</f>
        <v>16.405000000000001</v>
      </c>
      <c r="D6">
        <f t="shared" si="0"/>
        <v>247.71550000000002</v>
      </c>
      <c r="E6">
        <v>1197</v>
      </c>
      <c r="H6" t="s">
        <v>799</v>
      </c>
      <c r="I6">
        <v>1</v>
      </c>
      <c r="Q6" t="s">
        <v>5</v>
      </c>
      <c r="R6">
        <v>45</v>
      </c>
      <c r="S6">
        <v>9.940903800000001</v>
      </c>
      <c r="T6">
        <f t="shared" si="1"/>
        <v>16.405000000000001</v>
      </c>
      <c r="AE6" t="s">
        <v>5</v>
      </c>
      <c r="AF6">
        <f t="shared" si="2"/>
        <v>16.405000000000001</v>
      </c>
      <c r="AG6" t="str">
        <f t="shared" si="3"/>
        <v>medium</v>
      </c>
      <c r="AI6" s="2" t="s">
        <v>7</v>
      </c>
      <c r="AK6">
        <v>10.4025</v>
      </c>
      <c r="AM6">
        <v>10.4025</v>
      </c>
    </row>
    <row r="7" spans="1:39" x14ac:dyDescent="0.3">
      <c r="A7" t="s">
        <v>3</v>
      </c>
      <c r="B7">
        <v>14.6</v>
      </c>
      <c r="C7">
        <f>'task4 cont'!D7</f>
        <v>17.2</v>
      </c>
      <c r="D7">
        <f t="shared" si="0"/>
        <v>251.11999999999998</v>
      </c>
      <c r="E7">
        <v>1248</v>
      </c>
      <c r="H7" t="s">
        <v>1930</v>
      </c>
      <c r="I7">
        <v>0.97575909433110863</v>
      </c>
      <c r="J7">
        <v>1</v>
      </c>
      <c r="Q7" t="s">
        <v>3</v>
      </c>
      <c r="R7">
        <v>42</v>
      </c>
      <c r="S7">
        <v>10.529721375000001</v>
      </c>
      <c r="T7">
        <f t="shared" si="1"/>
        <v>17.2</v>
      </c>
      <c r="AE7" t="s">
        <v>3</v>
      </c>
      <c r="AF7">
        <f t="shared" si="2"/>
        <v>17.2</v>
      </c>
      <c r="AG7" t="str">
        <f t="shared" si="3"/>
        <v>medium</v>
      </c>
      <c r="AI7" s="2" t="s">
        <v>4</v>
      </c>
      <c r="AJ7">
        <v>20.099999999999998</v>
      </c>
      <c r="AL7">
        <v>14.9</v>
      </c>
      <c r="AM7">
        <v>18.02</v>
      </c>
    </row>
    <row r="8" spans="1:39" x14ac:dyDescent="0.3">
      <c r="A8" t="s">
        <v>4</v>
      </c>
      <c r="B8">
        <v>13.3</v>
      </c>
      <c r="C8">
        <f>'task4 cont'!D8</f>
        <v>15.950000000000001</v>
      </c>
      <c r="D8">
        <f t="shared" si="0"/>
        <v>212.13500000000002</v>
      </c>
      <c r="E8">
        <v>1197</v>
      </c>
      <c r="H8" t="s">
        <v>1929</v>
      </c>
      <c r="I8">
        <v>0.98400553975480209</v>
      </c>
      <c r="J8" s="13">
        <v>0.97302653971275044</v>
      </c>
      <c r="K8">
        <v>1</v>
      </c>
      <c r="Q8" t="s">
        <v>4</v>
      </c>
      <c r="R8">
        <v>45</v>
      </c>
      <c r="S8">
        <v>10.281332249999998</v>
      </c>
      <c r="T8">
        <f t="shared" si="1"/>
        <v>15.950000000000001</v>
      </c>
      <c r="AE8" t="s">
        <v>4</v>
      </c>
      <c r="AF8">
        <f t="shared" si="2"/>
        <v>15.950000000000001</v>
      </c>
      <c r="AG8" t="str">
        <f t="shared" si="3"/>
        <v>medium</v>
      </c>
      <c r="AI8" s="2" t="s">
        <v>8</v>
      </c>
      <c r="AJ8">
        <v>19.04</v>
      </c>
      <c r="AK8">
        <v>11.824999999999999</v>
      </c>
      <c r="AL8">
        <v>15.26</v>
      </c>
      <c r="AM8">
        <v>15.358571428571427</v>
      </c>
    </row>
    <row r="9" spans="1:39" x14ac:dyDescent="0.3">
      <c r="A9" t="s">
        <v>6</v>
      </c>
      <c r="B9">
        <v>14</v>
      </c>
      <c r="C9">
        <f>'task4 cont'!D9</f>
        <v>15</v>
      </c>
      <c r="D9">
        <f t="shared" si="0"/>
        <v>210</v>
      </c>
      <c r="E9">
        <v>999</v>
      </c>
      <c r="H9" t="s">
        <v>812</v>
      </c>
      <c r="I9">
        <v>-0.59068939510556318</v>
      </c>
      <c r="J9" s="15">
        <v>-0.63392916917538866</v>
      </c>
      <c r="K9">
        <v>-0.55048038184514514</v>
      </c>
      <c r="L9">
        <v>1</v>
      </c>
      <c r="Q9" t="s">
        <v>6</v>
      </c>
      <c r="R9">
        <v>45</v>
      </c>
      <c r="S9">
        <v>9.811777118000002</v>
      </c>
      <c r="T9">
        <f t="shared" si="1"/>
        <v>15</v>
      </c>
      <c r="AE9" t="s">
        <v>6</v>
      </c>
      <c r="AF9">
        <f t="shared" si="2"/>
        <v>15</v>
      </c>
      <c r="AG9" t="str">
        <f t="shared" si="3"/>
        <v>medium</v>
      </c>
      <c r="AI9" s="2" t="s">
        <v>2</v>
      </c>
      <c r="AK9">
        <v>12.035</v>
      </c>
      <c r="AM9">
        <v>12.035</v>
      </c>
    </row>
    <row r="10" spans="1:39" x14ac:dyDescent="0.3">
      <c r="A10" t="s">
        <v>6</v>
      </c>
      <c r="B10">
        <v>15.3</v>
      </c>
      <c r="C10">
        <f>'task4 cont'!D10</f>
        <v>18.48</v>
      </c>
      <c r="D10">
        <f t="shared" si="0"/>
        <v>282.74400000000003</v>
      </c>
      <c r="E10">
        <v>1498</v>
      </c>
      <c r="H10" t="s">
        <v>810</v>
      </c>
      <c r="I10">
        <v>-0.57808810047474646</v>
      </c>
      <c r="J10">
        <v>-0.59246218141054519</v>
      </c>
      <c r="K10">
        <v>-0.53280756020979581</v>
      </c>
      <c r="L10" s="13">
        <v>0.76776054491934353</v>
      </c>
      <c r="M10">
        <v>1</v>
      </c>
      <c r="Q10" t="s">
        <v>6</v>
      </c>
      <c r="R10">
        <v>45</v>
      </c>
      <c r="S10">
        <v>9.9651519700000009</v>
      </c>
      <c r="T10">
        <f t="shared" si="1"/>
        <v>18.48</v>
      </c>
      <c r="AE10" t="s">
        <v>6</v>
      </c>
      <c r="AF10">
        <f t="shared" si="2"/>
        <v>18.48</v>
      </c>
      <c r="AG10" t="str">
        <f t="shared" si="3"/>
        <v>high</v>
      </c>
      <c r="AI10" s="2" t="s">
        <v>9</v>
      </c>
      <c r="AJ10">
        <v>19.86</v>
      </c>
      <c r="AK10">
        <v>12.36</v>
      </c>
      <c r="AL10">
        <v>14.283333333333333</v>
      </c>
      <c r="AM10">
        <v>15.013999999999999</v>
      </c>
    </row>
    <row r="11" spans="1:39" ht="15" thickBot="1" x14ac:dyDescent="0.35">
      <c r="A11" t="s">
        <v>5</v>
      </c>
      <c r="B11">
        <v>13.6</v>
      </c>
      <c r="C11">
        <f>'task4 cont'!D11</f>
        <v>14.95</v>
      </c>
      <c r="D11">
        <f t="shared" si="0"/>
        <v>203.32</v>
      </c>
      <c r="E11">
        <v>1496</v>
      </c>
      <c r="H11" s="8" t="s">
        <v>1927</v>
      </c>
      <c r="I11" s="8">
        <v>-0.53777431895758743</v>
      </c>
      <c r="J11" s="8">
        <v>-0.54332191550891884</v>
      </c>
      <c r="K11" s="8">
        <v>-0.50168056238062508</v>
      </c>
      <c r="L11" s="8">
        <v>0.76181181108780349</v>
      </c>
      <c r="M11" s="14">
        <v>0.88180462212430122</v>
      </c>
      <c r="N11" s="8">
        <v>1</v>
      </c>
      <c r="Q11" t="s">
        <v>5</v>
      </c>
      <c r="R11">
        <v>45</v>
      </c>
      <c r="S11">
        <v>11.182237049999999</v>
      </c>
      <c r="T11">
        <f t="shared" si="1"/>
        <v>14.95</v>
      </c>
      <c r="AE11" t="s">
        <v>5</v>
      </c>
      <c r="AF11">
        <f t="shared" si="2"/>
        <v>14.95</v>
      </c>
      <c r="AG11" t="str">
        <f t="shared" si="3"/>
        <v>medium</v>
      </c>
      <c r="AI11" s="2" t="s">
        <v>3</v>
      </c>
      <c r="AJ11">
        <v>21.716666666666669</v>
      </c>
      <c r="AL11">
        <v>14.558333333333332</v>
      </c>
      <c r="AM11">
        <v>16.944444444444443</v>
      </c>
    </row>
    <row r="12" spans="1:39" x14ac:dyDescent="0.3">
      <c r="A12" t="s">
        <v>5</v>
      </c>
      <c r="B12">
        <v>15</v>
      </c>
      <c r="C12">
        <f>'task4 cont'!D12</f>
        <v>15.5</v>
      </c>
      <c r="D12">
        <f t="shared" si="0"/>
        <v>232.5</v>
      </c>
      <c r="E12">
        <v>1496</v>
      </c>
      <c r="Q12" t="s">
        <v>5</v>
      </c>
      <c r="R12">
        <v>45</v>
      </c>
      <c r="S12">
        <v>10.508417875000001</v>
      </c>
      <c r="T12">
        <f t="shared" si="1"/>
        <v>15.5</v>
      </c>
      <c r="AE12" t="s">
        <v>5</v>
      </c>
      <c r="AF12">
        <f t="shared" si="2"/>
        <v>15.5</v>
      </c>
      <c r="AG12" t="str">
        <f t="shared" si="3"/>
        <v>medium</v>
      </c>
      <c r="AI12" s="2" t="s">
        <v>1</v>
      </c>
      <c r="AJ12">
        <v>23.560000000000002</v>
      </c>
      <c r="AK12">
        <v>12.4</v>
      </c>
      <c r="AL12">
        <v>15.600000000000001</v>
      </c>
      <c r="AM12">
        <v>16.79</v>
      </c>
    </row>
    <row r="13" spans="1:39" x14ac:dyDescent="0.3">
      <c r="A13" t="s">
        <v>8</v>
      </c>
      <c r="B13">
        <v>18</v>
      </c>
      <c r="C13">
        <f>'task4 cont'!D13</f>
        <v>19.04</v>
      </c>
      <c r="D13">
        <f t="shared" si="0"/>
        <v>342.71999999999997</v>
      </c>
      <c r="E13">
        <v>1461</v>
      </c>
      <c r="Q13" t="s">
        <v>8</v>
      </c>
      <c r="R13">
        <v>50</v>
      </c>
      <c r="S13">
        <v>10.6942836</v>
      </c>
      <c r="T13">
        <f t="shared" si="1"/>
        <v>19.04</v>
      </c>
      <c r="AE13" t="s">
        <v>8</v>
      </c>
      <c r="AF13">
        <f t="shared" si="2"/>
        <v>19.04</v>
      </c>
      <c r="AG13" t="str">
        <f t="shared" si="3"/>
        <v>high</v>
      </c>
      <c r="AI13" s="2" t="s">
        <v>5</v>
      </c>
      <c r="AK13">
        <v>8.0749999999999993</v>
      </c>
      <c r="AL13">
        <v>15.296000000000001</v>
      </c>
      <c r="AM13">
        <v>13.232857142857142</v>
      </c>
    </row>
    <row r="14" spans="1:39" x14ac:dyDescent="0.3">
      <c r="A14" t="s">
        <v>9</v>
      </c>
      <c r="B14">
        <v>11.3</v>
      </c>
      <c r="C14">
        <f>'task4 cont'!D14</f>
        <v>12.5</v>
      </c>
      <c r="D14">
        <f t="shared" si="0"/>
        <v>141.25</v>
      </c>
      <c r="E14">
        <v>1798</v>
      </c>
      <c r="Q14" t="s">
        <v>9</v>
      </c>
      <c r="R14">
        <v>66</v>
      </c>
      <c r="S14">
        <v>13.437320632</v>
      </c>
      <c r="T14">
        <f t="shared" si="1"/>
        <v>12.5</v>
      </c>
      <c r="AE14" t="s">
        <v>9</v>
      </c>
      <c r="AF14">
        <f t="shared" si="2"/>
        <v>12.5</v>
      </c>
      <c r="AG14" t="str">
        <f t="shared" si="3"/>
        <v>medium</v>
      </c>
      <c r="AI14" s="2" t="s">
        <v>6</v>
      </c>
      <c r="AJ14">
        <v>18.48</v>
      </c>
      <c r="AL14">
        <v>15</v>
      </c>
      <c r="AM14">
        <v>16.740000000000002</v>
      </c>
    </row>
    <row r="15" spans="1:39" x14ac:dyDescent="0.3">
      <c r="A15" t="s">
        <v>9</v>
      </c>
      <c r="B15">
        <v>15.1</v>
      </c>
      <c r="C15">
        <f>'task4 cont'!D15</f>
        <v>16.645</v>
      </c>
      <c r="D15">
        <f t="shared" si="0"/>
        <v>251.33949999999999</v>
      </c>
      <c r="E15">
        <v>1968</v>
      </c>
      <c r="Q15" t="s">
        <v>9</v>
      </c>
      <c r="R15">
        <v>66</v>
      </c>
      <c r="S15">
        <v>13.437320632</v>
      </c>
      <c r="T15">
        <f t="shared" si="1"/>
        <v>16.645</v>
      </c>
      <c r="AE15" t="s">
        <v>9</v>
      </c>
      <c r="AF15">
        <f t="shared" si="2"/>
        <v>16.645</v>
      </c>
      <c r="AG15" t="str">
        <f t="shared" si="3"/>
        <v>medium</v>
      </c>
      <c r="AI15" s="2" t="s">
        <v>797</v>
      </c>
      <c r="AJ15">
        <v>20.397499999999997</v>
      </c>
      <c r="AK15">
        <v>10.565416666666668</v>
      </c>
      <c r="AL15">
        <v>15.03</v>
      </c>
      <c r="AM15">
        <v>15.255729166666667</v>
      </c>
    </row>
    <row r="16" spans="1:39" x14ac:dyDescent="0.3">
      <c r="A16" t="s">
        <v>10</v>
      </c>
      <c r="B16">
        <v>16</v>
      </c>
      <c r="C16">
        <f>'task4 cont'!D16</f>
        <v>17.28</v>
      </c>
      <c r="D16">
        <f t="shared" si="0"/>
        <v>276.48</v>
      </c>
      <c r="E16">
        <v>1995</v>
      </c>
      <c r="Q16" t="s">
        <v>10</v>
      </c>
      <c r="R16">
        <v>67</v>
      </c>
      <c r="S16">
        <v>14.698972925999998</v>
      </c>
      <c r="T16">
        <f t="shared" si="1"/>
        <v>17.28</v>
      </c>
      <c r="AE16" t="s">
        <v>10</v>
      </c>
      <c r="AF16">
        <f t="shared" si="2"/>
        <v>17.28</v>
      </c>
      <c r="AG16" t="str">
        <f t="shared" si="3"/>
        <v>medium</v>
      </c>
    </row>
    <row r="17" spans="1:33" x14ac:dyDescent="0.3">
      <c r="A17" t="s">
        <v>7</v>
      </c>
      <c r="B17">
        <v>10</v>
      </c>
      <c r="C17">
        <f>'task4 cont'!D17</f>
        <v>11.5</v>
      </c>
      <c r="D17">
        <f t="shared" si="0"/>
        <v>115</v>
      </c>
      <c r="E17">
        <v>4951</v>
      </c>
      <c r="Q17" t="s">
        <v>7</v>
      </c>
      <c r="R17">
        <v>60.9</v>
      </c>
      <c r="S17">
        <v>13.84145152</v>
      </c>
      <c r="T17">
        <f t="shared" si="1"/>
        <v>11.5</v>
      </c>
      <c r="AE17" t="s">
        <v>7</v>
      </c>
      <c r="AF17">
        <f t="shared" si="2"/>
        <v>11.5</v>
      </c>
      <c r="AG17" t="str">
        <f t="shared" si="3"/>
        <v>low</v>
      </c>
    </row>
    <row r="18" spans="1:33" x14ac:dyDescent="0.3">
      <c r="A18" t="s">
        <v>10</v>
      </c>
      <c r="B18">
        <v>12.5</v>
      </c>
      <c r="C18">
        <f>'task4 cont'!D18</f>
        <v>10.4</v>
      </c>
      <c r="D18">
        <f t="shared" si="0"/>
        <v>130</v>
      </c>
      <c r="E18">
        <v>2979</v>
      </c>
      <c r="Q18" t="s">
        <v>10</v>
      </c>
      <c r="R18">
        <v>52</v>
      </c>
      <c r="S18">
        <v>11.66167854</v>
      </c>
      <c r="T18">
        <f t="shared" si="1"/>
        <v>10.4</v>
      </c>
      <c r="AE18" t="s">
        <v>10</v>
      </c>
      <c r="AF18">
        <f t="shared" si="2"/>
        <v>10.4</v>
      </c>
      <c r="AG18" t="str">
        <f t="shared" si="3"/>
        <v>low</v>
      </c>
    </row>
    <row r="19" spans="1:33" x14ac:dyDescent="0.3">
      <c r="A19" t="s">
        <v>5</v>
      </c>
      <c r="B19">
        <v>7</v>
      </c>
      <c r="C19">
        <f>'task4 cont'!D19</f>
        <v>9</v>
      </c>
      <c r="D19">
        <f t="shared" si="0"/>
        <v>63</v>
      </c>
      <c r="E19">
        <v>2982</v>
      </c>
      <c r="Q19" t="s">
        <v>5</v>
      </c>
      <c r="R19">
        <v>87</v>
      </c>
      <c r="S19">
        <v>17.151992</v>
      </c>
      <c r="T19">
        <f t="shared" si="1"/>
        <v>9</v>
      </c>
      <c r="AE19" t="s">
        <v>5</v>
      </c>
      <c r="AF19">
        <f t="shared" si="2"/>
        <v>9</v>
      </c>
      <c r="AG19" t="str">
        <f t="shared" si="3"/>
        <v>low</v>
      </c>
    </row>
    <row r="20" spans="1:33" x14ac:dyDescent="0.3">
      <c r="A20" t="s">
        <v>10</v>
      </c>
      <c r="B20">
        <v>13.5</v>
      </c>
      <c r="C20">
        <f>'task4 cont'!D20</f>
        <v>14.98</v>
      </c>
      <c r="D20">
        <f t="shared" si="0"/>
        <v>202.23000000000002</v>
      </c>
      <c r="E20">
        <v>2993</v>
      </c>
      <c r="Q20" t="s">
        <v>10</v>
      </c>
      <c r="R20">
        <v>78</v>
      </c>
      <c r="S20">
        <v>16.424709120000003</v>
      </c>
      <c r="T20">
        <f t="shared" si="1"/>
        <v>14.98</v>
      </c>
      <c r="AE20" t="s">
        <v>10</v>
      </c>
      <c r="AF20">
        <f t="shared" si="2"/>
        <v>14.98</v>
      </c>
      <c r="AG20" t="str">
        <f t="shared" si="3"/>
        <v>medium</v>
      </c>
    </row>
    <row r="21" spans="1:33" x14ac:dyDescent="0.3">
      <c r="A21" t="s">
        <v>4</v>
      </c>
      <c r="B21">
        <v>24</v>
      </c>
      <c r="C21">
        <f>'task4 cont'!D21</f>
        <v>24</v>
      </c>
      <c r="D21">
        <f t="shared" si="0"/>
        <v>576</v>
      </c>
      <c r="E21">
        <v>1120</v>
      </c>
      <c r="Q21" t="s">
        <v>4</v>
      </c>
      <c r="R21">
        <v>43</v>
      </c>
      <c r="S21">
        <v>9.4998480000000001</v>
      </c>
      <c r="T21">
        <f t="shared" si="1"/>
        <v>24</v>
      </c>
      <c r="AE21" t="s">
        <v>4</v>
      </c>
      <c r="AF21">
        <f t="shared" si="2"/>
        <v>24</v>
      </c>
      <c r="AG21" t="str">
        <f t="shared" si="3"/>
        <v>high</v>
      </c>
    </row>
    <row r="22" spans="1:33" x14ac:dyDescent="0.3">
      <c r="A22" t="s">
        <v>8</v>
      </c>
      <c r="B22">
        <v>15.5</v>
      </c>
      <c r="C22">
        <f>'task4 cont'!D22</f>
        <v>16.824999999999999</v>
      </c>
      <c r="D22">
        <f t="shared" si="0"/>
        <v>260.78749999999997</v>
      </c>
      <c r="E22">
        <v>1198</v>
      </c>
      <c r="Q22" t="s">
        <v>8</v>
      </c>
      <c r="R22">
        <v>35</v>
      </c>
      <c r="S22">
        <v>10.624272500000002</v>
      </c>
      <c r="T22">
        <f t="shared" si="1"/>
        <v>16.824999999999999</v>
      </c>
      <c r="AE22" t="s">
        <v>8</v>
      </c>
      <c r="AF22">
        <f t="shared" si="2"/>
        <v>16.824999999999999</v>
      </c>
      <c r="AG22" t="str">
        <f t="shared" si="3"/>
        <v>medium</v>
      </c>
    </row>
    <row r="23" spans="1:33" x14ac:dyDescent="0.3">
      <c r="A23" t="s">
        <v>3</v>
      </c>
      <c r="B23">
        <v>12.6</v>
      </c>
      <c r="C23">
        <f>'task4 cont'!D23</f>
        <v>14.8</v>
      </c>
      <c r="D23">
        <f t="shared" si="0"/>
        <v>186.48</v>
      </c>
      <c r="E23">
        <v>1197</v>
      </c>
      <c r="Q23" t="s">
        <v>3</v>
      </c>
      <c r="R23">
        <v>37</v>
      </c>
      <c r="S23">
        <v>10.193472</v>
      </c>
      <c r="T23">
        <f t="shared" si="1"/>
        <v>14.8</v>
      </c>
      <c r="AE23" t="s">
        <v>3</v>
      </c>
      <c r="AF23">
        <f t="shared" si="2"/>
        <v>14.8</v>
      </c>
      <c r="AG23" t="str">
        <f t="shared" si="3"/>
        <v>medium</v>
      </c>
    </row>
    <row r="24" spans="1:33" x14ac:dyDescent="0.3">
      <c r="A24" t="s">
        <v>1</v>
      </c>
      <c r="B24">
        <v>24.12</v>
      </c>
      <c r="C24">
        <f>'task4 cont'!D24</f>
        <v>23.560000000000002</v>
      </c>
      <c r="D24">
        <f t="shared" si="0"/>
        <v>568.26720000000012</v>
      </c>
      <c r="E24">
        <v>1199</v>
      </c>
      <c r="Q24" t="s">
        <v>1</v>
      </c>
      <c r="R24">
        <v>35</v>
      </c>
      <c r="S24">
        <v>10.289575608</v>
      </c>
      <c r="T24">
        <f t="shared" si="1"/>
        <v>23.560000000000002</v>
      </c>
      <c r="AE24" t="s">
        <v>1</v>
      </c>
      <c r="AF24">
        <f t="shared" si="2"/>
        <v>23.560000000000002</v>
      </c>
      <c r="AG24" t="str">
        <f t="shared" si="3"/>
        <v>high</v>
      </c>
    </row>
    <row r="25" spans="1:33" x14ac:dyDescent="0.3">
      <c r="A25" t="s">
        <v>1</v>
      </c>
      <c r="B25">
        <v>13.2</v>
      </c>
      <c r="C25">
        <f>'task4 cont'!D25</f>
        <v>15.4</v>
      </c>
      <c r="D25">
        <f t="shared" si="0"/>
        <v>203.28</v>
      </c>
      <c r="E25">
        <v>1193</v>
      </c>
      <c r="Q25" t="s">
        <v>1</v>
      </c>
      <c r="R25">
        <v>44</v>
      </c>
      <c r="S25">
        <v>10.700287900000001</v>
      </c>
      <c r="T25">
        <f t="shared" si="1"/>
        <v>15.4</v>
      </c>
      <c r="AE25" t="s">
        <v>1</v>
      </c>
      <c r="AF25">
        <f t="shared" si="2"/>
        <v>15.4</v>
      </c>
      <c r="AG25" t="str">
        <f t="shared" si="3"/>
        <v>medium</v>
      </c>
    </row>
    <row r="26" spans="1:33" x14ac:dyDescent="0.3">
      <c r="A26" t="s">
        <v>3</v>
      </c>
      <c r="B26">
        <v>10.199999999999999</v>
      </c>
      <c r="C26">
        <f>'task4 cont'!D26</f>
        <v>12.5</v>
      </c>
      <c r="D26">
        <f t="shared" si="0"/>
        <v>127.49999999999999</v>
      </c>
      <c r="E26">
        <v>1298</v>
      </c>
      <c r="Q26" t="s">
        <v>3</v>
      </c>
      <c r="R26">
        <v>40</v>
      </c>
      <c r="S26">
        <v>11.578875</v>
      </c>
      <c r="T26">
        <f t="shared" si="1"/>
        <v>12.5</v>
      </c>
      <c r="AE26" t="s">
        <v>3</v>
      </c>
      <c r="AF26">
        <f t="shared" si="2"/>
        <v>12.5</v>
      </c>
      <c r="AG26" t="str">
        <f t="shared" si="3"/>
        <v>medium</v>
      </c>
    </row>
    <row r="27" spans="1:33" x14ac:dyDescent="0.3">
      <c r="A27" t="s">
        <v>3</v>
      </c>
      <c r="B27">
        <v>20</v>
      </c>
      <c r="C27">
        <f>'task4 cont'!D27</f>
        <v>22.15</v>
      </c>
      <c r="D27">
        <f t="shared" si="0"/>
        <v>443</v>
      </c>
      <c r="E27">
        <v>1248</v>
      </c>
      <c r="Q27" t="s">
        <v>3</v>
      </c>
      <c r="R27">
        <v>48</v>
      </c>
      <c r="S27">
        <v>11.727722</v>
      </c>
      <c r="T27">
        <f t="shared" si="1"/>
        <v>22.15</v>
      </c>
      <c r="AE27" t="s">
        <v>3</v>
      </c>
      <c r="AF27">
        <f t="shared" si="2"/>
        <v>22.15</v>
      </c>
      <c r="AG27" t="str">
        <f t="shared" si="3"/>
        <v>high</v>
      </c>
    </row>
    <row r="28" spans="1:33" x14ac:dyDescent="0.3">
      <c r="A28" t="s">
        <v>2</v>
      </c>
      <c r="B28">
        <v>10.199999999999999</v>
      </c>
      <c r="C28">
        <f>'task4 cont'!D28</f>
        <v>12.035</v>
      </c>
      <c r="D28">
        <f t="shared" si="0"/>
        <v>122.75699999999999</v>
      </c>
      <c r="E28">
        <v>1498</v>
      </c>
      <c r="Q28" t="s">
        <v>2</v>
      </c>
      <c r="R28">
        <v>50</v>
      </c>
      <c r="S28">
        <v>13.325971350000003</v>
      </c>
      <c r="T28">
        <f t="shared" si="1"/>
        <v>12.035</v>
      </c>
      <c r="AE28" t="s">
        <v>2</v>
      </c>
      <c r="AF28">
        <f t="shared" si="2"/>
        <v>12.035</v>
      </c>
      <c r="AG28" t="str">
        <f t="shared" si="3"/>
        <v>low</v>
      </c>
    </row>
    <row r="29" spans="1:33" x14ac:dyDescent="0.3">
      <c r="A29" t="s">
        <v>8</v>
      </c>
      <c r="B29">
        <v>11.5</v>
      </c>
      <c r="C29">
        <f>'task4 cont'!D29</f>
        <v>13.45</v>
      </c>
      <c r="D29">
        <f t="shared" si="0"/>
        <v>154.67499999999998</v>
      </c>
      <c r="E29">
        <v>2523</v>
      </c>
      <c r="Q29" t="s">
        <v>8</v>
      </c>
      <c r="R29">
        <v>60</v>
      </c>
      <c r="S29">
        <v>15.652145600000001</v>
      </c>
      <c r="T29">
        <f t="shared" si="1"/>
        <v>13.45</v>
      </c>
      <c r="AE29" t="s">
        <v>8</v>
      </c>
      <c r="AF29">
        <f t="shared" si="2"/>
        <v>13.45</v>
      </c>
      <c r="AG29" t="str">
        <f t="shared" si="3"/>
        <v>medium</v>
      </c>
    </row>
    <row r="30" spans="1:33" x14ac:dyDescent="0.3">
      <c r="A30" t="s">
        <v>9</v>
      </c>
      <c r="B30">
        <v>18</v>
      </c>
      <c r="C30">
        <f>'task4 cont'!D30</f>
        <v>19.86</v>
      </c>
      <c r="D30">
        <f t="shared" si="0"/>
        <v>357.48</v>
      </c>
      <c r="E30">
        <v>1498</v>
      </c>
      <c r="Q30" t="s">
        <v>9</v>
      </c>
      <c r="R30">
        <v>55</v>
      </c>
      <c r="S30">
        <v>10.991609142000001</v>
      </c>
      <c r="T30">
        <f t="shared" si="1"/>
        <v>19.86</v>
      </c>
      <c r="AE30" t="s">
        <v>9</v>
      </c>
      <c r="AF30">
        <f t="shared" si="2"/>
        <v>19.86</v>
      </c>
      <c r="AG30" t="str">
        <f t="shared" si="3"/>
        <v>high</v>
      </c>
    </row>
    <row r="31" spans="1:33" x14ac:dyDescent="0.3">
      <c r="A31" t="s">
        <v>1</v>
      </c>
      <c r="B31">
        <v>14</v>
      </c>
      <c r="C31">
        <f>'task4 cont'!D31</f>
        <v>15.8</v>
      </c>
      <c r="D31">
        <f t="shared" si="0"/>
        <v>221.20000000000002</v>
      </c>
      <c r="E31">
        <v>2179</v>
      </c>
      <c r="Q31" t="s">
        <v>1</v>
      </c>
      <c r="R31">
        <v>60</v>
      </c>
      <c r="S31">
        <v>16.318811124</v>
      </c>
      <c r="T31">
        <f t="shared" si="1"/>
        <v>15.8</v>
      </c>
      <c r="AE31" t="s">
        <v>1</v>
      </c>
      <c r="AF31">
        <f t="shared" si="2"/>
        <v>15.8</v>
      </c>
      <c r="AG31" t="str">
        <f t="shared" si="3"/>
        <v>medium</v>
      </c>
    </row>
    <row r="32" spans="1:33" x14ac:dyDescent="0.3">
      <c r="A32" t="s">
        <v>9</v>
      </c>
      <c r="B32">
        <v>10.6</v>
      </c>
      <c r="C32">
        <f>'task4 cont'!D32</f>
        <v>12.36</v>
      </c>
      <c r="D32">
        <f t="shared" si="0"/>
        <v>131.01599999999999</v>
      </c>
      <c r="E32">
        <v>1798</v>
      </c>
      <c r="Q32" t="s">
        <v>9</v>
      </c>
      <c r="R32">
        <v>66</v>
      </c>
      <c r="S32">
        <v>13.437320632</v>
      </c>
      <c r="T32">
        <f t="shared" si="1"/>
        <v>12.36</v>
      </c>
      <c r="AE32" t="s">
        <v>9</v>
      </c>
      <c r="AF32">
        <f t="shared" si="2"/>
        <v>12.36</v>
      </c>
      <c r="AG32" t="str">
        <f t="shared" si="3"/>
        <v>low</v>
      </c>
    </row>
    <row r="33" spans="1:33" x14ac:dyDescent="0.3">
      <c r="A33" t="s">
        <v>5</v>
      </c>
      <c r="B33">
        <v>12.55</v>
      </c>
      <c r="C33">
        <f>'task4 cont'!D33</f>
        <v>12.725000000000001</v>
      </c>
      <c r="D33">
        <f t="shared" si="0"/>
        <v>159.69875000000002</v>
      </c>
      <c r="E33">
        <v>2755</v>
      </c>
      <c r="Q33" t="s">
        <v>5</v>
      </c>
      <c r="R33">
        <v>80</v>
      </c>
      <c r="S33">
        <v>16.321820374999998</v>
      </c>
      <c r="T33">
        <f t="shared" si="1"/>
        <v>12.725000000000001</v>
      </c>
      <c r="AE33" t="s">
        <v>5</v>
      </c>
      <c r="AF33">
        <f t="shared" si="2"/>
        <v>12.725000000000001</v>
      </c>
      <c r="AG33" t="str">
        <f t="shared" si="3"/>
        <v>medium</v>
      </c>
    </row>
    <row r="34" spans="1:33" x14ac:dyDescent="0.3">
      <c r="A34" t="s">
        <v>7</v>
      </c>
      <c r="B34">
        <v>7.7</v>
      </c>
      <c r="C34">
        <f>'task4 cont'!D34</f>
        <v>9.3049999999999997</v>
      </c>
      <c r="D34">
        <f t="shared" si="0"/>
        <v>71.648499999999999</v>
      </c>
      <c r="E34">
        <v>3198</v>
      </c>
      <c r="Q34" t="s">
        <v>7</v>
      </c>
      <c r="R34">
        <v>80</v>
      </c>
      <c r="S34">
        <v>16.833729758999997</v>
      </c>
      <c r="T34">
        <f t="shared" si="1"/>
        <v>9.3049999999999997</v>
      </c>
      <c r="AE34" t="s">
        <v>7</v>
      </c>
      <c r="AF34">
        <f t="shared" si="2"/>
        <v>9.3049999999999997</v>
      </c>
      <c r="AG34" t="str">
        <f t="shared" si="3"/>
        <v>low</v>
      </c>
    </row>
    <row r="35" spans="1:33" x14ac:dyDescent="0.3">
      <c r="A35" t="s">
        <v>10</v>
      </c>
      <c r="B35">
        <v>18</v>
      </c>
      <c r="C35">
        <f>'task4 cont'!D35</f>
        <v>19.34</v>
      </c>
      <c r="D35">
        <f t="shared" si="0"/>
        <v>348.12</v>
      </c>
      <c r="E35">
        <v>1995</v>
      </c>
      <c r="Q35" t="s">
        <v>10</v>
      </c>
      <c r="R35">
        <v>51</v>
      </c>
      <c r="S35">
        <v>14.740676080000002</v>
      </c>
      <c r="T35">
        <f t="shared" si="1"/>
        <v>19.34</v>
      </c>
      <c r="AE35" t="s">
        <v>10</v>
      </c>
      <c r="AF35">
        <f t="shared" si="2"/>
        <v>19.34</v>
      </c>
      <c r="AG35" t="str">
        <f t="shared" si="3"/>
        <v>high</v>
      </c>
    </row>
    <row r="36" spans="1:33" x14ac:dyDescent="0.3">
      <c r="A36" t="s">
        <v>5</v>
      </c>
      <c r="B36">
        <v>5.3</v>
      </c>
      <c r="C36">
        <f>'task4 cont'!D36</f>
        <v>7.15</v>
      </c>
      <c r="D36">
        <f t="shared" si="0"/>
        <v>37.895000000000003</v>
      </c>
      <c r="E36">
        <v>4461</v>
      </c>
      <c r="Q36" t="s">
        <v>5</v>
      </c>
      <c r="R36">
        <v>93</v>
      </c>
      <c r="S36">
        <v>18.719909999999999</v>
      </c>
      <c r="T36">
        <f t="shared" si="1"/>
        <v>7.15</v>
      </c>
      <c r="AE36" t="s">
        <v>5</v>
      </c>
      <c r="AF36">
        <f t="shared" si="2"/>
        <v>7.15</v>
      </c>
      <c r="AG36" t="str">
        <f t="shared" si="3"/>
        <v>low</v>
      </c>
    </row>
    <row r="37" spans="1:33" x14ac:dyDescent="0.3">
      <c r="A37" t="s">
        <v>3</v>
      </c>
      <c r="B37">
        <v>13</v>
      </c>
      <c r="C37">
        <f>'task4 cont'!D37</f>
        <v>13.85</v>
      </c>
      <c r="D37">
        <f t="shared" si="0"/>
        <v>180.04999999999998</v>
      </c>
      <c r="E37">
        <v>796</v>
      </c>
      <c r="Q37" t="s">
        <v>3</v>
      </c>
      <c r="R37">
        <v>35</v>
      </c>
      <c r="S37">
        <v>7.7927879999999989</v>
      </c>
      <c r="T37">
        <f t="shared" si="1"/>
        <v>13.85</v>
      </c>
      <c r="AE37" t="s">
        <v>3</v>
      </c>
      <c r="AF37">
        <f t="shared" si="2"/>
        <v>13.85</v>
      </c>
      <c r="AG37" t="str">
        <f t="shared" si="3"/>
        <v>medium</v>
      </c>
    </row>
    <row r="38" spans="1:33" x14ac:dyDescent="0.3">
      <c r="A38" t="s">
        <v>4</v>
      </c>
      <c r="B38">
        <v>18.899999999999999</v>
      </c>
      <c r="C38">
        <f>'task4 cont'!D38</f>
        <v>18.899999999999999</v>
      </c>
      <c r="D38">
        <f t="shared" si="0"/>
        <v>357.20999999999992</v>
      </c>
      <c r="E38">
        <v>1197</v>
      </c>
      <c r="Q38" t="s">
        <v>4</v>
      </c>
      <c r="R38">
        <v>43</v>
      </c>
      <c r="S38">
        <v>9.4998480000000001</v>
      </c>
      <c r="T38">
        <f t="shared" si="1"/>
        <v>18.899999999999999</v>
      </c>
      <c r="AE38" t="s">
        <v>4</v>
      </c>
      <c r="AF38">
        <f t="shared" si="2"/>
        <v>18.899999999999999</v>
      </c>
      <c r="AG38" t="str">
        <f t="shared" si="3"/>
        <v>high</v>
      </c>
    </row>
    <row r="39" spans="1:33" x14ac:dyDescent="0.3">
      <c r="A39" t="s">
        <v>8</v>
      </c>
      <c r="B39">
        <v>10.7</v>
      </c>
      <c r="C39">
        <f>'task4 cont'!D39</f>
        <v>12.149999999999999</v>
      </c>
      <c r="D39">
        <f t="shared" si="0"/>
        <v>130.00499999999997</v>
      </c>
      <c r="E39">
        <v>2489</v>
      </c>
      <c r="Q39" t="s">
        <v>8</v>
      </c>
      <c r="R39">
        <v>55</v>
      </c>
      <c r="S39">
        <v>15.845989999999999</v>
      </c>
      <c r="T39">
        <f t="shared" si="1"/>
        <v>12.149999999999999</v>
      </c>
      <c r="AE39" t="s">
        <v>8</v>
      </c>
      <c r="AF39">
        <f t="shared" si="2"/>
        <v>12.149999999999999</v>
      </c>
      <c r="AG39" t="str">
        <f t="shared" si="3"/>
        <v>low</v>
      </c>
    </row>
    <row r="40" spans="1:33" x14ac:dyDescent="0.3">
      <c r="A40" t="s">
        <v>1</v>
      </c>
      <c r="B40">
        <v>10.8</v>
      </c>
      <c r="C40">
        <f>'task4 cont'!D40</f>
        <v>12.4</v>
      </c>
      <c r="D40">
        <f t="shared" si="0"/>
        <v>133.92000000000002</v>
      </c>
      <c r="E40">
        <v>2179</v>
      </c>
      <c r="Q40" t="s">
        <v>1</v>
      </c>
      <c r="R40">
        <v>63</v>
      </c>
      <c r="S40">
        <v>16.59651805</v>
      </c>
      <c r="T40">
        <f t="shared" si="1"/>
        <v>12.4</v>
      </c>
      <c r="AE40" t="s">
        <v>1</v>
      </c>
      <c r="AF40">
        <f t="shared" si="2"/>
        <v>12.4</v>
      </c>
      <c r="AG40" t="str">
        <f t="shared" si="3"/>
        <v>low</v>
      </c>
    </row>
    <row r="41" spans="1:33" x14ac:dyDescent="0.3">
      <c r="A41" t="s">
        <v>4</v>
      </c>
      <c r="B41">
        <v>13.1</v>
      </c>
      <c r="C41">
        <f>'task4 cont'!D41</f>
        <v>13.85</v>
      </c>
      <c r="D41">
        <f t="shared" si="0"/>
        <v>181.435</v>
      </c>
      <c r="E41">
        <v>1999</v>
      </c>
      <c r="Q41" t="s">
        <v>4</v>
      </c>
      <c r="R41">
        <v>50</v>
      </c>
      <c r="S41">
        <v>12.182940000000002</v>
      </c>
      <c r="T41">
        <f t="shared" si="1"/>
        <v>13.85</v>
      </c>
      <c r="AE41" t="s">
        <v>4</v>
      </c>
      <c r="AF41">
        <f t="shared" si="2"/>
        <v>13.85</v>
      </c>
      <c r="AG41" t="str">
        <f t="shared" si="3"/>
        <v>medium</v>
      </c>
    </row>
    <row r="42" spans="1:33" x14ac:dyDescent="0.3">
      <c r="A42" t="s">
        <v>4</v>
      </c>
      <c r="B42">
        <v>16.38</v>
      </c>
      <c r="C42">
        <f>'task4 cont'!D42</f>
        <v>17.399999999999999</v>
      </c>
      <c r="D42">
        <f t="shared" si="0"/>
        <v>285.01199999999994</v>
      </c>
      <c r="E42">
        <v>1995</v>
      </c>
      <c r="Q42" t="s">
        <v>4</v>
      </c>
      <c r="R42">
        <v>62</v>
      </c>
      <c r="S42">
        <v>13.742724999999998</v>
      </c>
      <c r="T42">
        <f t="shared" si="1"/>
        <v>17.399999999999999</v>
      </c>
      <c r="AE42" t="s">
        <v>4</v>
      </c>
      <c r="AF42">
        <f t="shared" si="2"/>
        <v>17.399999999999999</v>
      </c>
      <c r="AG42" t="str">
        <f t="shared" si="3"/>
        <v>high</v>
      </c>
    </row>
    <row r="43" spans="1:33" x14ac:dyDescent="0.3">
      <c r="A43" t="s">
        <v>5</v>
      </c>
      <c r="B43">
        <v>15.1</v>
      </c>
      <c r="C43">
        <f>'task4 cont'!D43</f>
        <v>16.899999999999999</v>
      </c>
      <c r="D43">
        <f t="shared" si="0"/>
        <v>255.18999999999997</v>
      </c>
      <c r="E43">
        <v>1798</v>
      </c>
      <c r="Q43" t="s">
        <v>5</v>
      </c>
      <c r="R43">
        <v>43</v>
      </c>
      <c r="S43">
        <v>11.905695999999999</v>
      </c>
      <c r="T43">
        <f t="shared" si="1"/>
        <v>16.899999999999999</v>
      </c>
      <c r="AE43" t="s">
        <v>5</v>
      </c>
      <c r="AF43">
        <f t="shared" si="2"/>
        <v>16.899999999999999</v>
      </c>
      <c r="AG43" t="str">
        <f t="shared" si="3"/>
        <v>medium</v>
      </c>
    </row>
    <row r="44" spans="1:33" x14ac:dyDescent="0.3">
      <c r="A44" t="s">
        <v>10</v>
      </c>
      <c r="B44">
        <v>7.32</v>
      </c>
      <c r="C44">
        <f>'task4 cont'!D44</f>
        <v>9.0350000000000001</v>
      </c>
      <c r="D44">
        <f t="shared" si="0"/>
        <v>66.136200000000002</v>
      </c>
      <c r="E44">
        <v>2979</v>
      </c>
      <c r="Q44" t="s">
        <v>10</v>
      </c>
      <c r="R44">
        <v>60</v>
      </c>
      <c r="S44">
        <v>12.080186910000002</v>
      </c>
      <c r="T44">
        <f t="shared" si="1"/>
        <v>9.0350000000000001</v>
      </c>
      <c r="AE44" t="s">
        <v>10</v>
      </c>
      <c r="AF44">
        <f t="shared" si="2"/>
        <v>9.0350000000000001</v>
      </c>
      <c r="AG44" t="str">
        <f t="shared" si="3"/>
        <v>low</v>
      </c>
    </row>
    <row r="45" spans="1:33" x14ac:dyDescent="0.3">
      <c r="A45" t="s">
        <v>3</v>
      </c>
      <c r="B45">
        <v>18</v>
      </c>
      <c r="C45">
        <f>'task4 cont'!D45</f>
        <v>20.5</v>
      </c>
      <c r="D45">
        <f t="shared" si="0"/>
        <v>369</v>
      </c>
      <c r="E45">
        <v>796</v>
      </c>
      <c r="Q45" t="s">
        <v>3</v>
      </c>
      <c r="R45">
        <v>35</v>
      </c>
      <c r="S45">
        <v>7.5382825000000002</v>
      </c>
      <c r="T45">
        <f t="shared" si="1"/>
        <v>20.5</v>
      </c>
      <c r="AE45" t="s">
        <v>3</v>
      </c>
      <c r="AF45">
        <f t="shared" si="2"/>
        <v>20.5</v>
      </c>
      <c r="AG45" t="str">
        <f t="shared" si="3"/>
        <v>high</v>
      </c>
    </row>
    <row r="46" spans="1:33" x14ac:dyDescent="0.3">
      <c r="A46" t="s">
        <v>8</v>
      </c>
      <c r="B46">
        <v>9.4</v>
      </c>
      <c r="C46">
        <f>'task4 cont'!D46</f>
        <v>11.5</v>
      </c>
      <c r="D46">
        <f t="shared" si="0"/>
        <v>108.10000000000001</v>
      </c>
      <c r="E46">
        <v>2523</v>
      </c>
      <c r="Q46" t="s">
        <v>8</v>
      </c>
      <c r="R46">
        <v>60</v>
      </c>
      <c r="S46">
        <v>13.473424200000002</v>
      </c>
      <c r="T46">
        <f t="shared" si="1"/>
        <v>11.5</v>
      </c>
      <c r="AE46" t="s">
        <v>8</v>
      </c>
      <c r="AF46">
        <f t="shared" si="2"/>
        <v>11.5</v>
      </c>
      <c r="AG46" t="str">
        <f t="shared" si="3"/>
        <v>low</v>
      </c>
    </row>
    <row r="47" spans="1:33" x14ac:dyDescent="0.3">
      <c r="A47" t="s">
        <v>9</v>
      </c>
      <c r="B47">
        <v>12</v>
      </c>
      <c r="C47">
        <f>'task4 cont'!D47</f>
        <v>13.705</v>
      </c>
      <c r="D47">
        <f t="shared" si="0"/>
        <v>164.46</v>
      </c>
      <c r="E47">
        <v>1598</v>
      </c>
      <c r="Q47" t="s">
        <v>9</v>
      </c>
      <c r="R47">
        <v>55</v>
      </c>
      <c r="S47">
        <v>10.991609142000001</v>
      </c>
      <c r="T47">
        <f t="shared" si="1"/>
        <v>13.705</v>
      </c>
      <c r="AE47" t="s">
        <v>9</v>
      </c>
      <c r="AF47">
        <f t="shared" si="2"/>
        <v>13.705</v>
      </c>
      <c r="AG47" t="str">
        <f t="shared" si="3"/>
        <v>medium</v>
      </c>
    </row>
    <row r="48" spans="1:33" x14ac:dyDescent="0.3">
      <c r="A48" t="s">
        <v>10</v>
      </c>
      <c r="B48">
        <v>8.4</v>
      </c>
      <c r="C48">
        <f>'task4 cont'!D48</f>
        <v>9.9499999999999993</v>
      </c>
      <c r="D48">
        <f t="shared" si="0"/>
        <v>83.58</v>
      </c>
      <c r="E48">
        <v>1995</v>
      </c>
      <c r="Q48" t="s">
        <v>10</v>
      </c>
      <c r="R48">
        <v>70</v>
      </c>
      <c r="S48">
        <v>13.36195728</v>
      </c>
      <c r="T48">
        <f t="shared" si="1"/>
        <v>9.9499999999999993</v>
      </c>
      <c r="AE48" t="s">
        <v>10</v>
      </c>
      <c r="AF48">
        <f t="shared" si="2"/>
        <v>9.9499999999999993</v>
      </c>
      <c r="AG48" t="str">
        <f t="shared" si="3"/>
        <v>low</v>
      </c>
    </row>
    <row r="49" spans="1:33" x14ac:dyDescent="0.3">
      <c r="A49" t="s">
        <v>8</v>
      </c>
      <c r="B49">
        <v>13.8</v>
      </c>
      <c r="C49">
        <f>'task4 cont'!D49</f>
        <v>15.505000000000001</v>
      </c>
      <c r="D49">
        <f t="shared" si="0"/>
        <v>213.96900000000002</v>
      </c>
      <c r="E49">
        <v>1493</v>
      </c>
      <c r="Q49" t="s">
        <v>8</v>
      </c>
      <c r="R49">
        <v>60</v>
      </c>
      <c r="S49">
        <v>13.7861075</v>
      </c>
      <c r="T49">
        <f t="shared" si="1"/>
        <v>15.505000000000001</v>
      </c>
      <c r="AE49" t="s">
        <v>8</v>
      </c>
      <c r="AF49">
        <f t="shared" si="2"/>
        <v>15.505000000000001</v>
      </c>
      <c r="AG49" t="str">
        <f t="shared" si="3"/>
        <v>medium</v>
      </c>
    </row>
    <row r="50" spans="1:33" x14ac:dyDescent="0.3">
      <c r="A50" t="s">
        <v>8</v>
      </c>
      <c r="B50">
        <v>18</v>
      </c>
      <c r="C50">
        <f>'task4 cont'!D50</f>
        <v>19.04</v>
      </c>
      <c r="D50">
        <f t="shared" si="0"/>
        <v>342.71999999999997</v>
      </c>
      <c r="E50">
        <v>1461</v>
      </c>
      <c r="Q50" t="s">
        <v>8</v>
      </c>
      <c r="R50">
        <v>50</v>
      </c>
      <c r="S50">
        <v>11.460649200000001</v>
      </c>
      <c r="T50">
        <f t="shared" si="1"/>
        <v>19.04</v>
      </c>
      <c r="AE50" t="s">
        <v>8</v>
      </c>
      <c r="AF50">
        <f t="shared" si="2"/>
        <v>19.04</v>
      </c>
      <c r="AG50" t="str">
        <f t="shared" si="3"/>
        <v>high</v>
      </c>
    </row>
    <row r="52" spans="1:33" x14ac:dyDescent="0.3">
      <c r="AE52" s="4" t="s">
        <v>803</v>
      </c>
      <c r="AF52" s="4">
        <f>QUARTILE(AF2:AF50,1)</f>
        <v>12.475</v>
      </c>
    </row>
    <row r="53" spans="1:33" x14ac:dyDescent="0.3">
      <c r="AE53" s="4" t="s">
        <v>804</v>
      </c>
      <c r="AF53" s="4">
        <f>QUARTILE(AF2:AF50,3)</f>
        <v>17.310000000000002</v>
      </c>
    </row>
  </sheetData>
  <mergeCells count="4">
    <mergeCell ref="A1:D1"/>
    <mergeCell ref="H1:O1"/>
    <mergeCell ref="H2:N2"/>
    <mergeCell ref="AE1:AF1"/>
  </mergeCells>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D8F8C-355F-4096-A7D0-A235CF58C74B}">
  <dimension ref="A1:W2"/>
  <sheetViews>
    <sheetView tabSelected="1" workbookViewId="0">
      <selection activeCell="J30" sqref="J30"/>
    </sheetView>
  </sheetViews>
  <sheetFormatPr defaultRowHeight="14.4" x14ac:dyDescent="0.3"/>
  <cols>
    <col min="1" max="16384" width="8.88671875" style="11"/>
  </cols>
  <sheetData>
    <row r="1" spans="1:23" x14ac:dyDescent="0.3">
      <c r="A1" s="22" t="s">
        <v>1941</v>
      </c>
      <c r="B1" s="23"/>
      <c r="C1" s="23"/>
      <c r="D1" s="23"/>
      <c r="E1" s="23"/>
      <c r="F1" s="23"/>
      <c r="G1" s="23"/>
      <c r="H1" s="23"/>
      <c r="I1" s="23"/>
      <c r="J1" s="23"/>
      <c r="K1" s="23"/>
      <c r="L1" s="23"/>
      <c r="M1" s="23"/>
      <c r="N1" s="23"/>
      <c r="O1" s="23"/>
      <c r="P1" s="23"/>
      <c r="Q1" s="23"/>
      <c r="R1" s="23"/>
      <c r="S1" s="23"/>
      <c r="T1" s="23"/>
      <c r="U1" s="23"/>
      <c r="V1" s="23"/>
      <c r="W1" s="23"/>
    </row>
    <row r="2" spans="1:23" x14ac:dyDescent="0.3">
      <c r="A2" s="23"/>
      <c r="B2" s="23"/>
      <c r="C2" s="23"/>
      <c r="D2" s="23"/>
      <c r="E2" s="23"/>
      <c r="F2" s="23"/>
      <c r="G2" s="23"/>
      <c r="H2" s="23"/>
      <c r="I2" s="23"/>
      <c r="J2" s="23"/>
      <c r="K2" s="23"/>
      <c r="L2" s="23"/>
      <c r="M2" s="23"/>
      <c r="N2" s="23"/>
      <c r="O2" s="23"/>
      <c r="P2" s="23"/>
      <c r="Q2" s="23"/>
      <c r="R2" s="23"/>
      <c r="S2" s="23"/>
      <c r="T2" s="23"/>
      <c r="U2" s="23"/>
      <c r="V2" s="23"/>
      <c r="W2" s="23"/>
    </row>
  </sheetData>
  <mergeCells count="1">
    <mergeCell ref="A1:W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6518F-753B-4223-BC78-61AD7710752A}">
  <dimension ref="A3:E37"/>
  <sheetViews>
    <sheetView workbookViewId="0">
      <selection activeCell="J30" sqref="J30"/>
    </sheetView>
  </sheetViews>
  <sheetFormatPr defaultRowHeight="14.4" x14ac:dyDescent="0.3"/>
  <cols>
    <col min="1" max="1" width="13.5546875" bestFit="1" customWidth="1"/>
    <col min="2" max="2" width="15" bestFit="1" customWidth="1"/>
    <col min="3" max="3" width="6.5546875" bestFit="1" customWidth="1"/>
    <col min="4" max="5" width="12" bestFit="1" customWidth="1"/>
  </cols>
  <sheetData>
    <row r="3" spans="1:2" x14ac:dyDescent="0.3">
      <c r="A3" s="1" t="s">
        <v>796</v>
      </c>
      <c r="B3" t="s">
        <v>798</v>
      </c>
    </row>
    <row r="4" spans="1:2" x14ac:dyDescent="0.3">
      <c r="A4" s="2" t="s">
        <v>4</v>
      </c>
      <c r="B4">
        <v>125</v>
      </c>
    </row>
    <row r="5" spans="1:2" x14ac:dyDescent="0.3">
      <c r="A5" s="3" t="s">
        <v>786</v>
      </c>
      <c r="B5">
        <v>46</v>
      </c>
    </row>
    <row r="6" spans="1:2" x14ac:dyDescent="0.3">
      <c r="A6" s="3" t="s">
        <v>789</v>
      </c>
      <c r="B6">
        <v>44</v>
      </c>
    </row>
    <row r="7" spans="1:2" x14ac:dyDescent="0.3">
      <c r="A7" s="3" t="s">
        <v>791</v>
      </c>
      <c r="B7">
        <v>35</v>
      </c>
    </row>
    <row r="8" spans="1:2" x14ac:dyDescent="0.3">
      <c r="A8" s="2" t="s">
        <v>3</v>
      </c>
      <c r="B8">
        <v>113</v>
      </c>
    </row>
    <row r="9" spans="1:2" x14ac:dyDescent="0.3">
      <c r="A9" s="3" t="s">
        <v>790</v>
      </c>
      <c r="B9">
        <v>4</v>
      </c>
    </row>
    <row r="10" spans="1:2" x14ac:dyDescent="0.3">
      <c r="A10" s="3" t="s">
        <v>786</v>
      </c>
      <c r="B10">
        <v>61</v>
      </c>
    </row>
    <row r="11" spans="1:2" x14ac:dyDescent="0.3">
      <c r="A11" s="3" t="s">
        <v>787</v>
      </c>
      <c r="B11">
        <v>14</v>
      </c>
    </row>
    <row r="12" spans="1:2" x14ac:dyDescent="0.3">
      <c r="A12" s="3" t="s">
        <v>788</v>
      </c>
      <c r="B12">
        <v>1</v>
      </c>
    </row>
    <row r="13" spans="1:2" x14ac:dyDescent="0.3">
      <c r="A13" s="3" t="s">
        <v>789</v>
      </c>
      <c r="B13">
        <v>25</v>
      </c>
    </row>
    <row r="14" spans="1:2" x14ac:dyDescent="0.3">
      <c r="A14" s="3" t="s">
        <v>791</v>
      </c>
      <c r="B14">
        <v>8</v>
      </c>
    </row>
    <row r="15" spans="1:2" x14ac:dyDescent="0.3">
      <c r="A15" s="2" t="s">
        <v>797</v>
      </c>
      <c r="B15">
        <v>238</v>
      </c>
    </row>
    <row r="25" spans="1:5" x14ac:dyDescent="0.3">
      <c r="A25" s="1" t="s">
        <v>1940</v>
      </c>
      <c r="B25" s="1" t="s">
        <v>1939</v>
      </c>
    </row>
    <row r="26" spans="1:5" x14ac:dyDescent="0.3">
      <c r="A26" s="1" t="s">
        <v>796</v>
      </c>
      <c r="B26" t="s">
        <v>1131</v>
      </c>
      <c r="C26" t="s">
        <v>762</v>
      </c>
      <c r="D26" t="s">
        <v>950</v>
      </c>
      <c r="E26" t="s">
        <v>797</v>
      </c>
    </row>
    <row r="27" spans="1:5" x14ac:dyDescent="0.3">
      <c r="A27" s="2" t="s">
        <v>10</v>
      </c>
      <c r="B27">
        <v>15.387500000000003</v>
      </c>
      <c r="D27">
        <v>9.7175000000000011</v>
      </c>
      <c r="E27">
        <v>13.497500000000002</v>
      </c>
    </row>
    <row r="28" spans="1:5" x14ac:dyDescent="0.3">
      <c r="A28" s="2" t="s">
        <v>7</v>
      </c>
      <c r="B28">
        <v>9.3049999999999997</v>
      </c>
      <c r="D28">
        <v>11.5</v>
      </c>
      <c r="E28">
        <v>10.4025</v>
      </c>
    </row>
    <row r="29" spans="1:5" x14ac:dyDescent="0.3">
      <c r="A29" s="2" t="s">
        <v>4</v>
      </c>
      <c r="B29">
        <v>20.7</v>
      </c>
      <c r="D29">
        <v>16.233333333333334</v>
      </c>
      <c r="E29">
        <v>18.02</v>
      </c>
    </row>
    <row r="30" spans="1:5" x14ac:dyDescent="0.3">
      <c r="A30" s="2" t="s">
        <v>8</v>
      </c>
      <c r="B30">
        <v>15.114166666666668</v>
      </c>
      <c r="D30">
        <v>16.824999999999999</v>
      </c>
      <c r="E30">
        <v>15.358571428571429</v>
      </c>
    </row>
    <row r="31" spans="1:5" x14ac:dyDescent="0.3">
      <c r="A31" s="2" t="s">
        <v>2</v>
      </c>
      <c r="D31">
        <v>12.035</v>
      </c>
      <c r="E31">
        <v>12.035</v>
      </c>
    </row>
    <row r="32" spans="1:5" x14ac:dyDescent="0.3">
      <c r="A32" s="2" t="s">
        <v>9</v>
      </c>
      <c r="B32">
        <v>18.252499999999998</v>
      </c>
      <c r="D32">
        <v>12.854999999999999</v>
      </c>
      <c r="E32">
        <v>15.013999999999999</v>
      </c>
    </row>
    <row r="33" spans="1:5" x14ac:dyDescent="0.3">
      <c r="A33" s="2" t="s">
        <v>3</v>
      </c>
      <c r="B33">
        <v>19.674999999999997</v>
      </c>
      <c r="D33">
        <v>16.164285714285715</v>
      </c>
      <c r="E33">
        <v>16.944444444444443</v>
      </c>
    </row>
    <row r="34" spans="1:5" x14ac:dyDescent="0.3">
      <c r="A34" s="2" t="s">
        <v>1</v>
      </c>
      <c r="B34">
        <v>14.100000000000001</v>
      </c>
      <c r="D34">
        <v>19.48</v>
      </c>
      <c r="E34">
        <v>16.790000000000003</v>
      </c>
    </row>
    <row r="35" spans="1:5" x14ac:dyDescent="0.3">
      <c r="A35" s="2" t="s">
        <v>5</v>
      </c>
      <c r="B35">
        <v>9.625</v>
      </c>
      <c r="C35">
        <v>16.899999999999999</v>
      </c>
      <c r="D35">
        <v>15.618333333333334</v>
      </c>
      <c r="E35">
        <v>13.232857142857142</v>
      </c>
    </row>
    <row r="36" spans="1:5" x14ac:dyDescent="0.3">
      <c r="A36" s="2" t="s">
        <v>6</v>
      </c>
      <c r="B36">
        <v>18.48</v>
      </c>
      <c r="D36">
        <v>15</v>
      </c>
      <c r="E36">
        <v>16.740000000000002</v>
      </c>
    </row>
    <row r="37" spans="1:5" x14ac:dyDescent="0.3">
      <c r="A37" s="2" t="s">
        <v>797</v>
      </c>
      <c r="B37">
        <v>15.406521739130433</v>
      </c>
      <c r="C37">
        <v>16.899999999999999</v>
      </c>
      <c r="D37">
        <v>15.042708333333335</v>
      </c>
      <c r="E37">
        <v>15.255729166666669</v>
      </c>
    </row>
  </sheetData>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591B-4CC5-498F-B60D-0C7513B0F320}">
  <sheetPr>
    <pageSetUpPr autoPageBreaks="0"/>
  </sheetPr>
  <dimension ref="A1:W2"/>
  <sheetViews>
    <sheetView zoomScaleNormal="100" workbookViewId="0">
      <selection activeCell="L24" sqref="L24"/>
    </sheetView>
  </sheetViews>
  <sheetFormatPr defaultRowHeight="14.4" x14ac:dyDescent="0.3"/>
  <cols>
    <col min="12" max="12" width="8.88671875" customWidth="1"/>
  </cols>
  <sheetData>
    <row r="1" spans="1:23" x14ac:dyDescent="0.3">
      <c r="A1" s="24" t="s">
        <v>1946</v>
      </c>
      <c r="B1" s="25"/>
      <c r="C1" s="25"/>
      <c r="D1" s="25"/>
      <c r="E1" s="25"/>
      <c r="F1" s="25"/>
      <c r="G1" s="25"/>
      <c r="H1" s="25"/>
      <c r="I1" s="25"/>
      <c r="J1" s="25"/>
      <c r="K1" s="25"/>
      <c r="M1" s="24" t="s">
        <v>1947</v>
      </c>
      <c r="N1" s="24"/>
      <c r="O1" s="24"/>
      <c r="P1" s="24"/>
      <c r="Q1" s="24"/>
      <c r="R1" s="24"/>
      <c r="S1" s="24"/>
      <c r="T1" s="24"/>
      <c r="U1" s="24"/>
      <c r="V1" s="24"/>
      <c r="W1" s="24"/>
    </row>
    <row r="2" spans="1:23" x14ac:dyDescent="0.3">
      <c r="A2" s="25"/>
      <c r="B2" s="25"/>
      <c r="C2" s="25"/>
      <c r="D2" s="25"/>
      <c r="E2" s="25"/>
      <c r="F2" s="25"/>
      <c r="G2" s="25"/>
      <c r="H2" s="25"/>
      <c r="I2" s="25"/>
      <c r="J2" s="25"/>
      <c r="K2" s="25"/>
      <c r="M2" s="24"/>
      <c r="N2" s="24"/>
      <c r="O2" s="24"/>
      <c r="P2" s="24"/>
      <c r="Q2" s="24"/>
      <c r="R2" s="24"/>
      <c r="S2" s="24"/>
      <c r="T2" s="24"/>
      <c r="U2" s="24"/>
      <c r="V2" s="24"/>
      <c r="W2" s="24"/>
    </row>
  </sheetData>
  <mergeCells count="2">
    <mergeCell ref="A1:K2"/>
    <mergeCell ref="M1:W2"/>
  </mergeCells>
  <pageMargins left="0.7" right="0.7" top="0.75" bottom="0.75" header="0.3" footer="0.3"/>
  <pageSetup orientation="portrait" r:id="rId1"/>
  <headerFooter scaleWithDoc="0"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task1</vt:lpstr>
      <vt:lpstr>task2</vt:lpstr>
      <vt:lpstr>task3</vt:lpstr>
      <vt:lpstr>task4</vt:lpstr>
      <vt:lpstr>task4 cont</vt:lpstr>
      <vt:lpstr>task5</vt:lpstr>
      <vt:lpstr>task5 cont</vt:lpstr>
      <vt:lpstr>DASHBOARD</vt:lpstr>
      <vt:lpstr>sheet4</vt:lpstr>
      <vt:lpstr>INTERPRETATIONS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bhandari</dc:creator>
  <cp:lastModifiedBy>himanshu bhandari</cp:lastModifiedBy>
  <dcterms:created xsi:type="dcterms:W3CDTF">2025-01-10T10:59:10Z</dcterms:created>
  <dcterms:modified xsi:type="dcterms:W3CDTF">2025-02-28T09:52:39Z</dcterms:modified>
</cp:coreProperties>
</file>