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chartsheets/sheet1.xml" ContentType="application/vnd.openxmlformats-officedocument.spreadsheetml.chartsheet+xml"/>
  <Override PartName="/xl/chartsheets/sheet2.xml" ContentType="application/vnd.openxmlformats-officedocument.spreadsheetml.chartsheet+xml"/>
  <Override PartName="/xl/chartsheets/sheet3.xml" ContentType="application/vnd.openxmlformats-officedocument.spreadsheetml.chartsheet+xml"/>
  <Override PartName="/xl/chartsheets/sheet4.xml" ContentType="application/vnd.openxmlformats-officedocument.spreadsheetml.chartsheet+xml"/>
  <Override PartName="/xl/chartsheets/sheet5.xml" ContentType="application/vnd.openxmlformats-officedocument.spreadsheetml.chartsheet+xml"/>
  <Override PartName="/xl/chartsheets/sheet6.xml" ContentType="application/vnd.openxmlformats-officedocument.spreadsheetml.chartsheet+xml"/>
  <Override PartName="/xl/chartsheets/sheet7.xml" ContentType="application/vnd.openxmlformats-officedocument.spreadsheetml.chartsheet+xml"/>
  <Override PartName="/xl/chartsheets/sheet8.xml" ContentType="application/vnd.openxmlformats-officedocument.spreadsheetml.chart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8.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C:\Users\jtsou\Downloads\"/>
    </mc:Choice>
  </mc:AlternateContent>
  <xr:revisionPtr revIDLastSave="0" documentId="13_ncr:1_{1DDA7516-54AE-4794-8F96-761FA1C09FDD}" xr6:coauthVersionLast="47" xr6:coauthVersionMax="47" xr10:uidLastSave="{00000000-0000-0000-0000-000000000000}"/>
  <bookViews>
    <workbookView xWindow="-120" yWindow="-120" windowWidth="29040" windowHeight="15840" activeTab="1" xr2:uid="{DA8A9BB7-B18C-4F11-9B65-65D3E17F7E9C}"/>
  </bookViews>
  <sheets>
    <sheet name="Generate Cost Function" sheetId="2" r:id="rId1"/>
    <sheet name="Experimentation" sheetId="3" r:id="rId2"/>
    <sheet name="AISG Time Results" sheetId="6" r:id="rId3"/>
    <sheet name="AISG Abstract Results" sheetId="8" r:id="rId4"/>
    <sheet name="Time 1" sheetId="9" r:id="rId5"/>
    <sheet name="Time 2" sheetId="11" r:id="rId6"/>
    <sheet name="Abstract 1" sheetId="13" r:id="rId7"/>
    <sheet name="Abstract 2" sheetId="14" r:id="rId8"/>
    <sheet name="Abstract 3" sheetId="15" r:id="rId9"/>
    <sheet name="Abstract 4" sheetId="17" r:id="rId10"/>
    <sheet name="Abstract 5" sheetId="18" r:id="rId11"/>
    <sheet name="Abstract 6" sheetId="19" r:id="rId12"/>
  </sheets>
  <definedNames>
    <definedName name="_xlnm._FilterDatabase" localSheetId="3" hidden="1">'AISG Abstract Results'!$A$1:$H$163</definedName>
    <definedName name="_xlnm._FilterDatabase" localSheetId="2" hidden="1">'AISG Time Results'!$A$1:$G$52</definedName>
  </definedName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M23" i="3" l="1"/>
  <c r="M22" i="3"/>
  <c r="M21" i="3"/>
  <c r="M20" i="3"/>
  <c r="M19" i="3"/>
  <c r="M18" i="3"/>
  <c r="M17" i="3"/>
  <c r="M16" i="3"/>
  <c r="M15" i="3"/>
  <c r="M14" i="3"/>
  <c r="M13" i="3"/>
  <c r="M12" i="3"/>
  <c r="M11" i="3"/>
  <c r="M10" i="3"/>
  <c r="M9" i="3"/>
  <c r="M8" i="3"/>
  <c r="R7" i="3"/>
  <c r="Q7" i="3"/>
  <c r="N7" i="3"/>
  <c r="M7" i="3"/>
  <c r="R6" i="3"/>
  <c r="Q6" i="3"/>
  <c r="N6" i="3"/>
  <c r="M6" i="3"/>
  <c r="R5" i="3"/>
  <c r="Q5" i="3"/>
  <c r="N5" i="3"/>
  <c r="M5" i="3"/>
  <c r="R4" i="3"/>
  <c r="Q4" i="3"/>
  <c r="N4" i="3"/>
  <c r="M4" i="3"/>
  <c r="V33" i="2"/>
  <c r="V32" i="2"/>
  <c r="AF29" i="2"/>
  <c r="AE29" i="2"/>
  <c r="AD29" i="2"/>
  <c r="AC29" i="2"/>
  <c r="AB29" i="2"/>
  <c r="AA29" i="2"/>
  <c r="Z29" i="2"/>
  <c r="Y29" i="2"/>
  <c r="X29" i="2"/>
  <c r="W29" i="2"/>
  <c r="V29" i="2"/>
  <c r="U29" i="2"/>
  <c r="AG24" i="2"/>
  <c r="S24" i="2"/>
  <c r="R24" i="2"/>
  <c r="Q24" i="2"/>
  <c r="P24" i="2"/>
  <c r="O24" i="2"/>
  <c r="N24" i="2"/>
  <c r="M24" i="2"/>
  <c r="L24" i="2"/>
  <c r="K24" i="2"/>
  <c r="J24" i="2"/>
  <c r="I24" i="2"/>
  <c r="H24" i="2"/>
  <c r="G24" i="2"/>
  <c r="F24" i="2"/>
  <c r="E24" i="2"/>
  <c r="D24" i="2"/>
  <c r="C24" i="2"/>
  <c r="B24" i="2"/>
  <c r="A24" i="2"/>
  <c r="AG23" i="2"/>
  <c r="S23" i="2"/>
  <c r="R23" i="2"/>
  <c r="Q23" i="2"/>
  <c r="P23" i="2"/>
  <c r="O23" i="2"/>
  <c r="N23" i="2"/>
  <c r="M23" i="2"/>
  <c r="L23" i="2"/>
  <c r="K23" i="2"/>
  <c r="J23" i="2"/>
  <c r="I23" i="2"/>
  <c r="H23" i="2"/>
  <c r="G23" i="2"/>
  <c r="F23" i="2"/>
  <c r="E23" i="2"/>
  <c r="D23" i="2"/>
  <c r="C23" i="2"/>
  <c r="B23" i="2"/>
  <c r="A23" i="2"/>
  <c r="AG22" i="2"/>
  <c r="S22" i="2"/>
  <c r="R22" i="2"/>
  <c r="Q22" i="2"/>
  <c r="P22" i="2"/>
  <c r="O22" i="2"/>
  <c r="N22" i="2"/>
  <c r="M22" i="2"/>
  <c r="L22" i="2"/>
  <c r="K22" i="2"/>
  <c r="J22" i="2"/>
  <c r="I22" i="2"/>
  <c r="H22" i="2"/>
  <c r="G22" i="2"/>
  <c r="F22" i="2"/>
  <c r="E22" i="2"/>
  <c r="D22" i="2"/>
  <c r="C22" i="2"/>
  <c r="B22" i="2"/>
  <c r="A22" i="2"/>
  <c r="AG21" i="2"/>
  <c r="S21" i="2"/>
  <c r="R21" i="2"/>
  <c r="Q21" i="2"/>
  <c r="P21" i="2"/>
  <c r="O21" i="2"/>
  <c r="N21" i="2"/>
  <c r="M21" i="2"/>
  <c r="L21" i="2"/>
  <c r="K21" i="2"/>
  <c r="J21" i="2"/>
  <c r="I21" i="2"/>
  <c r="H21" i="2"/>
  <c r="G21" i="2"/>
  <c r="F21" i="2"/>
  <c r="E21" i="2"/>
  <c r="D21" i="2"/>
  <c r="C21" i="2"/>
  <c r="B21" i="2"/>
  <c r="A21" i="2"/>
  <c r="AG20" i="2"/>
  <c r="S20" i="2"/>
  <c r="R20" i="2"/>
  <c r="Q20" i="2"/>
  <c r="P20" i="2"/>
  <c r="O20" i="2"/>
  <c r="N20" i="2"/>
  <c r="M20" i="2"/>
  <c r="L20" i="2"/>
  <c r="K20" i="2"/>
  <c r="J20" i="2"/>
  <c r="I20" i="2"/>
  <c r="H20" i="2"/>
  <c r="G20" i="2"/>
  <c r="F20" i="2"/>
  <c r="E20" i="2"/>
  <c r="D20" i="2"/>
  <c r="C20" i="2"/>
  <c r="B20" i="2"/>
  <c r="A20" i="2"/>
  <c r="AG19" i="2"/>
  <c r="S19" i="2"/>
  <c r="R19" i="2"/>
  <c r="Q19" i="2"/>
  <c r="P19" i="2"/>
  <c r="O19" i="2"/>
  <c r="N19" i="2"/>
  <c r="M19" i="2"/>
  <c r="L19" i="2"/>
  <c r="K19" i="2"/>
  <c r="J19" i="2"/>
  <c r="I19" i="2"/>
  <c r="H19" i="2"/>
  <c r="G19" i="2"/>
  <c r="F19" i="2"/>
  <c r="E19" i="2"/>
  <c r="D19" i="2"/>
  <c r="C19" i="2"/>
  <c r="B19" i="2"/>
  <c r="A19" i="2"/>
  <c r="AG18" i="2"/>
  <c r="S18" i="2"/>
  <c r="R18" i="2"/>
  <c r="Q18" i="2"/>
  <c r="P18" i="2"/>
  <c r="O18" i="2"/>
  <c r="N18" i="2"/>
  <c r="M18" i="2"/>
  <c r="L18" i="2"/>
  <c r="K18" i="2"/>
  <c r="J18" i="2"/>
  <c r="I18" i="2"/>
  <c r="H18" i="2"/>
  <c r="G18" i="2"/>
  <c r="F18" i="2"/>
  <c r="E18" i="2"/>
  <c r="D18" i="2"/>
  <c r="C18" i="2"/>
  <c r="B18" i="2"/>
  <c r="A18" i="2"/>
  <c r="AG17" i="2"/>
  <c r="S17" i="2"/>
  <c r="R17" i="2"/>
  <c r="Q17" i="2"/>
  <c r="P17" i="2"/>
  <c r="O17" i="2"/>
  <c r="N17" i="2"/>
  <c r="M17" i="2"/>
  <c r="L17" i="2"/>
  <c r="K17" i="2"/>
  <c r="J17" i="2"/>
  <c r="I17" i="2"/>
  <c r="H17" i="2"/>
  <c r="G17" i="2"/>
  <c r="F17" i="2"/>
  <c r="E17" i="2"/>
  <c r="D17" i="2"/>
  <c r="C17" i="2"/>
  <c r="B17" i="2"/>
  <c r="A17" i="2"/>
  <c r="AG16" i="2"/>
  <c r="S16" i="2"/>
  <c r="R16" i="2"/>
  <c r="Q16" i="2"/>
  <c r="P16" i="2"/>
  <c r="O16" i="2"/>
  <c r="N16" i="2"/>
  <c r="M16" i="2"/>
  <c r="L16" i="2"/>
  <c r="K16" i="2"/>
  <c r="J16" i="2"/>
  <c r="I16" i="2"/>
  <c r="H16" i="2"/>
  <c r="G16" i="2"/>
  <c r="F16" i="2"/>
  <c r="E16" i="2"/>
  <c r="D16" i="2"/>
  <c r="C16" i="2"/>
  <c r="B16" i="2"/>
  <c r="A16" i="2"/>
  <c r="AG15" i="2"/>
  <c r="S15" i="2"/>
  <c r="R15" i="2"/>
  <c r="Q15" i="2"/>
  <c r="P15" i="2"/>
  <c r="O15" i="2"/>
  <c r="N15" i="2"/>
  <c r="M15" i="2"/>
  <c r="L15" i="2"/>
  <c r="K15" i="2"/>
  <c r="J15" i="2"/>
  <c r="I15" i="2"/>
  <c r="H15" i="2"/>
  <c r="G15" i="2"/>
  <c r="F15" i="2"/>
  <c r="E15" i="2"/>
  <c r="D15" i="2"/>
  <c r="C15" i="2"/>
  <c r="B15" i="2"/>
  <c r="A15" i="2"/>
  <c r="AG14" i="2"/>
  <c r="S14" i="2"/>
  <c r="R14" i="2"/>
  <c r="Q14" i="2"/>
  <c r="P14" i="2"/>
  <c r="O14" i="2"/>
  <c r="N14" i="2"/>
  <c r="M14" i="2"/>
  <c r="L14" i="2"/>
  <c r="K14" i="2"/>
  <c r="J14" i="2"/>
  <c r="I14" i="2"/>
  <c r="H14" i="2"/>
  <c r="G14" i="2"/>
  <c r="F14" i="2"/>
  <c r="E14" i="2"/>
  <c r="D14" i="2"/>
  <c r="C14" i="2"/>
  <c r="B14" i="2"/>
  <c r="A14" i="2"/>
  <c r="AG13" i="2"/>
  <c r="S13" i="2"/>
  <c r="R13" i="2"/>
  <c r="Q13" i="2"/>
  <c r="P13" i="2"/>
  <c r="O13" i="2"/>
  <c r="N13" i="2"/>
  <c r="M13" i="2"/>
  <c r="L13" i="2"/>
  <c r="K13" i="2"/>
  <c r="J13" i="2"/>
  <c r="I13" i="2"/>
  <c r="H13" i="2"/>
  <c r="G13" i="2"/>
  <c r="F13" i="2"/>
  <c r="E13" i="2"/>
  <c r="D13" i="2"/>
  <c r="C13" i="2"/>
  <c r="B13" i="2"/>
  <c r="A13" i="2"/>
  <c r="AG12" i="2"/>
  <c r="S12" i="2"/>
  <c r="R12" i="2"/>
  <c r="Q12" i="2"/>
  <c r="P12" i="2"/>
  <c r="O12" i="2"/>
  <c r="N12" i="2"/>
  <c r="M12" i="2"/>
  <c r="L12" i="2"/>
  <c r="K12" i="2"/>
  <c r="J12" i="2"/>
  <c r="I12" i="2"/>
  <c r="H12" i="2"/>
  <c r="G12" i="2"/>
  <c r="F12" i="2"/>
  <c r="E12" i="2"/>
  <c r="D12" i="2"/>
  <c r="C12" i="2"/>
  <c r="B12" i="2"/>
  <c r="A12" i="2"/>
  <c r="AG11" i="2"/>
  <c r="S11" i="2"/>
  <c r="R11" i="2"/>
  <c r="Q11" i="2"/>
  <c r="P11" i="2"/>
  <c r="O11" i="2"/>
  <c r="N11" i="2"/>
  <c r="M11" i="2"/>
  <c r="L11" i="2"/>
  <c r="K11" i="2"/>
  <c r="J11" i="2"/>
  <c r="I11" i="2"/>
  <c r="H11" i="2"/>
  <c r="G11" i="2"/>
  <c r="F11" i="2"/>
  <c r="E11" i="2"/>
  <c r="D11" i="2"/>
  <c r="C11" i="2"/>
  <c r="B11" i="2"/>
  <c r="A11" i="2"/>
  <c r="AG10" i="2"/>
  <c r="S10" i="2"/>
  <c r="R10" i="2"/>
  <c r="Q10" i="2"/>
  <c r="P10" i="2"/>
  <c r="O10" i="2"/>
  <c r="N10" i="2"/>
  <c r="M10" i="2"/>
  <c r="L10" i="2"/>
  <c r="K10" i="2"/>
  <c r="J10" i="2"/>
  <c r="I10" i="2"/>
  <c r="H10" i="2"/>
  <c r="G10" i="2"/>
  <c r="F10" i="2"/>
  <c r="E10" i="2"/>
  <c r="D10" i="2"/>
  <c r="C10" i="2"/>
  <c r="B10" i="2"/>
  <c r="A10" i="2"/>
  <c r="AG9" i="2"/>
  <c r="S9" i="2"/>
  <c r="R9" i="2"/>
  <c r="Q9" i="2"/>
  <c r="P9" i="2"/>
  <c r="O9" i="2"/>
  <c r="N9" i="2"/>
  <c r="M9" i="2"/>
  <c r="L9" i="2"/>
  <c r="K9" i="2"/>
  <c r="J9" i="2"/>
  <c r="I9" i="2"/>
  <c r="H9" i="2"/>
  <c r="G9" i="2"/>
  <c r="F9" i="2"/>
  <c r="E9" i="2"/>
  <c r="D9" i="2"/>
  <c r="C9" i="2"/>
  <c r="B9" i="2"/>
  <c r="A9" i="2"/>
  <c r="AG8" i="2"/>
  <c r="S8" i="2"/>
  <c r="R8" i="2"/>
  <c r="Q8" i="2"/>
  <c r="P8" i="2"/>
  <c r="O8" i="2"/>
  <c r="N8" i="2"/>
  <c r="M8" i="2"/>
  <c r="L8" i="2"/>
  <c r="K8" i="2"/>
  <c r="J8" i="2"/>
  <c r="I8" i="2"/>
  <c r="H8" i="2"/>
  <c r="G8" i="2"/>
  <c r="F8" i="2"/>
  <c r="E8" i="2"/>
  <c r="D8" i="2"/>
  <c r="C8" i="2"/>
  <c r="B8" i="2"/>
  <c r="A8" i="2"/>
  <c r="AG7" i="2"/>
  <c r="S7" i="2"/>
  <c r="R7" i="2"/>
  <c r="Q7" i="2"/>
  <c r="P7" i="2"/>
  <c r="O7" i="2"/>
  <c r="N7" i="2"/>
  <c r="M7" i="2"/>
  <c r="L7" i="2"/>
  <c r="K7" i="2"/>
  <c r="J7" i="2"/>
  <c r="I7" i="2"/>
  <c r="H7" i="2"/>
  <c r="G7" i="2"/>
  <c r="F7" i="2"/>
  <c r="E7" i="2"/>
  <c r="D7" i="2"/>
  <c r="C7" i="2"/>
  <c r="B7" i="2"/>
  <c r="A7" i="2"/>
  <c r="AG6" i="2"/>
  <c r="S6" i="2"/>
  <c r="R6" i="2"/>
  <c r="Q6" i="2"/>
  <c r="P6" i="2"/>
  <c r="O6" i="2"/>
  <c r="N6" i="2"/>
  <c r="M6" i="2"/>
  <c r="L6" i="2"/>
  <c r="K6" i="2"/>
  <c r="J6" i="2"/>
  <c r="I6" i="2"/>
  <c r="H6" i="2"/>
  <c r="G6" i="2"/>
  <c r="F6" i="2"/>
  <c r="E6" i="2"/>
  <c r="D6" i="2"/>
  <c r="C6" i="2"/>
  <c r="B6" i="2"/>
  <c r="A6" i="2"/>
  <c r="AG5" i="2"/>
  <c r="S5" i="2"/>
  <c r="R5" i="2"/>
  <c r="Q5" i="2"/>
  <c r="P5" i="2"/>
  <c r="O5" i="2"/>
  <c r="N5" i="2"/>
  <c r="M5" i="2"/>
  <c r="L5" i="2"/>
  <c r="K5" i="2"/>
  <c r="J5" i="2"/>
  <c r="I5" i="2"/>
  <c r="H5" i="2"/>
  <c r="G5" i="2"/>
  <c r="F5" i="2"/>
  <c r="E5" i="2"/>
  <c r="D5" i="2"/>
  <c r="C5" i="2"/>
  <c r="B5" i="2"/>
  <c r="A5" i="2"/>
  <c r="AD1" i="2"/>
  <c r="AC1" i="2"/>
  <c r="AB1" i="2"/>
  <c r="AA1" i="2"/>
  <c r="Z1" i="2"/>
  <c r="Y1" i="2"/>
  <c r="X1" i="2"/>
  <c r="W1" i="2"/>
  <c r="V1" i="2"/>
  <c r="U1" i="2"/>
  <c r="T1"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tc={3B7CF826-4BCE-4B7E-A9FF-FA9F725A8D2D}</author>
  </authors>
  <commentList>
    <comment ref="R2" authorId="0" shapeId="0" xr:uid="{3B7CF826-4BCE-4B7E-A9FF-FA9F725A8D2D}">
      <text>
        <t>[Threaded comment]
Your version of Excel allows you to read this threaded comment; however, any edits to it will get removed if the file is opened in a newer version of Excel. Learn more: https://go.microsoft.com/fwlink/?linkid=870924
Comment:
    Muliple buttons per row increased to match pinky (MR), because that was the only trained multiple buttons per row.</t>
      </text>
    </comment>
  </commentList>
</comments>
</file>

<file path=xl/sharedStrings.xml><?xml version="1.0" encoding="utf-8"?>
<sst xmlns="http://schemas.openxmlformats.org/spreadsheetml/2006/main" count="437" uniqueCount="34">
  <si>
    <t>Left</t>
  </si>
  <si>
    <t>Middle</t>
  </si>
  <si>
    <t>Right</t>
  </si>
  <si>
    <t>Index</t>
  </si>
  <si>
    <t>Ring</t>
  </si>
  <si>
    <t>Pinky</t>
  </si>
  <si>
    <t>Cost</t>
  </si>
  <si>
    <t>Logic</t>
  </si>
  <si>
    <t>Comment</t>
  </si>
  <si>
    <t>Arity</t>
  </si>
  <si>
    <t>Extract Method</t>
  </si>
  <si>
    <t>Equivalent Int</t>
  </si>
  <si>
    <t>Masking Method</t>
  </si>
  <si>
    <t>Count</t>
  </si>
  <si>
    <t>Set Mask Value</t>
  </si>
  <si>
    <t>Seconds</t>
  </si>
  <si>
    <t>Date</t>
  </si>
  <si>
    <t>Note: Left and right are used according to the documentation on the website: https://twiddler.tekgear.com/doc/doku.php?id=chordnotation</t>
  </si>
  <si>
    <t>In Sec.</t>
  </si>
  <si>
    <t>Method: Set 1 minute windows timer.
Start with all fingers on center buttons.
Press the specified cord then touch the center buttons with all fingers used to press the chord.
Repeat as fast as possible for the duration of the timer.
Count the total, mispresses have a penalty of -1.
Home row keys have there count halfed since the finger doesn't need to return to home between presses.</t>
  </si>
  <si>
    <t>10/24/2020 - Adjusted</t>
  </si>
  <si>
    <t>Result</t>
  </si>
  <si>
    <t>sat</t>
  </si>
  <si>
    <t>unknown</t>
  </si>
  <si>
    <t>Cost Constraint</t>
  </si>
  <si>
    <t>Actual Cost</t>
  </si>
  <si>
    <t>Time This Run</t>
  </si>
  <si>
    <t>Time All Runs</t>
  </si>
  <si>
    <t>Instance Of Run</t>
  </si>
  <si>
    <t>G Size</t>
  </si>
  <si>
    <t>HPG_12</t>
  </si>
  <si>
    <t>Seed</t>
  </si>
  <si>
    <t>G_12</t>
  </si>
  <si>
    <t>unsat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</si>
</sst>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3" x14ac:knownFonts="1">
    <font>
      <sz val="11"/>
      <color theme="1"/>
      <name val="Calibri"/>
      <family val="2"/>
      <scheme val="minor"/>
    </font>
    <font>
      <b/>
      <sz val="11"/>
      <color theme="1"/>
      <name val="Calibri"/>
      <family val="2"/>
      <scheme val="minor"/>
    </font>
    <font>
      <sz val="8"/>
      <name val="Calibri"/>
      <family val="2"/>
      <scheme val="minor"/>
    </font>
  </fonts>
  <fills count="2">
    <fill>
      <patternFill patternType="none"/>
    </fill>
    <fill>
      <patternFill patternType="gray125"/>
    </fill>
  </fills>
  <borders count="3">
    <border>
      <left/>
      <right/>
      <top/>
      <bottom/>
      <diagonal/>
    </border>
    <border>
      <left style="double">
        <color auto="1"/>
      </left>
      <right/>
      <top/>
      <bottom/>
      <diagonal/>
    </border>
    <border>
      <left/>
      <right style="double">
        <color auto="1"/>
      </right>
      <top/>
      <bottom/>
      <diagonal/>
    </border>
  </borders>
  <cellStyleXfs count="1">
    <xf numFmtId="0" fontId="0" fillId="0" borderId="0"/>
  </cellStyleXfs>
  <cellXfs count="16">
    <xf numFmtId="0" fontId="0" fillId="0" borderId="0" xfId="0"/>
    <xf numFmtId="0" fontId="1" fillId="0" borderId="0" xfId="0" applyFont="1"/>
    <xf numFmtId="164" fontId="0" fillId="0" borderId="0" xfId="0" applyNumberFormat="1"/>
    <xf numFmtId="0" fontId="0" fillId="0" borderId="0" xfId="0" applyFill="1"/>
    <xf numFmtId="0" fontId="1" fillId="0" borderId="0" xfId="0" applyFont="1" applyFill="1"/>
    <xf numFmtId="0" fontId="0" fillId="0" borderId="0" xfId="0" applyBorder="1"/>
    <xf numFmtId="0" fontId="0" fillId="0" borderId="1" xfId="0" applyBorder="1"/>
    <xf numFmtId="0" fontId="1" fillId="0" borderId="1" xfId="0" applyFont="1" applyBorder="1"/>
    <xf numFmtId="16" fontId="0" fillId="0" borderId="0" xfId="0" applyNumberFormat="1"/>
    <xf numFmtId="0" fontId="0" fillId="0" borderId="0" xfId="0" applyFill="1" applyBorder="1"/>
    <xf numFmtId="14" fontId="0" fillId="0" borderId="0" xfId="0" applyNumberFormat="1"/>
    <xf numFmtId="3" fontId="0" fillId="0" borderId="0" xfId="0" applyNumberFormat="1"/>
    <xf numFmtId="21" fontId="0" fillId="0" borderId="0" xfId="0" applyNumberFormat="1"/>
    <xf numFmtId="0" fontId="0" fillId="0" borderId="0" xfId="0" applyAlignment="1">
      <alignment horizontal="center"/>
    </xf>
    <xf numFmtId="0" fontId="0" fillId="0" borderId="0" xfId="0" applyAlignment="1">
      <alignment horizontal="left" vertical="top" wrapText="1"/>
    </xf>
    <xf numFmtId="0" fontId="0" fillId="0" borderId="2" xfId="0" applyBorder="1" applyAlignment="1">
      <alignment horizontal="left" vertical="top" wrapText="1"/>
    </xf>
  </cellXfs>
  <cellStyles count="1">
    <cellStyle name="Normal" xfId="0" builtinId="0"/>
  </cellStyles>
  <dxfs count="2">
    <dxf>
      <font>
        <color rgb="FF006100"/>
      </font>
      <fill>
        <patternFill>
          <bgColor rgb="FFC6EF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hartsheet" Target="chartsheets/sheet4.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chartsheet" Target="chartsheets/sheet3.xml"/><Relationship Id="rId12" Type="http://schemas.openxmlformats.org/officeDocument/2006/relationships/chartsheet" Target="chartsheets/sheet8.xml"/><Relationship Id="rId17" Type="http://schemas.openxmlformats.org/officeDocument/2006/relationships/calcChain" Target="calcChain.xml"/><Relationship Id="rId2" Type="http://schemas.openxmlformats.org/officeDocument/2006/relationships/worksheet" Target="worksheets/sheet2.xml"/><Relationship Id="rId16"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chartsheet" Target="chartsheets/sheet2.xml"/><Relationship Id="rId11" Type="http://schemas.openxmlformats.org/officeDocument/2006/relationships/chartsheet" Target="chartsheets/sheet7.xml"/><Relationship Id="rId5" Type="http://schemas.openxmlformats.org/officeDocument/2006/relationships/chartsheet" Target="chartsheets/sheet1.xml"/><Relationship Id="rId15" Type="http://schemas.openxmlformats.org/officeDocument/2006/relationships/sharedStrings" Target="sharedStrings.xml"/><Relationship Id="rId10" Type="http://schemas.openxmlformats.org/officeDocument/2006/relationships/chartsheet" Target="chartsheets/sheet6.xml"/><Relationship Id="rId4" Type="http://schemas.openxmlformats.org/officeDocument/2006/relationships/worksheet" Target="worksheets/sheet4.xml"/><Relationship Id="rId9" Type="http://schemas.openxmlformats.org/officeDocument/2006/relationships/chartsheet" Target="chartsheets/sheet5.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tx>
            <c:v>G32</c:v>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'AISG Time Results'!$G$43:$G$46</c:f>
              <c:numCache>
                <c:formatCode>h:mm:ss</c:formatCode>
                <c:ptCount val="4"/>
                <c:pt idx="0">
                  <c:v>3.5403935185185186E-4</c:v>
                </c:pt>
                <c:pt idx="1">
                  <c:v>7.5765046296296301E-4</c:v>
                </c:pt>
                <c:pt idx="2">
                  <c:v>1.9752650462962963E-2</c:v>
                </c:pt>
                <c:pt idx="3">
                  <c:v>0.20833807870370369</c:v>
                </c:pt>
              </c:numCache>
            </c:numRef>
          </c:xVal>
          <c:yVal>
            <c:numRef>
              <c:f>'AISG Time Results'!$D$43:$D$46</c:f>
              <c:numCache>
                <c:formatCode>#,##0</c:formatCode>
                <c:ptCount val="4"/>
                <c:pt idx="0">
                  <c:v>1.6500681157206E+16</c:v>
                </c:pt>
                <c:pt idx="1">
                  <c:v>1.55725787854052E+16</c:v>
                </c:pt>
                <c:pt idx="2">
                  <c:v>1.51853529751226E+16</c:v>
                </c:pt>
                <c:pt idx="3">
                  <c:v>1.51853529751226E+16</c:v>
                </c:pt>
              </c:numCache>
            </c:numRef>
          </c:yVal>
          <c:smooth val="0"/>
          <c:extLst>
            <c:ext xmlns:c16="http://schemas.microsoft.com/office/drawing/2014/chart" uri="{C3380CC4-5D6E-409C-BE32-E72D297353CC}">
              <c16:uniqueId val="{00000000-85AA-4C30-9797-5DA096A19E79}"/>
            </c:ext>
          </c:extLst>
        </c:ser>
        <c:ser>
          <c:idx val="1"/>
          <c:order val="1"/>
          <c:tx>
            <c:v>G48</c:v>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'AISG Time Results'!$G$47:$G$48</c:f>
              <c:numCache>
                <c:formatCode>h:mm:ss</c:formatCode>
                <c:ptCount val="2"/>
                <c:pt idx="0">
                  <c:v>1.8641203703703704E-4</c:v>
                </c:pt>
                <c:pt idx="1">
                  <c:v>0.20832399305555557</c:v>
                </c:pt>
              </c:numCache>
            </c:numRef>
          </c:xVal>
          <c:yVal>
            <c:numRef>
              <c:f>'AISG Time Results'!$D$47:$D$48</c:f>
              <c:numCache>
                <c:formatCode>#,##0</c:formatCode>
                <c:ptCount val="2"/>
                <c:pt idx="0">
                  <c:v>1.61047813109752E+16</c:v>
                </c:pt>
                <c:pt idx="1">
                  <c:v>1.61047813109752E+16</c:v>
                </c:pt>
              </c:numCache>
            </c:numRef>
          </c:yVal>
          <c:smooth val="0"/>
          <c:extLst>
            <c:ext xmlns:c16="http://schemas.microsoft.com/office/drawing/2014/chart" uri="{C3380CC4-5D6E-409C-BE32-E72D297353CC}">
              <c16:uniqueId val="{00000001-85AA-4C30-9797-5DA096A19E79}"/>
            </c:ext>
          </c:extLst>
        </c:ser>
        <c:ser>
          <c:idx val="2"/>
          <c:order val="2"/>
          <c:tx>
            <c:v>G64</c:v>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'AISG Time Results'!$G$49:$G$50</c:f>
              <c:numCache>
                <c:formatCode>h:mm:ss</c:formatCode>
                <c:ptCount val="2"/>
                <c:pt idx="0">
                  <c:v>2.2073148148148147E-3</c:v>
                </c:pt>
                <c:pt idx="1">
                  <c:v>0.20833157407407407</c:v>
                </c:pt>
              </c:numCache>
            </c:numRef>
          </c:xVal>
          <c:yVal>
            <c:numRef>
              <c:f>'AISG Time Results'!$D$49:$D$50</c:f>
              <c:numCache>
                <c:formatCode>#,##0</c:formatCode>
                <c:ptCount val="2"/>
                <c:pt idx="0">
                  <c:v>1.6107793855091E+16</c:v>
                </c:pt>
                <c:pt idx="1">
                  <c:v>1.6107793855091E+16</c:v>
                </c:pt>
              </c:numCache>
            </c:numRef>
          </c:yVal>
          <c:smooth val="0"/>
          <c:extLst>
            <c:ext xmlns:c16="http://schemas.microsoft.com/office/drawing/2014/chart" uri="{C3380CC4-5D6E-409C-BE32-E72D297353CC}">
              <c16:uniqueId val="{00000002-85AA-4C30-9797-5DA096A19E79}"/>
            </c:ext>
          </c:extLst>
        </c:ser>
        <c:ser>
          <c:idx val="3"/>
          <c:order val="3"/>
          <c:tx>
            <c:v>G96</c:v>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'AISG Time Results'!$G$51:$G$52</c:f>
              <c:numCache>
                <c:formatCode>h:mm:ss</c:formatCode>
                <c:ptCount val="2"/>
                <c:pt idx="0">
                  <c:v>0.10703562500000001</c:v>
                </c:pt>
                <c:pt idx="1">
                  <c:v>0.20832290509259258</c:v>
                </c:pt>
              </c:numCache>
            </c:numRef>
          </c:xVal>
          <c:yVal>
            <c:numRef>
              <c:f>'AISG Time Results'!$D$51:$D$52</c:f>
              <c:numCache>
                <c:formatCode>#,##0</c:formatCode>
                <c:ptCount val="2"/>
                <c:pt idx="0">
                  <c:v>1.60412087309093E+16</c:v>
                </c:pt>
                <c:pt idx="1">
                  <c:v>1.60412087309093E+16</c:v>
                </c:pt>
              </c:numCache>
            </c:numRef>
          </c:yVal>
          <c:smooth val="0"/>
          <c:extLst>
            <c:ext xmlns:c16="http://schemas.microsoft.com/office/drawing/2014/chart" uri="{C3380CC4-5D6E-409C-BE32-E72D297353CC}">
              <c16:uniqueId val="{00000003-85AA-4C30-9797-5DA096A19E79}"/>
            </c:ext>
          </c:extLst>
        </c:ser>
        <c:dLbls>
          <c:showLegendKey val="0"/>
          <c:showVal val="0"/>
          <c:showCatName val="0"/>
          <c:showSerName val="0"/>
          <c:showPercent val="0"/>
          <c:showBubbleSize val="0"/>
        </c:dLbls>
        <c:axId val="3328191"/>
        <c:axId val="3328607"/>
      </c:scatterChart>
      <c:valAx>
        <c:axId val="3328191"/>
        <c:scaling>
          <c:orientation val="minMax"/>
          <c:max val="0.21000000000000002"/>
          <c:min val="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Hours of Solver Run TIme</a:t>
                </a:r>
              </a:p>
            </c:rich>
          </c:tx>
          <c:layout>
            <c:manualLayout>
              <c:xMode val="edge"/>
              <c:yMode val="edge"/>
              <c:x val="0.4395023510601494"/>
              <c:y val="0.9512094471502339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h:mm:ss" sourceLinked="1"/>
        <c:majorTickMark val="none"/>
        <c:minorTickMark val="none"/>
        <c:tickLblPos val="low"/>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28607"/>
        <c:crosses val="autoZero"/>
        <c:crossBetween val="midCat"/>
        <c:majorUnit val="4.166700000000001E-2"/>
      </c:valAx>
      <c:valAx>
        <c:axId val="3328607"/>
        <c:scaling>
          <c:orientation val="minMax"/>
          <c:max val="1.6600000000000002E+16"/>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28191"/>
        <c:crosses val="autoZero"/>
        <c:crossBetween val="midCat"/>
        <c:dispUnits>
          <c:builtInUnit val="trillions"/>
          <c:dispUnitsLbl>
            <c:layout>
              <c:manualLayout>
                <c:xMode val="edge"/>
                <c:yMode val="edge"/>
                <c:x val="1.1708627575984499E-2"/>
                <c:y val="0.40314375947744951"/>
              </c:manualLayout>
            </c:layout>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Cost in Trillions</a:t>
                  </a:r>
                </a:p>
              </c:rich>
            </c:tx>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legend>
      <c:legendPos val="r"/>
      <c:layout>
        <c:manualLayout>
          <c:xMode val="edge"/>
          <c:yMode val="edge"/>
          <c:x val="0.84368982186060681"/>
          <c:y val="6.913963090442922E-2"/>
          <c:w val="6.5568314425513197E-2"/>
          <c:h val="0.13606197113173249"/>
        </c:manualLayout>
      </c:layout>
      <c:overlay val="1"/>
      <c:spPr>
        <a:solidFill>
          <a:schemeClr val="bg1"/>
        </a:solidFill>
        <a:ln>
          <a:solidFill>
            <a:schemeClr val="tx1"/>
          </a:solid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tx>
            <c:v>G32</c:v>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'AISG Time Results'!$G$43:$G$46</c:f>
              <c:numCache>
                <c:formatCode>h:mm:ss</c:formatCode>
                <c:ptCount val="4"/>
                <c:pt idx="0">
                  <c:v>3.5403935185185186E-4</c:v>
                </c:pt>
                <c:pt idx="1">
                  <c:v>7.5765046296296301E-4</c:v>
                </c:pt>
                <c:pt idx="2">
                  <c:v>1.9752650462962963E-2</c:v>
                </c:pt>
                <c:pt idx="3">
                  <c:v>0.20833807870370369</c:v>
                </c:pt>
              </c:numCache>
            </c:numRef>
          </c:xVal>
          <c:yVal>
            <c:numRef>
              <c:f>'AISG Time Results'!$D$43:$D$46</c:f>
              <c:numCache>
                <c:formatCode>#,##0</c:formatCode>
                <c:ptCount val="4"/>
                <c:pt idx="0">
                  <c:v>1.6500681157206E+16</c:v>
                </c:pt>
                <c:pt idx="1">
                  <c:v>1.55725787854052E+16</c:v>
                </c:pt>
                <c:pt idx="2">
                  <c:v>1.51853529751226E+16</c:v>
                </c:pt>
                <c:pt idx="3">
                  <c:v>1.51853529751226E+16</c:v>
                </c:pt>
              </c:numCache>
            </c:numRef>
          </c:yVal>
          <c:smooth val="0"/>
          <c:extLst>
            <c:ext xmlns:c16="http://schemas.microsoft.com/office/drawing/2014/chart" uri="{C3380CC4-5D6E-409C-BE32-E72D297353CC}">
              <c16:uniqueId val="{00000000-9FA4-4A98-9B9B-1EF4BD402BA9}"/>
            </c:ext>
          </c:extLst>
        </c:ser>
        <c:ser>
          <c:idx val="4"/>
          <c:order val="4"/>
          <c:tx>
            <c:v>G24</c:v>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'AISG Time Results'!$G$30:$G$42</c:f>
              <c:numCache>
                <c:formatCode>h:mm:ss</c:formatCode>
                <c:ptCount val="13"/>
                <c:pt idx="0">
                  <c:v>9.0393518518518527E-6</c:v>
                </c:pt>
                <c:pt idx="1">
                  <c:v>1.1481481481481482E-5</c:v>
                </c:pt>
                <c:pt idx="2">
                  <c:v>3.7719907407407408E-5</c:v>
                </c:pt>
                <c:pt idx="3">
                  <c:v>4.4340277777777782E-5</c:v>
                </c:pt>
                <c:pt idx="4">
                  <c:v>8.0821759259259255E-5</c:v>
                </c:pt>
                <c:pt idx="5">
                  <c:v>1.1649305555555554E-4</c:v>
                </c:pt>
                <c:pt idx="6">
                  <c:v>3.7709490740740742E-4</c:v>
                </c:pt>
                <c:pt idx="7">
                  <c:v>7.5133333333333337E-3</c:v>
                </c:pt>
                <c:pt idx="8">
                  <c:v>7.5248611111111115E-3</c:v>
                </c:pt>
                <c:pt idx="9">
                  <c:v>1.7045428240740741E-2</c:v>
                </c:pt>
                <c:pt idx="10">
                  <c:v>2.1885300925925926E-2</c:v>
                </c:pt>
                <c:pt idx="11">
                  <c:v>5.9387326388888884E-2</c:v>
                </c:pt>
                <c:pt idx="12">
                  <c:v>0.20832325231481483</c:v>
                </c:pt>
              </c:numCache>
            </c:numRef>
          </c:xVal>
          <c:yVal>
            <c:numRef>
              <c:f>'AISG Time Results'!$D$30:$D$42</c:f>
              <c:numCache>
                <c:formatCode>#,##0</c:formatCode>
                <c:ptCount val="13"/>
                <c:pt idx="0">
                  <c:v>9782636235578650</c:v>
                </c:pt>
                <c:pt idx="1">
                  <c:v>9711417840268510</c:v>
                </c:pt>
                <c:pt idx="2">
                  <c:v>9417596717820990</c:v>
                </c:pt>
                <c:pt idx="3">
                  <c:v>8690793818274420</c:v>
                </c:pt>
                <c:pt idx="4">
                  <c:v>8641696841676800</c:v>
                </c:pt>
                <c:pt idx="5">
                  <c:v>8229385704301920</c:v>
                </c:pt>
                <c:pt idx="6">
                  <c:v>7862746921493250</c:v>
                </c:pt>
                <c:pt idx="7">
                  <c:v>7711797924854970</c:v>
                </c:pt>
                <c:pt idx="8">
                  <c:v>7707052795285470</c:v>
                </c:pt>
                <c:pt idx="9">
                  <c:v>7699327535912050</c:v>
                </c:pt>
                <c:pt idx="10">
                  <c:v>7482884671207160</c:v>
                </c:pt>
                <c:pt idx="11">
                  <c:v>7438924313210040</c:v>
                </c:pt>
                <c:pt idx="12">
                  <c:v>7438924313210040</c:v>
                </c:pt>
              </c:numCache>
            </c:numRef>
          </c:yVal>
          <c:smooth val="0"/>
          <c:extLst>
            <c:ext xmlns:c16="http://schemas.microsoft.com/office/drawing/2014/chart" uri="{C3380CC4-5D6E-409C-BE32-E72D297353CC}">
              <c16:uniqueId val="{00000005-9FA4-4A98-9B9B-1EF4BD402BA9}"/>
            </c:ext>
          </c:extLst>
        </c:ser>
        <c:ser>
          <c:idx val="5"/>
          <c:order val="5"/>
          <c:tx>
            <c:v>G16</c:v>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'AISG Time Results'!$G$19:$G$29</c:f>
              <c:numCache>
                <c:formatCode>h:mm:ss</c:formatCode>
                <c:ptCount val="11"/>
                <c:pt idx="0">
                  <c:v>7.8703703703703719E-6</c:v>
                </c:pt>
                <c:pt idx="1">
                  <c:v>9.8229166666666658E-5</c:v>
                </c:pt>
                <c:pt idx="2">
                  <c:v>1.7652777777777781E-4</c:v>
                </c:pt>
                <c:pt idx="3">
                  <c:v>1.7813657407407408E-4</c:v>
                </c:pt>
                <c:pt idx="4">
                  <c:v>5.6347222222222226E-4</c:v>
                </c:pt>
                <c:pt idx="5">
                  <c:v>1.8959699074074073E-2</c:v>
                </c:pt>
                <c:pt idx="6">
                  <c:v>2.2889004629629631E-2</c:v>
                </c:pt>
                <c:pt idx="7">
                  <c:v>4.8141203703703707E-2</c:v>
                </c:pt>
                <c:pt idx="8">
                  <c:v>0.19171827546296297</c:v>
                </c:pt>
                <c:pt idx="9">
                  <c:v>0.19178265046296294</c:v>
                </c:pt>
                <c:pt idx="10">
                  <c:v>0.20832457175925925</c:v>
                </c:pt>
              </c:numCache>
            </c:numRef>
          </c:xVal>
          <c:yVal>
            <c:numRef>
              <c:f>'AISG Time Results'!$D$19:$D$29</c:f>
              <c:numCache>
                <c:formatCode>#,##0</c:formatCode>
                <c:ptCount val="11"/>
                <c:pt idx="0">
                  <c:v>2814068964905250</c:v>
                </c:pt>
                <c:pt idx="1">
                  <c:v>2735993538690140</c:v>
                </c:pt>
                <c:pt idx="2">
                  <c:v>2718964394431610</c:v>
                </c:pt>
                <c:pt idx="3">
                  <c:v>2672431542823300</c:v>
                </c:pt>
                <c:pt idx="4">
                  <c:v>2651503444056270</c:v>
                </c:pt>
                <c:pt idx="5">
                  <c:v>2646799644570250</c:v>
                </c:pt>
                <c:pt idx="6">
                  <c:v>2536905639649520</c:v>
                </c:pt>
                <c:pt idx="7">
                  <c:v>2523289956061600</c:v>
                </c:pt>
                <c:pt idx="8">
                  <c:v>2508038702096500</c:v>
                </c:pt>
                <c:pt idx="9">
                  <c:v>2481629871786070</c:v>
                </c:pt>
                <c:pt idx="10">
                  <c:v>2481629871786070</c:v>
                </c:pt>
              </c:numCache>
            </c:numRef>
          </c:yVal>
          <c:smooth val="0"/>
          <c:extLst>
            <c:ext xmlns:c16="http://schemas.microsoft.com/office/drawing/2014/chart" uri="{C3380CC4-5D6E-409C-BE32-E72D297353CC}">
              <c16:uniqueId val="{00000007-9FA4-4A98-9B9B-1EF4BD402BA9}"/>
            </c:ext>
          </c:extLst>
        </c:ser>
        <c:ser>
          <c:idx val="6"/>
          <c:order val="6"/>
          <c:tx>
            <c:v>G12</c:v>
          </c:tx>
          <c:spPr>
            <a:ln w="19050"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xVal>
            <c:numRef>
              <c:f>'AISG Time Results'!$G$2:$G$18</c:f>
              <c:numCache>
                <c:formatCode>h:mm:ss</c:formatCode>
                <c:ptCount val="17"/>
                <c:pt idx="0">
                  <c:v>1.7013888888888889E-6</c:v>
                </c:pt>
                <c:pt idx="1">
                  <c:v>2.5231481481481484E-6</c:v>
                </c:pt>
                <c:pt idx="2">
                  <c:v>5.5439814814814813E-6</c:v>
                </c:pt>
                <c:pt idx="3">
                  <c:v>1.1076388888888887E-5</c:v>
                </c:pt>
                <c:pt idx="4">
                  <c:v>1.1828703703703704E-5</c:v>
                </c:pt>
                <c:pt idx="5">
                  <c:v>4.1030092592592595E-5</c:v>
                </c:pt>
                <c:pt idx="6">
                  <c:v>5.9644675925925924E-4</c:v>
                </c:pt>
                <c:pt idx="7">
                  <c:v>6.2230324074074076E-4</c:v>
                </c:pt>
                <c:pt idx="8">
                  <c:v>1.5811458333333335E-3</c:v>
                </c:pt>
                <c:pt idx="9">
                  <c:v>2.0744560185185184E-3</c:v>
                </c:pt>
                <c:pt idx="10">
                  <c:v>2.0759722222222221E-3</c:v>
                </c:pt>
                <c:pt idx="11">
                  <c:v>5.6904629629629631E-3</c:v>
                </c:pt>
                <c:pt idx="12">
                  <c:v>5.9645949074074063E-3</c:v>
                </c:pt>
                <c:pt idx="13">
                  <c:v>5.9674652777777773E-3</c:v>
                </c:pt>
                <c:pt idx="14">
                  <c:v>0.11690805555555556</c:v>
                </c:pt>
                <c:pt idx="15">
                  <c:v>0.11697178240740741</c:v>
                </c:pt>
                <c:pt idx="16">
                  <c:v>0.20832920138888888</c:v>
                </c:pt>
              </c:numCache>
            </c:numRef>
          </c:xVal>
          <c:yVal>
            <c:numRef>
              <c:f>'AISG Time Results'!$D$2:$D$18</c:f>
              <c:numCache>
                <c:formatCode>#,##0</c:formatCode>
                <c:ptCount val="17"/>
                <c:pt idx="0">
                  <c:v>2174165192755800</c:v>
                </c:pt>
                <c:pt idx="1">
                  <c:v>1973805062387210</c:v>
                </c:pt>
                <c:pt idx="2">
                  <c:v>1702847430283020</c:v>
                </c:pt>
                <c:pt idx="3">
                  <c:v>1368715014578140</c:v>
                </c:pt>
                <c:pt idx="4">
                  <c:v>1318369743563480</c:v>
                </c:pt>
                <c:pt idx="5">
                  <c:v>1271089998085380</c:v>
                </c:pt>
                <c:pt idx="6">
                  <c:v>1263420140613010</c:v>
                </c:pt>
                <c:pt idx="7">
                  <c:v>1249901639576860</c:v>
                </c:pt>
                <c:pt idx="8">
                  <c:v>1245023596632460</c:v>
                </c:pt>
                <c:pt idx="9">
                  <c:v>1204728624253780</c:v>
                </c:pt>
                <c:pt idx="10">
                  <c:v>1193639033300350</c:v>
                </c:pt>
                <c:pt idx="11">
                  <c:v>1169672681376030</c:v>
                </c:pt>
                <c:pt idx="12">
                  <c:v>1156299014243300</c:v>
                </c:pt>
                <c:pt idx="13">
                  <c:v>1153322109724600</c:v>
                </c:pt>
                <c:pt idx="14">
                  <c:v>1145935823690330</c:v>
                </c:pt>
                <c:pt idx="15">
                  <c:v>1136861012220890</c:v>
                </c:pt>
                <c:pt idx="16">
                  <c:v>1136861012220890</c:v>
                </c:pt>
              </c:numCache>
            </c:numRef>
          </c:yVal>
          <c:smooth val="0"/>
          <c:extLst>
            <c:ext xmlns:c16="http://schemas.microsoft.com/office/drawing/2014/chart" uri="{C3380CC4-5D6E-409C-BE32-E72D297353CC}">
              <c16:uniqueId val="{00000008-9FA4-4A98-9B9B-1EF4BD402BA9}"/>
            </c:ext>
          </c:extLst>
        </c:ser>
        <c:dLbls>
          <c:showLegendKey val="0"/>
          <c:showVal val="0"/>
          <c:showCatName val="0"/>
          <c:showSerName val="0"/>
          <c:showPercent val="0"/>
          <c:showBubbleSize val="0"/>
        </c:dLbls>
        <c:axId val="3328191"/>
        <c:axId val="3328607"/>
        <c:extLst>
          <c:ext xmlns:c15="http://schemas.microsoft.com/office/drawing/2012/chart" uri="{02D57815-91ED-43cb-92C2-25804820EDAC}">
            <c15:filteredScatterSeries>
              <c15:ser>
                <c:idx val="1"/>
                <c:order val="1"/>
                <c:tx>
                  <c:v>G48</c:v>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extLst>
                      <c:ext uri="{02D57815-91ED-43cb-92C2-25804820EDAC}">
                        <c15:formulaRef>
                          <c15:sqref>'AISG Time Results'!$G$47:$G$48</c15:sqref>
                        </c15:formulaRef>
                      </c:ext>
                    </c:extLst>
                    <c:numCache>
                      <c:formatCode>h:mm:ss</c:formatCode>
                      <c:ptCount val="2"/>
                      <c:pt idx="0">
                        <c:v>1.8641203703703704E-4</c:v>
                      </c:pt>
                      <c:pt idx="1">
                        <c:v>0.20832399305555557</c:v>
                      </c:pt>
                    </c:numCache>
                  </c:numRef>
                </c:xVal>
                <c:yVal>
                  <c:numRef>
                    <c:extLst>
                      <c:ext uri="{02D57815-91ED-43cb-92C2-25804820EDAC}">
                        <c15:formulaRef>
                          <c15:sqref>'AISG Time Results'!$D$47:$D$48</c15:sqref>
                        </c15:formulaRef>
                      </c:ext>
                    </c:extLst>
                    <c:numCache>
                      <c:formatCode>#,##0</c:formatCode>
                      <c:ptCount val="2"/>
                      <c:pt idx="0">
                        <c:v>1.61047813109752E+16</c:v>
                      </c:pt>
                      <c:pt idx="1">
                        <c:v>1.61047813109752E+16</c:v>
                      </c:pt>
                    </c:numCache>
                  </c:numRef>
                </c:yVal>
                <c:smooth val="0"/>
                <c:extLst>
                  <c:ext xmlns:c16="http://schemas.microsoft.com/office/drawing/2014/chart" uri="{C3380CC4-5D6E-409C-BE32-E72D297353CC}">
                    <c16:uniqueId val="{00000001-9FA4-4A98-9B9B-1EF4BD402BA9}"/>
                  </c:ext>
                </c:extLst>
              </c15:ser>
            </c15:filteredScatterSeries>
            <c15:filteredScatterSeries>
              <c15:ser>
                <c:idx val="2"/>
                <c:order val="2"/>
                <c:tx>
                  <c:v>G64</c:v>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extLst xmlns:c15="http://schemas.microsoft.com/office/drawing/2012/chart">
                      <c:ext xmlns:c15="http://schemas.microsoft.com/office/drawing/2012/chart" uri="{02D57815-91ED-43cb-92C2-25804820EDAC}">
                        <c15:formulaRef>
                          <c15:sqref>'AISG Time Results'!$G$49:$G$50</c15:sqref>
                        </c15:formulaRef>
                      </c:ext>
                    </c:extLst>
                    <c:numCache>
                      <c:formatCode>h:mm:ss</c:formatCode>
                      <c:ptCount val="2"/>
                      <c:pt idx="0">
                        <c:v>2.2073148148148147E-3</c:v>
                      </c:pt>
                      <c:pt idx="1">
                        <c:v>0.20833157407407407</c:v>
                      </c:pt>
                    </c:numCache>
                  </c:numRef>
                </c:xVal>
                <c:yVal>
                  <c:numRef>
                    <c:extLst xmlns:c15="http://schemas.microsoft.com/office/drawing/2012/chart">
                      <c:ext xmlns:c15="http://schemas.microsoft.com/office/drawing/2012/chart" uri="{02D57815-91ED-43cb-92C2-25804820EDAC}">
                        <c15:formulaRef>
                          <c15:sqref>'AISG Time Results'!$D$49:$D$50</c15:sqref>
                        </c15:formulaRef>
                      </c:ext>
                    </c:extLst>
                    <c:numCache>
                      <c:formatCode>#,##0</c:formatCode>
                      <c:ptCount val="2"/>
                      <c:pt idx="0">
                        <c:v>1.6107793855091E+16</c:v>
                      </c:pt>
                      <c:pt idx="1">
                        <c:v>1.6107793855091E+16</c:v>
                      </c:pt>
                    </c:numCache>
                  </c:numRef>
                </c:yVal>
                <c:smooth val="0"/>
                <c:extLst xmlns:c15="http://schemas.microsoft.com/office/drawing/2012/chart">
                  <c:ext xmlns:c16="http://schemas.microsoft.com/office/drawing/2014/chart" uri="{C3380CC4-5D6E-409C-BE32-E72D297353CC}">
                    <c16:uniqueId val="{00000002-9FA4-4A98-9B9B-1EF4BD402BA9}"/>
                  </c:ext>
                </c:extLst>
              </c15:ser>
            </c15:filteredScatterSeries>
            <c15:filteredScatterSeries>
              <c15:ser>
                <c:idx val="3"/>
                <c:order val="3"/>
                <c:tx>
                  <c:v>G96</c:v>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extLst xmlns:c15="http://schemas.microsoft.com/office/drawing/2012/chart">
                      <c:ext xmlns:c15="http://schemas.microsoft.com/office/drawing/2012/chart" uri="{02D57815-91ED-43cb-92C2-25804820EDAC}">
                        <c15:formulaRef>
                          <c15:sqref>'AISG Time Results'!$G$51:$G$52</c15:sqref>
                        </c15:formulaRef>
                      </c:ext>
                    </c:extLst>
                    <c:numCache>
                      <c:formatCode>h:mm:ss</c:formatCode>
                      <c:ptCount val="2"/>
                      <c:pt idx="0">
                        <c:v>0.10703562500000001</c:v>
                      </c:pt>
                      <c:pt idx="1">
                        <c:v>0.20832290509259258</c:v>
                      </c:pt>
                    </c:numCache>
                  </c:numRef>
                </c:xVal>
                <c:yVal>
                  <c:numRef>
                    <c:extLst xmlns:c15="http://schemas.microsoft.com/office/drawing/2012/chart">
                      <c:ext xmlns:c15="http://schemas.microsoft.com/office/drawing/2012/chart" uri="{02D57815-91ED-43cb-92C2-25804820EDAC}">
                        <c15:formulaRef>
                          <c15:sqref>'AISG Time Results'!$D$51:$D$52</c15:sqref>
                        </c15:formulaRef>
                      </c:ext>
                    </c:extLst>
                    <c:numCache>
                      <c:formatCode>#,##0</c:formatCode>
                      <c:ptCount val="2"/>
                      <c:pt idx="0">
                        <c:v>1.60412087309093E+16</c:v>
                      </c:pt>
                      <c:pt idx="1">
                        <c:v>1.60412087309093E+16</c:v>
                      </c:pt>
                    </c:numCache>
                  </c:numRef>
                </c:yVal>
                <c:smooth val="0"/>
                <c:extLst xmlns:c15="http://schemas.microsoft.com/office/drawing/2012/chart">
                  <c:ext xmlns:c16="http://schemas.microsoft.com/office/drawing/2014/chart" uri="{C3380CC4-5D6E-409C-BE32-E72D297353CC}">
                    <c16:uniqueId val="{00000003-9FA4-4A98-9B9B-1EF4BD402BA9}"/>
                  </c:ext>
                </c:extLst>
              </c15:ser>
            </c15:filteredScatterSeries>
          </c:ext>
        </c:extLst>
      </c:scatterChart>
      <c:valAx>
        <c:axId val="3328191"/>
        <c:scaling>
          <c:orientation val="minMax"/>
          <c:max val="0.21000000000000002"/>
          <c:min val="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Hours of Solver Run TIme</a:t>
                </a:r>
              </a:p>
            </c:rich>
          </c:tx>
          <c:layout>
            <c:manualLayout>
              <c:xMode val="edge"/>
              <c:yMode val="edge"/>
              <c:x val="0.4395023510601494"/>
              <c:y val="0.9512094471502339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h:mm:ss" sourceLinked="1"/>
        <c:majorTickMark val="none"/>
        <c:minorTickMark val="none"/>
        <c:tickLblPos val="low"/>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28607"/>
        <c:crosses val="autoZero"/>
        <c:crossBetween val="midCat"/>
        <c:majorUnit val="4.166700000000001E-2"/>
      </c:valAx>
      <c:valAx>
        <c:axId val="3328607"/>
        <c:scaling>
          <c:orientation val="minMax"/>
          <c:max val="1.6600000000000002E+16"/>
          <c:min val="0"/>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28191"/>
        <c:crosses val="autoZero"/>
        <c:crossBetween val="midCat"/>
        <c:dispUnits>
          <c:builtInUnit val="trillions"/>
          <c:dispUnitsLbl>
            <c:layout>
              <c:manualLayout>
                <c:xMode val="edge"/>
                <c:yMode val="edge"/>
                <c:x val="1.1708627575984499E-2"/>
                <c:y val="0.40314375947744951"/>
              </c:manualLayout>
            </c:layout>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Cost in Trillions</a:t>
                  </a:r>
                </a:p>
              </c:rich>
            </c:tx>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legend>
      <c:legendPos val="r"/>
      <c:layout>
        <c:manualLayout>
          <c:xMode val="edge"/>
          <c:yMode val="edge"/>
          <c:x val="0.8349083511786185"/>
          <c:y val="0.14170550761037012"/>
          <c:w val="6.5568314425513197E-2"/>
          <c:h val="0.13606197113173249"/>
        </c:manualLayout>
      </c:layout>
      <c:overlay val="1"/>
      <c:spPr>
        <a:solidFill>
          <a:schemeClr val="bg1"/>
        </a:solidFill>
        <a:ln>
          <a:solidFill>
            <a:schemeClr val="tx1"/>
          </a:solid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4"/>
          <c:order val="4"/>
          <c:tx>
            <c:v>G24</c:v>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'AISG Time Results'!$G$30:$G$42</c:f>
              <c:numCache>
                <c:formatCode>h:mm:ss</c:formatCode>
                <c:ptCount val="13"/>
                <c:pt idx="0">
                  <c:v>9.0393518518518527E-6</c:v>
                </c:pt>
                <c:pt idx="1">
                  <c:v>1.1481481481481482E-5</c:v>
                </c:pt>
                <c:pt idx="2">
                  <c:v>3.7719907407407408E-5</c:v>
                </c:pt>
                <c:pt idx="3">
                  <c:v>4.4340277777777782E-5</c:v>
                </c:pt>
                <c:pt idx="4">
                  <c:v>8.0821759259259255E-5</c:v>
                </c:pt>
                <c:pt idx="5">
                  <c:v>1.1649305555555554E-4</c:v>
                </c:pt>
                <c:pt idx="6">
                  <c:v>3.7709490740740742E-4</c:v>
                </c:pt>
                <c:pt idx="7">
                  <c:v>7.5133333333333337E-3</c:v>
                </c:pt>
                <c:pt idx="8">
                  <c:v>7.5248611111111115E-3</c:v>
                </c:pt>
                <c:pt idx="9">
                  <c:v>1.7045428240740741E-2</c:v>
                </c:pt>
                <c:pt idx="10">
                  <c:v>2.1885300925925926E-2</c:v>
                </c:pt>
                <c:pt idx="11">
                  <c:v>5.9387326388888884E-2</c:v>
                </c:pt>
                <c:pt idx="12">
                  <c:v>0.20832325231481483</c:v>
                </c:pt>
              </c:numCache>
            </c:numRef>
          </c:xVal>
          <c:yVal>
            <c:numRef>
              <c:f>'AISG Time Results'!$D$30:$D$42</c:f>
              <c:numCache>
                <c:formatCode>#,##0</c:formatCode>
                <c:ptCount val="13"/>
                <c:pt idx="0">
                  <c:v>9782636235578650</c:v>
                </c:pt>
                <c:pt idx="1">
                  <c:v>9711417840268510</c:v>
                </c:pt>
                <c:pt idx="2">
                  <c:v>9417596717820990</c:v>
                </c:pt>
                <c:pt idx="3">
                  <c:v>8690793818274420</c:v>
                </c:pt>
                <c:pt idx="4">
                  <c:v>8641696841676800</c:v>
                </c:pt>
                <c:pt idx="5">
                  <c:v>8229385704301920</c:v>
                </c:pt>
                <c:pt idx="6">
                  <c:v>7862746921493250</c:v>
                </c:pt>
                <c:pt idx="7">
                  <c:v>7711797924854970</c:v>
                </c:pt>
                <c:pt idx="8">
                  <c:v>7707052795285470</c:v>
                </c:pt>
                <c:pt idx="9">
                  <c:v>7699327535912050</c:v>
                </c:pt>
                <c:pt idx="10">
                  <c:v>7482884671207160</c:v>
                </c:pt>
                <c:pt idx="11">
                  <c:v>7438924313210040</c:v>
                </c:pt>
                <c:pt idx="12">
                  <c:v>7438924313210040</c:v>
                </c:pt>
              </c:numCache>
            </c:numRef>
          </c:yVal>
          <c:smooth val="0"/>
          <c:extLst>
            <c:ext xmlns:c16="http://schemas.microsoft.com/office/drawing/2014/chart" uri="{C3380CC4-5D6E-409C-BE32-E72D297353CC}">
              <c16:uniqueId val="{00000001-468A-4187-A39F-79A8541070C1}"/>
            </c:ext>
          </c:extLst>
        </c:ser>
        <c:ser>
          <c:idx val="8"/>
          <c:order val="8"/>
          <c:tx>
            <c:v>Abstract G24</c:v>
          </c:tx>
          <c:spPr>
            <a:ln w="19050"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xVal>
            <c:numRef>
              <c:f>'AISG Abstract Results'!$H$22:$H$36</c:f>
              <c:numCache>
                <c:formatCode>h:mm:ss</c:formatCode>
                <c:ptCount val="15"/>
                <c:pt idx="0">
                  <c:v>3.1944444444444451E-6</c:v>
                </c:pt>
                <c:pt idx="1">
                  <c:v>1.1493055555555556E-5</c:v>
                </c:pt>
                <c:pt idx="2">
                  <c:v>1.3506944444444447E-5</c:v>
                </c:pt>
                <c:pt idx="3">
                  <c:v>6.9548611111111116E-5</c:v>
                </c:pt>
                <c:pt idx="4">
                  <c:v>7.0960648148148147E-5</c:v>
                </c:pt>
                <c:pt idx="5">
                  <c:v>3.1228009259259262E-4</c:v>
                </c:pt>
                <c:pt idx="6">
                  <c:v>3.1943287037037037E-4</c:v>
                </c:pt>
                <c:pt idx="7">
                  <c:v>5.5518518518518525E-4</c:v>
                </c:pt>
                <c:pt idx="8">
                  <c:v>8.2563657407407401E-4</c:v>
                </c:pt>
                <c:pt idx="9">
                  <c:v>8.4008101851851854E-4</c:v>
                </c:pt>
                <c:pt idx="10">
                  <c:v>1.8385798611111111E-2</c:v>
                </c:pt>
                <c:pt idx="11">
                  <c:v>1.8430347222222223E-2</c:v>
                </c:pt>
                <c:pt idx="12">
                  <c:v>1.8433472222222223E-2</c:v>
                </c:pt>
                <c:pt idx="13">
                  <c:v>1.8480347222222221E-2</c:v>
                </c:pt>
                <c:pt idx="14">
                  <c:v>0.20833026620370373</c:v>
                </c:pt>
              </c:numCache>
            </c:numRef>
          </c:xVal>
          <c:yVal>
            <c:numRef>
              <c:f>'AISG Abstract Results'!$E$22:$E$36</c:f>
              <c:numCache>
                <c:formatCode>#,##0</c:formatCode>
                <c:ptCount val="15"/>
                <c:pt idx="0">
                  <c:v>7234211137712160</c:v>
                </c:pt>
                <c:pt idx="1">
                  <c:v>7067467110056890</c:v>
                </c:pt>
                <c:pt idx="2">
                  <c:v>7058041155090990</c:v>
                </c:pt>
                <c:pt idx="3">
                  <c:v>7001649717532890</c:v>
                </c:pt>
                <c:pt idx="4">
                  <c:v>6988526411124770</c:v>
                </c:pt>
                <c:pt idx="5">
                  <c:v>6910280384834880</c:v>
                </c:pt>
                <c:pt idx="6">
                  <c:v>6875443502336730</c:v>
                </c:pt>
                <c:pt idx="7">
                  <c:v>6866729517547550</c:v>
                </c:pt>
                <c:pt idx="8">
                  <c:v>6805965289992760</c:v>
                </c:pt>
                <c:pt idx="9">
                  <c:v>6796782326881420</c:v>
                </c:pt>
                <c:pt idx="10">
                  <c:v>6787702272593680</c:v>
                </c:pt>
                <c:pt idx="11">
                  <c:v>6775393102662650</c:v>
                </c:pt>
                <c:pt idx="12">
                  <c:v>6772084097232090</c:v>
                </c:pt>
                <c:pt idx="13">
                  <c:v>6755241021530680</c:v>
                </c:pt>
                <c:pt idx="14">
                  <c:v>6755241021530680</c:v>
                </c:pt>
              </c:numCache>
            </c:numRef>
          </c:yVal>
          <c:smooth val="0"/>
          <c:extLst>
            <c:ext xmlns:c16="http://schemas.microsoft.com/office/drawing/2014/chart" uri="{C3380CC4-5D6E-409C-BE32-E72D297353CC}">
              <c16:uniqueId val="{00000009-468A-4187-A39F-79A8541070C1}"/>
            </c:ext>
          </c:extLst>
        </c:ser>
        <c:ser>
          <c:idx val="14"/>
          <c:order val="14"/>
          <c:tx>
            <c:v>Abstract Handpicked G24</c:v>
          </c:tx>
          <c:spPr>
            <a:ln w="19050" cap="rnd">
              <a:solidFill>
                <a:schemeClr val="accent3">
                  <a:lumMod val="80000"/>
                  <a:lumOff val="20000"/>
                </a:schemeClr>
              </a:solid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xVal>
            <c:numRef>
              <c:f>'AISG Abstract Results'!$H$102:$H$114</c:f>
              <c:numCache>
                <c:formatCode>h:mm:ss</c:formatCode>
                <c:ptCount val="13"/>
                <c:pt idx="0">
                  <c:v>3.0902777777777775E-6</c:v>
                </c:pt>
                <c:pt idx="1">
                  <c:v>5.2314814814814822E-6</c:v>
                </c:pt>
                <c:pt idx="2">
                  <c:v>1.4854166666666667E-4</c:v>
                </c:pt>
                <c:pt idx="3">
                  <c:v>1.5285879629629631E-4</c:v>
                </c:pt>
                <c:pt idx="4">
                  <c:v>8.6956018518518513E-4</c:v>
                </c:pt>
                <c:pt idx="5">
                  <c:v>3.3043518518518517E-3</c:v>
                </c:pt>
                <c:pt idx="6">
                  <c:v>3.6758252314814811E-2</c:v>
                </c:pt>
                <c:pt idx="7">
                  <c:v>5.1546562500000004E-2</c:v>
                </c:pt>
                <c:pt idx="8">
                  <c:v>5.1552025462962968E-2</c:v>
                </c:pt>
                <c:pt idx="9">
                  <c:v>6.5838356481481494E-2</c:v>
                </c:pt>
                <c:pt idx="10">
                  <c:v>6.8704201388888886E-2</c:v>
                </c:pt>
                <c:pt idx="11">
                  <c:v>0.10171753472222222</c:v>
                </c:pt>
                <c:pt idx="12">
                  <c:v>0.2083267013888889</c:v>
                </c:pt>
              </c:numCache>
            </c:numRef>
          </c:xVal>
          <c:yVal>
            <c:numRef>
              <c:f>'AISG Abstract Results'!$E$102:$E$114</c:f>
              <c:numCache>
                <c:formatCode>#,##0</c:formatCode>
                <c:ptCount val="13"/>
                <c:pt idx="0">
                  <c:v>6909681276429160</c:v>
                </c:pt>
                <c:pt idx="1">
                  <c:v>6877449244925250</c:v>
                </c:pt>
                <c:pt idx="2">
                  <c:v>6737739084968460</c:v>
                </c:pt>
                <c:pt idx="3">
                  <c:v>6717596034711540</c:v>
                </c:pt>
                <c:pt idx="4">
                  <c:v>6663071787123460</c:v>
                </c:pt>
                <c:pt idx="5">
                  <c:v>6620395635254200</c:v>
                </c:pt>
                <c:pt idx="6">
                  <c:v>6615919628261020</c:v>
                </c:pt>
                <c:pt idx="7">
                  <c:v>6614185499362870</c:v>
                </c:pt>
                <c:pt idx="8">
                  <c:v>6613670919934810</c:v>
                </c:pt>
                <c:pt idx="9">
                  <c:v>6605473913339030</c:v>
                </c:pt>
                <c:pt idx="10">
                  <c:v>6594952503750860</c:v>
                </c:pt>
                <c:pt idx="11">
                  <c:v>6573625561675870</c:v>
                </c:pt>
                <c:pt idx="12">
                  <c:v>6573625561675870</c:v>
                </c:pt>
              </c:numCache>
            </c:numRef>
          </c:yVal>
          <c:smooth val="0"/>
          <c:extLst>
            <c:ext xmlns:c16="http://schemas.microsoft.com/office/drawing/2014/chart" uri="{C3380CC4-5D6E-409C-BE32-E72D297353CC}">
              <c16:uniqueId val="{00000011-468A-4187-A39F-79A8541070C1}"/>
            </c:ext>
          </c:extLst>
        </c:ser>
        <c:dLbls>
          <c:showLegendKey val="0"/>
          <c:showVal val="0"/>
          <c:showCatName val="0"/>
          <c:showSerName val="0"/>
          <c:showPercent val="0"/>
          <c:showBubbleSize val="0"/>
        </c:dLbls>
        <c:axId val="3328191"/>
        <c:axId val="3328607"/>
        <c:extLst>
          <c:ext xmlns:c15="http://schemas.microsoft.com/office/drawing/2012/chart" uri="{02D57815-91ED-43cb-92C2-25804820EDAC}">
            <c15:filteredScatterSeries>
              <c15:ser>
                <c:idx val="0"/>
                <c:order val="0"/>
                <c:tx>
                  <c:v>G32</c:v>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extLst>
                      <c:ext uri="{02D57815-91ED-43cb-92C2-25804820EDAC}">
                        <c15:formulaRef>
                          <c15:sqref>'AISG Time Results'!$G$43:$G$46</c15:sqref>
                        </c15:formulaRef>
                      </c:ext>
                    </c:extLst>
                    <c:numCache>
                      <c:formatCode>h:mm:ss</c:formatCode>
                      <c:ptCount val="4"/>
                      <c:pt idx="0">
                        <c:v>3.5403935185185186E-4</c:v>
                      </c:pt>
                      <c:pt idx="1">
                        <c:v>7.5765046296296301E-4</c:v>
                      </c:pt>
                      <c:pt idx="2">
                        <c:v>1.9752650462962963E-2</c:v>
                      </c:pt>
                      <c:pt idx="3">
                        <c:v>0.20833807870370369</c:v>
                      </c:pt>
                    </c:numCache>
                  </c:numRef>
                </c:xVal>
                <c:yVal>
                  <c:numRef>
                    <c:extLst>
                      <c:ext uri="{02D57815-91ED-43cb-92C2-25804820EDAC}">
                        <c15:formulaRef>
                          <c15:sqref>'AISG Time Results'!$D$43:$D$46</c15:sqref>
                        </c15:formulaRef>
                      </c:ext>
                    </c:extLst>
                    <c:numCache>
                      <c:formatCode>#,##0</c:formatCode>
                      <c:ptCount val="4"/>
                      <c:pt idx="0">
                        <c:v>1.6500681157206E+16</c:v>
                      </c:pt>
                      <c:pt idx="1">
                        <c:v>1.55725787854052E+16</c:v>
                      </c:pt>
                      <c:pt idx="2">
                        <c:v>1.51853529751226E+16</c:v>
                      </c:pt>
                      <c:pt idx="3">
                        <c:v>1.51853529751226E+16</c:v>
                      </c:pt>
                    </c:numCache>
                  </c:numRef>
                </c:yVal>
                <c:smooth val="0"/>
                <c:extLst>
                  <c:ext xmlns:c16="http://schemas.microsoft.com/office/drawing/2014/chart" uri="{C3380CC4-5D6E-409C-BE32-E72D297353CC}">
                    <c16:uniqueId val="{00000000-468A-4187-A39F-79A8541070C1}"/>
                  </c:ext>
                </c:extLst>
              </c15:ser>
            </c15:filteredScatterSeries>
            <c15:filteredScatterSeries>
              <c15:ser>
                <c:idx val="1"/>
                <c:order val="1"/>
                <c:tx>
                  <c:v>G48</c:v>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extLst xmlns:c15="http://schemas.microsoft.com/office/drawing/2012/chart">
                      <c:ext xmlns:c15="http://schemas.microsoft.com/office/drawing/2012/chart" uri="{02D57815-91ED-43cb-92C2-25804820EDAC}">
                        <c15:formulaRef>
                          <c15:sqref>'AISG Time Results'!$G$47:$G$48</c15:sqref>
                        </c15:formulaRef>
                      </c:ext>
                    </c:extLst>
                    <c:numCache>
                      <c:formatCode>h:mm:ss</c:formatCode>
                      <c:ptCount val="2"/>
                      <c:pt idx="0">
                        <c:v>1.8641203703703704E-4</c:v>
                      </c:pt>
                      <c:pt idx="1">
                        <c:v>0.20832399305555557</c:v>
                      </c:pt>
                    </c:numCache>
                  </c:numRef>
                </c:xVal>
                <c:yVal>
                  <c:numRef>
                    <c:extLst xmlns:c15="http://schemas.microsoft.com/office/drawing/2012/chart">
                      <c:ext xmlns:c15="http://schemas.microsoft.com/office/drawing/2012/chart" uri="{02D57815-91ED-43cb-92C2-25804820EDAC}">
                        <c15:formulaRef>
                          <c15:sqref>'AISG Time Results'!$D$47:$D$48</c15:sqref>
                        </c15:formulaRef>
                      </c:ext>
                    </c:extLst>
                    <c:numCache>
                      <c:formatCode>#,##0</c:formatCode>
                      <c:ptCount val="2"/>
                      <c:pt idx="0">
                        <c:v>1.61047813109752E+16</c:v>
                      </c:pt>
                      <c:pt idx="1">
                        <c:v>1.61047813109752E+16</c:v>
                      </c:pt>
                    </c:numCache>
                  </c:numRef>
                </c:yVal>
                <c:smooth val="0"/>
                <c:extLst xmlns:c15="http://schemas.microsoft.com/office/drawing/2012/chart">
                  <c:ext xmlns:c16="http://schemas.microsoft.com/office/drawing/2014/chart" uri="{C3380CC4-5D6E-409C-BE32-E72D297353CC}">
                    <c16:uniqueId val="{00000004-468A-4187-A39F-79A8541070C1}"/>
                  </c:ext>
                </c:extLst>
              </c15:ser>
            </c15:filteredScatterSeries>
            <c15:filteredScatterSeries>
              <c15:ser>
                <c:idx val="2"/>
                <c:order val="2"/>
                <c:tx>
                  <c:v>G64</c:v>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extLst xmlns:c15="http://schemas.microsoft.com/office/drawing/2012/chart">
                      <c:ext xmlns:c15="http://schemas.microsoft.com/office/drawing/2012/chart" uri="{02D57815-91ED-43cb-92C2-25804820EDAC}">
                        <c15:formulaRef>
                          <c15:sqref>'AISG Time Results'!$G$49:$G$50</c15:sqref>
                        </c15:formulaRef>
                      </c:ext>
                    </c:extLst>
                    <c:numCache>
                      <c:formatCode>h:mm:ss</c:formatCode>
                      <c:ptCount val="2"/>
                      <c:pt idx="0">
                        <c:v>2.2073148148148147E-3</c:v>
                      </c:pt>
                      <c:pt idx="1">
                        <c:v>0.20833157407407407</c:v>
                      </c:pt>
                    </c:numCache>
                  </c:numRef>
                </c:xVal>
                <c:yVal>
                  <c:numRef>
                    <c:extLst xmlns:c15="http://schemas.microsoft.com/office/drawing/2012/chart">
                      <c:ext xmlns:c15="http://schemas.microsoft.com/office/drawing/2012/chart" uri="{02D57815-91ED-43cb-92C2-25804820EDAC}">
                        <c15:formulaRef>
                          <c15:sqref>'AISG Time Results'!$D$49:$D$50</c15:sqref>
                        </c15:formulaRef>
                      </c:ext>
                    </c:extLst>
                    <c:numCache>
                      <c:formatCode>#,##0</c:formatCode>
                      <c:ptCount val="2"/>
                      <c:pt idx="0">
                        <c:v>1.6107793855091E+16</c:v>
                      </c:pt>
                      <c:pt idx="1">
                        <c:v>1.6107793855091E+16</c:v>
                      </c:pt>
                    </c:numCache>
                  </c:numRef>
                </c:yVal>
                <c:smooth val="0"/>
                <c:extLst xmlns:c15="http://schemas.microsoft.com/office/drawing/2012/chart">
                  <c:ext xmlns:c16="http://schemas.microsoft.com/office/drawing/2014/chart" uri="{C3380CC4-5D6E-409C-BE32-E72D297353CC}">
                    <c16:uniqueId val="{00000005-468A-4187-A39F-79A8541070C1}"/>
                  </c:ext>
                </c:extLst>
              </c15:ser>
            </c15:filteredScatterSeries>
            <c15:filteredScatterSeries>
              <c15:ser>
                <c:idx val="3"/>
                <c:order val="3"/>
                <c:tx>
                  <c:v>G96</c:v>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extLst xmlns:c15="http://schemas.microsoft.com/office/drawing/2012/chart">
                      <c:ext xmlns:c15="http://schemas.microsoft.com/office/drawing/2012/chart" uri="{02D57815-91ED-43cb-92C2-25804820EDAC}">
                        <c15:formulaRef>
                          <c15:sqref>'AISG Time Results'!$G$51:$G$52</c15:sqref>
                        </c15:formulaRef>
                      </c:ext>
                    </c:extLst>
                    <c:numCache>
                      <c:formatCode>h:mm:ss</c:formatCode>
                      <c:ptCount val="2"/>
                      <c:pt idx="0">
                        <c:v>0.10703562500000001</c:v>
                      </c:pt>
                      <c:pt idx="1">
                        <c:v>0.20832290509259258</c:v>
                      </c:pt>
                    </c:numCache>
                  </c:numRef>
                </c:xVal>
                <c:yVal>
                  <c:numRef>
                    <c:extLst xmlns:c15="http://schemas.microsoft.com/office/drawing/2012/chart">
                      <c:ext xmlns:c15="http://schemas.microsoft.com/office/drawing/2012/chart" uri="{02D57815-91ED-43cb-92C2-25804820EDAC}">
                        <c15:formulaRef>
                          <c15:sqref>'AISG Time Results'!$D$51:$D$52</c15:sqref>
                        </c15:formulaRef>
                      </c:ext>
                    </c:extLst>
                    <c:numCache>
                      <c:formatCode>#,##0</c:formatCode>
                      <c:ptCount val="2"/>
                      <c:pt idx="0">
                        <c:v>1.60412087309093E+16</c:v>
                      </c:pt>
                      <c:pt idx="1">
                        <c:v>1.60412087309093E+16</c:v>
                      </c:pt>
                    </c:numCache>
                  </c:numRef>
                </c:yVal>
                <c:smooth val="0"/>
                <c:extLst xmlns:c15="http://schemas.microsoft.com/office/drawing/2012/chart">
                  <c:ext xmlns:c16="http://schemas.microsoft.com/office/drawing/2014/chart" uri="{C3380CC4-5D6E-409C-BE32-E72D297353CC}">
                    <c16:uniqueId val="{00000006-468A-4187-A39F-79A8541070C1}"/>
                  </c:ext>
                </c:extLst>
              </c15:ser>
            </c15:filteredScatterSeries>
            <c15:filteredScatterSeries>
              <c15:ser>
                <c:idx val="5"/>
                <c:order val="5"/>
                <c:tx>
                  <c:v>G16</c:v>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extLst>
                      <c:ext xmlns:c15="http://schemas.microsoft.com/office/drawing/2012/chart" uri="{02D57815-91ED-43cb-92C2-25804820EDAC}">
                        <c15:formulaRef>
                          <c15:sqref>'AISG Time Results'!$G$19:$G$29</c15:sqref>
                        </c15:formulaRef>
                      </c:ext>
                    </c:extLst>
                    <c:numCache>
                      <c:formatCode>h:mm:ss</c:formatCode>
                      <c:ptCount val="11"/>
                      <c:pt idx="0">
                        <c:v>7.8703703703703719E-6</c:v>
                      </c:pt>
                      <c:pt idx="1">
                        <c:v>9.8229166666666658E-5</c:v>
                      </c:pt>
                      <c:pt idx="2">
                        <c:v>1.7652777777777781E-4</c:v>
                      </c:pt>
                      <c:pt idx="3">
                        <c:v>1.7813657407407408E-4</c:v>
                      </c:pt>
                      <c:pt idx="4">
                        <c:v>5.6347222222222226E-4</c:v>
                      </c:pt>
                      <c:pt idx="5">
                        <c:v>1.8959699074074073E-2</c:v>
                      </c:pt>
                      <c:pt idx="6">
                        <c:v>2.2889004629629631E-2</c:v>
                      </c:pt>
                      <c:pt idx="7">
                        <c:v>4.8141203703703707E-2</c:v>
                      </c:pt>
                      <c:pt idx="8">
                        <c:v>0.19171827546296297</c:v>
                      </c:pt>
                      <c:pt idx="9">
                        <c:v>0.19178265046296294</c:v>
                      </c:pt>
                      <c:pt idx="10">
                        <c:v>0.20832457175925925</c:v>
                      </c:pt>
                    </c:numCache>
                  </c:numRef>
                </c:xVal>
                <c:yVal>
                  <c:numRef>
                    <c:extLst>
                      <c:ext xmlns:c15="http://schemas.microsoft.com/office/drawing/2012/chart" uri="{02D57815-91ED-43cb-92C2-25804820EDAC}">
                        <c15:formulaRef>
                          <c15:sqref>'AISG Time Results'!$D$19:$D$29</c15:sqref>
                        </c15:formulaRef>
                      </c:ext>
                    </c:extLst>
                    <c:numCache>
                      <c:formatCode>#,##0</c:formatCode>
                      <c:ptCount val="11"/>
                      <c:pt idx="0">
                        <c:v>2814068964905250</c:v>
                      </c:pt>
                      <c:pt idx="1">
                        <c:v>2735993538690140</c:v>
                      </c:pt>
                      <c:pt idx="2">
                        <c:v>2718964394431610</c:v>
                      </c:pt>
                      <c:pt idx="3">
                        <c:v>2672431542823300</c:v>
                      </c:pt>
                      <c:pt idx="4">
                        <c:v>2651503444056270</c:v>
                      </c:pt>
                      <c:pt idx="5">
                        <c:v>2646799644570250</c:v>
                      </c:pt>
                      <c:pt idx="6">
                        <c:v>2536905639649520</c:v>
                      </c:pt>
                      <c:pt idx="7">
                        <c:v>2523289956061600</c:v>
                      </c:pt>
                      <c:pt idx="8">
                        <c:v>2508038702096500</c:v>
                      </c:pt>
                      <c:pt idx="9">
                        <c:v>2481629871786070</c:v>
                      </c:pt>
                      <c:pt idx="10">
                        <c:v>2481629871786070</c:v>
                      </c:pt>
                    </c:numCache>
                  </c:numRef>
                </c:yVal>
                <c:smooth val="0"/>
                <c:extLst>
                  <c:ext xmlns:c16="http://schemas.microsoft.com/office/drawing/2014/chart" uri="{C3380CC4-5D6E-409C-BE32-E72D297353CC}">
                    <c16:uniqueId val="{00000002-468A-4187-A39F-79A8541070C1}"/>
                  </c:ext>
                </c:extLst>
              </c15:ser>
            </c15:filteredScatterSeries>
            <c15:filteredScatterSeries>
              <c15:ser>
                <c:idx val="6"/>
                <c:order val="6"/>
                <c:tx>
                  <c:v>G12</c:v>
                </c:tx>
                <c:spPr>
                  <a:ln w="19050"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xVal>
                  <c:numRef>
                    <c:extLst>
                      <c:ext xmlns:c15="http://schemas.microsoft.com/office/drawing/2012/chart" uri="{02D57815-91ED-43cb-92C2-25804820EDAC}">
                        <c15:formulaRef>
                          <c15:sqref>'AISG Time Results'!$G$2:$G$18</c15:sqref>
                        </c15:formulaRef>
                      </c:ext>
                    </c:extLst>
                    <c:numCache>
                      <c:formatCode>h:mm:ss</c:formatCode>
                      <c:ptCount val="17"/>
                      <c:pt idx="0">
                        <c:v>1.7013888888888889E-6</c:v>
                      </c:pt>
                      <c:pt idx="1">
                        <c:v>2.5231481481481484E-6</c:v>
                      </c:pt>
                      <c:pt idx="2">
                        <c:v>5.5439814814814813E-6</c:v>
                      </c:pt>
                      <c:pt idx="3">
                        <c:v>1.1076388888888887E-5</c:v>
                      </c:pt>
                      <c:pt idx="4">
                        <c:v>1.1828703703703704E-5</c:v>
                      </c:pt>
                      <c:pt idx="5">
                        <c:v>4.1030092592592595E-5</c:v>
                      </c:pt>
                      <c:pt idx="6">
                        <c:v>5.9644675925925924E-4</c:v>
                      </c:pt>
                      <c:pt idx="7">
                        <c:v>6.2230324074074076E-4</c:v>
                      </c:pt>
                      <c:pt idx="8">
                        <c:v>1.5811458333333335E-3</c:v>
                      </c:pt>
                      <c:pt idx="9">
                        <c:v>2.0744560185185184E-3</c:v>
                      </c:pt>
                      <c:pt idx="10">
                        <c:v>2.0759722222222221E-3</c:v>
                      </c:pt>
                      <c:pt idx="11">
                        <c:v>5.6904629629629631E-3</c:v>
                      </c:pt>
                      <c:pt idx="12">
                        <c:v>5.9645949074074063E-3</c:v>
                      </c:pt>
                      <c:pt idx="13">
                        <c:v>5.9674652777777773E-3</c:v>
                      </c:pt>
                      <c:pt idx="14">
                        <c:v>0.11690805555555556</c:v>
                      </c:pt>
                      <c:pt idx="15">
                        <c:v>0.11697178240740741</c:v>
                      </c:pt>
                      <c:pt idx="16">
                        <c:v>0.20832920138888888</c:v>
                      </c:pt>
                    </c:numCache>
                  </c:numRef>
                </c:xVal>
                <c:yVal>
                  <c:numRef>
                    <c:extLst>
                      <c:ext xmlns:c15="http://schemas.microsoft.com/office/drawing/2012/chart" uri="{02D57815-91ED-43cb-92C2-25804820EDAC}">
                        <c15:formulaRef>
                          <c15:sqref>'AISG Time Results'!$D$2:$D$18</c15:sqref>
                        </c15:formulaRef>
                      </c:ext>
                    </c:extLst>
                    <c:numCache>
                      <c:formatCode>#,##0</c:formatCode>
                      <c:ptCount val="17"/>
                      <c:pt idx="0">
                        <c:v>2174165192755800</c:v>
                      </c:pt>
                      <c:pt idx="1">
                        <c:v>1973805062387210</c:v>
                      </c:pt>
                      <c:pt idx="2">
                        <c:v>1702847430283020</c:v>
                      </c:pt>
                      <c:pt idx="3">
                        <c:v>1368715014578140</c:v>
                      </c:pt>
                      <c:pt idx="4">
                        <c:v>1318369743563480</c:v>
                      </c:pt>
                      <c:pt idx="5">
                        <c:v>1271089998085380</c:v>
                      </c:pt>
                      <c:pt idx="6">
                        <c:v>1263420140613010</c:v>
                      </c:pt>
                      <c:pt idx="7">
                        <c:v>1249901639576860</c:v>
                      </c:pt>
                      <c:pt idx="8">
                        <c:v>1245023596632460</c:v>
                      </c:pt>
                      <c:pt idx="9">
                        <c:v>1204728624253780</c:v>
                      </c:pt>
                      <c:pt idx="10">
                        <c:v>1193639033300350</c:v>
                      </c:pt>
                      <c:pt idx="11">
                        <c:v>1169672681376030</c:v>
                      </c:pt>
                      <c:pt idx="12">
                        <c:v>1156299014243300</c:v>
                      </c:pt>
                      <c:pt idx="13">
                        <c:v>1153322109724600</c:v>
                      </c:pt>
                      <c:pt idx="14">
                        <c:v>1145935823690330</c:v>
                      </c:pt>
                      <c:pt idx="15">
                        <c:v>1136861012220890</c:v>
                      </c:pt>
                      <c:pt idx="16">
                        <c:v>1136861012220890</c:v>
                      </c:pt>
                    </c:numCache>
                  </c:numRef>
                </c:yVal>
                <c:smooth val="0"/>
                <c:extLst>
                  <c:ext xmlns:c16="http://schemas.microsoft.com/office/drawing/2014/chart" uri="{C3380CC4-5D6E-409C-BE32-E72D297353CC}">
                    <c16:uniqueId val="{00000003-468A-4187-A39F-79A8541070C1}"/>
                  </c:ext>
                </c:extLst>
              </c15:ser>
            </c15:filteredScatterSeries>
            <c15:filteredScatterSeries>
              <c15:ser>
                <c:idx val="7"/>
                <c:order val="7"/>
                <c:tx>
                  <c:v>Abstract G16</c:v>
                </c:tx>
                <c:spPr>
                  <a:ln w="19050"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xVal>
                  <c:numRef>
                    <c:extLst>
                      <c:ext xmlns:c15="http://schemas.microsoft.com/office/drawing/2012/chart" uri="{02D57815-91ED-43cb-92C2-25804820EDAC}">
                        <c15:formulaRef>
                          <c15:sqref>'AISG Abstract Results'!$H$2:$H$21</c15:sqref>
                        </c15:formulaRef>
                      </c:ext>
                    </c:extLst>
                    <c:numCache>
                      <c:formatCode>h:mm:ss</c:formatCode>
                      <c:ptCount val="20"/>
                      <c:pt idx="0">
                        <c:v>1.1574074074074074E-6</c:v>
                      </c:pt>
                      <c:pt idx="1">
                        <c:v>1.736111111111111E-6</c:v>
                      </c:pt>
                      <c:pt idx="2">
                        <c:v>2.2685185185185184E-6</c:v>
                      </c:pt>
                      <c:pt idx="3">
                        <c:v>2.9861111111111111E-6</c:v>
                      </c:pt>
                      <c:pt idx="4">
                        <c:v>4.0624999999999996E-6</c:v>
                      </c:pt>
                      <c:pt idx="5">
                        <c:v>4.6875000000000004E-6</c:v>
                      </c:pt>
                      <c:pt idx="6">
                        <c:v>1.5289351851851852E-5</c:v>
                      </c:pt>
                      <c:pt idx="7">
                        <c:v>2.2337962962962963E-5</c:v>
                      </c:pt>
                      <c:pt idx="8">
                        <c:v>2.3865740740740738E-5</c:v>
                      </c:pt>
                      <c:pt idx="9">
                        <c:v>3.3425925925925924E-5</c:v>
                      </c:pt>
                      <c:pt idx="10">
                        <c:v>3.8368055555555554E-5</c:v>
                      </c:pt>
                      <c:pt idx="11">
                        <c:v>6.7453703703703699E-5</c:v>
                      </c:pt>
                      <c:pt idx="12">
                        <c:v>1.8663194444444445E-4</c:v>
                      </c:pt>
                      <c:pt idx="13">
                        <c:v>1.915277777777778E-4</c:v>
                      </c:pt>
                      <c:pt idx="14">
                        <c:v>2.1197916666666666E-4</c:v>
                      </c:pt>
                      <c:pt idx="15">
                        <c:v>4.437847222222222E-4</c:v>
                      </c:pt>
                      <c:pt idx="16">
                        <c:v>4.4468749999999999E-4</c:v>
                      </c:pt>
                      <c:pt idx="17">
                        <c:v>7.1927083333333337E-4</c:v>
                      </c:pt>
                      <c:pt idx="18">
                        <c:v>9.8795138888888891E-4</c:v>
                      </c:pt>
                      <c:pt idx="19">
                        <c:v>0.20833026620370373</c:v>
                      </c:pt>
                    </c:numCache>
                  </c:numRef>
                </c:xVal>
                <c:yVal>
                  <c:numRef>
                    <c:extLst>
                      <c:ext xmlns:c15="http://schemas.microsoft.com/office/drawing/2012/chart" uri="{02D57815-91ED-43cb-92C2-25804820EDAC}">
                        <c15:formulaRef>
                          <c15:sqref>'AISG Abstract Results'!$E$2:$E$21</c15:sqref>
                        </c15:formulaRef>
                      </c:ext>
                    </c:extLst>
                    <c:numCache>
                      <c:formatCode>#,##0</c:formatCode>
                      <c:ptCount val="20"/>
                      <c:pt idx="0">
                        <c:v>2567017604161970</c:v>
                      </c:pt>
                      <c:pt idx="1">
                        <c:v>2565539991891660</c:v>
                      </c:pt>
                      <c:pt idx="2">
                        <c:v>2536623251176250</c:v>
                      </c:pt>
                      <c:pt idx="3">
                        <c:v>2524705147482710</c:v>
                      </c:pt>
                      <c:pt idx="4">
                        <c:v>2518552934789450</c:v>
                      </c:pt>
                      <c:pt idx="5">
                        <c:v>2494074086794500</c:v>
                      </c:pt>
                      <c:pt idx="6">
                        <c:v>2492485230597880</c:v>
                      </c:pt>
                      <c:pt idx="7">
                        <c:v>2483154541211610</c:v>
                      </c:pt>
                      <c:pt idx="8">
                        <c:v>2475531340337110</c:v>
                      </c:pt>
                      <c:pt idx="9">
                        <c:v>2438392905369260</c:v>
                      </c:pt>
                      <c:pt idx="10">
                        <c:v>2431742038750640</c:v>
                      </c:pt>
                      <c:pt idx="11">
                        <c:v>2423865935831320</c:v>
                      </c:pt>
                      <c:pt idx="12">
                        <c:v>2423136032844500</c:v>
                      </c:pt>
                      <c:pt idx="13">
                        <c:v>2421169188631600</c:v>
                      </c:pt>
                      <c:pt idx="14">
                        <c:v>2419852092499990</c:v>
                      </c:pt>
                      <c:pt idx="15">
                        <c:v>2419306664045350</c:v>
                      </c:pt>
                      <c:pt idx="16">
                        <c:v>2410406934676340</c:v>
                      </c:pt>
                      <c:pt idx="17">
                        <c:v>2410406934676340</c:v>
                      </c:pt>
                      <c:pt idx="18">
                        <c:v>2410406934676340</c:v>
                      </c:pt>
                      <c:pt idx="19">
                        <c:v>2410406934676340</c:v>
                      </c:pt>
                    </c:numCache>
                  </c:numRef>
                </c:yVal>
                <c:smooth val="0"/>
                <c:extLst>
                  <c:ext xmlns:c16="http://schemas.microsoft.com/office/drawing/2014/chart" uri="{C3380CC4-5D6E-409C-BE32-E72D297353CC}">
                    <c16:uniqueId val="{00000008-468A-4187-A39F-79A8541070C1}"/>
                  </c:ext>
                </c:extLst>
              </c15:ser>
            </c15:filteredScatterSeries>
            <c15:filteredScatterSeries>
              <c15:ser>
                <c:idx val="9"/>
                <c:order val="9"/>
                <c:tx>
                  <c:v>Abstract G32</c:v>
                </c:tx>
                <c:spPr>
                  <a:ln w="19050"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xVal>
                  <c:numRef>
                    <c:extLst>
                      <c:ext xmlns:c15="http://schemas.microsoft.com/office/drawing/2012/chart" uri="{02D57815-91ED-43cb-92C2-25804820EDAC}">
                        <c15:formulaRef>
                          <c15:sqref>'AISG Abstract Results'!$H$37:$H$63</c15:sqref>
                        </c15:formulaRef>
                      </c:ext>
                    </c:extLst>
                    <c:numCache>
                      <c:formatCode>h:mm:ss</c:formatCode>
                      <c:ptCount val="27"/>
                      <c:pt idx="0">
                        <c:v>3.6921296296296297E-6</c:v>
                      </c:pt>
                      <c:pt idx="1">
                        <c:v>6.0648148148148149E-6</c:v>
                      </c:pt>
                      <c:pt idx="2">
                        <c:v>2.3645833333333337E-5</c:v>
                      </c:pt>
                      <c:pt idx="3">
                        <c:v>3.294097222222222E-4</c:v>
                      </c:pt>
                      <c:pt idx="4">
                        <c:v>3.3478009259259263E-4</c:v>
                      </c:pt>
                      <c:pt idx="5">
                        <c:v>3.4037037037037038E-4</c:v>
                      </c:pt>
                      <c:pt idx="6">
                        <c:v>3.4200231481481478E-4</c:v>
                      </c:pt>
                      <c:pt idx="7">
                        <c:v>3.5401620370370377E-4</c:v>
                      </c:pt>
                      <c:pt idx="8">
                        <c:v>1.5387962962962966E-3</c:v>
                      </c:pt>
                      <c:pt idx="9">
                        <c:v>1.549340277777778E-3</c:v>
                      </c:pt>
                      <c:pt idx="10">
                        <c:v>2.0771180555555556E-3</c:v>
                      </c:pt>
                      <c:pt idx="11">
                        <c:v>2.918113425925926E-3</c:v>
                      </c:pt>
                      <c:pt idx="12">
                        <c:v>2.9227430555555556E-3</c:v>
                      </c:pt>
                      <c:pt idx="13">
                        <c:v>2.9250462962962967E-3</c:v>
                      </c:pt>
                      <c:pt idx="14">
                        <c:v>3.1658912037037037E-3</c:v>
                      </c:pt>
                      <c:pt idx="15">
                        <c:v>1.6432303240740739E-2</c:v>
                      </c:pt>
                      <c:pt idx="16">
                        <c:v>1.6522499999999999E-2</c:v>
                      </c:pt>
                      <c:pt idx="17">
                        <c:v>1.6528784722222221E-2</c:v>
                      </c:pt>
                      <c:pt idx="18">
                        <c:v>1.6705972222222223E-2</c:v>
                      </c:pt>
                      <c:pt idx="19">
                        <c:v>1.7189270833333332E-2</c:v>
                      </c:pt>
                      <c:pt idx="20">
                        <c:v>0.10373780092592592</c:v>
                      </c:pt>
                      <c:pt idx="21">
                        <c:v>0.1037444212962963</c:v>
                      </c:pt>
                      <c:pt idx="22">
                        <c:v>0.10376373842592594</c:v>
                      </c:pt>
                      <c:pt idx="23">
                        <c:v>0.10377121527777777</c:v>
                      </c:pt>
                      <c:pt idx="24">
                        <c:v>0.10378458333333333</c:v>
                      </c:pt>
                      <c:pt idx="25">
                        <c:v>0.11764081018518519</c:v>
                      </c:pt>
                      <c:pt idx="26">
                        <c:v>0.20832412037037037</c:v>
                      </c:pt>
                    </c:numCache>
                  </c:numRef>
                </c:xVal>
                <c:yVal>
                  <c:numRef>
                    <c:extLst>
                      <c:ext xmlns:c15="http://schemas.microsoft.com/office/drawing/2012/chart" uri="{02D57815-91ED-43cb-92C2-25804820EDAC}">
                        <c15:formulaRef>
                          <c15:sqref>'AISG Abstract Results'!$E$37:$E$63</c15:sqref>
                        </c15:formulaRef>
                      </c:ext>
                    </c:extLst>
                    <c:numCache>
                      <c:formatCode>#,##0</c:formatCode>
                      <c:ptCount val="27"/>
                      <c:pt idx="0">
                        <c:v>1.38241501956005E+16</c:v>
                      </c:pt>
                      <c:pt idx="1">
                        <c:v>1.37998256433236E+16</c:v>
                      </c:pt>
                      <c:pt idx="2">
                        <c:v>1.37216282728868E+16</c:v>
                      </c:pt>
                      <c:pt idx="3">
                        <c:v>1.37194084540468E+16</c:v>
                      </c:pt>
                      <c:pt idx="4">
                        <c:v>1.37148783015662E+16</c:v>
                      </c:pt>
                      <c:pt idx="5">
                        <c:v>1.37116198626227E+16</c:v>
                      </c:pt>
                      <c:pt idx="6">
                        <c:v>1.37111810416507E+16</c:v>
                      </c:pt>
                      <c:pt idx="7">
                        <c:v>1.37082057058601E+16</c:v>
                      </c:pt>
                      <c:pt idx="8">
                        <c:v>1.37049135455033E+16</c:v>
                      </c:pt>
                      <c:pt idx="9">
                        <c:v>1.36770211098305E+16</c:v>
                      </c:pt>
                      <c:pt idx="10">
                        <c:v>1.36654790704716E+16</c:v>
                      </c:pt>
                      <c:pt idx="11">
                        <c:v>1.3645479274434E+16</c:v>
                      </c:pt>
                      <c:pt idx="12">
                        <c:v>1.36399339907144E+16</c:v>
                      </c:pt>
                      <c:pt idx="13">
                        <c:v>1.36340368872272E+16</c:v>
                      </c:pt>
                      <c:pt idx="14">
                        <c:v>1.36306844399551E+16</c:v>
                      </c:pt>
                      <c:pt idx="15">
                        <c:v>1.36265579608516E+16</c:v>
                      </c:pt>
                      <c:pt idx="16">
                        <c:v>1.36253346644201E+16</c:v>
                      </c:pt>
                      <c:pt idx="17">
                        <c:v>1.36248355144515E+16</c:v>
                      </c:pt>
                      <c:pt idx="18">
                        <c:v>1.36214705816423E+16</c:v>
                      </c:pt>
                      <c:pt idx="19">
                        <c:v>1.3614116448386E+16</c:v>
                      </c:pt>
                      <c:pt idx="20">
                        <c:v>1.3612831072825E+16</c:v>
                      </c:pt>
                      <c:pt idx="21">
                        <c:v>1.36066082132741E+16</c:v>
                      </c:pt>
                      <c:pt idx="22">
                        <c:v>1.36052673209896E+16</c:v>
                      </c:pt>
                      <c:pt idx="23">
                        <c:v>1.36034298572729E+16</c:v>
                      </c:pt>
                      <c:pt idx="24">
                        <c:v>1.35978394149712E+16</c:v>
                      </c:pt>
                      <c:pt idx="25">
                        <c:v>1.3587360857454E+16</c:v>
                      </c:pt>
                      <c:pt idx="26">
                        <c:v>1.3587360857454E+16</c:v>
                      </c:pt>
                    </c:numCache>
                  </c:numRef>
                </c:yVal>
                <c:smooth val="0"/>
                <c:extLst>
                  <c:ext xmlns:c16="http://schemas.microsoft.com/office/drawing/2014/chart" uri="{C3380CC4-5D6E-409C-BE32-E72D297353CC}">
                    <c16:uniqueId val="{0000000A-468A-4187-A39F-79A8541070C1}"/>
                  </c:ext>
                </c:extLst>
              </c15:ser>
            </c15:filteredScatterSeries>
            <c15:filteredScatterSeries>
              <c15:ser>
                <c:idx val="10"/>
                <c:order val="10"/>
                <c:tx>
                  <c:v>Abstract G48</c:v>
                </c:tx>
                <c:spPr>
                  <a:ln w="19050"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xVal>
                  <c:numRef>
                    <c:extLst>
                      <c:ext xmlns:c15="http://schemas.microsoft.com/office/drawing/2012/chart" uri="{02D57815-91ED-43cb-92C2-25804820EDAC}">
                        <c15:formulaRef>
                          <c15:sqref>'AISG Abstract Results'!$H$64:$H$80</c15:sqref>
                        </c15:formulaRef>
                      </c:ext>
                    </c:extLst>
                    <c:numCache>
                      <c:formatCode>h:mm:ss</c:formatCode>
                      <c:ptCount val="17"/>
                      <c:pt idx="0">
                        <c:v>1.8599537037037036E-5</c:v>
                      </c:pt>
                      <c:pt idx="1">
                        <c:v>2.0682870370370373E-4</c:v>
                      </c:pt>
                      <c:pt idx="2">
                        <c:v>4.5525462962962967E-4</c:v>
                      </c:pt>
                      <c:pt idx="3">
                        <c:v>7.3710648148148138E-4</c:v>
                      </c:pt>
                      <c:pt idx="4">
                        <c:v>7.5805555555555554E-4</c:v>
                      </c:pt>
                      <c:pt idx="5">
                        <c:v>1.3998726851851854E-3</c:v>
                      </c:pt>
                      <c:pt idx="6">
                        <c:v>1.4186226851851851E-3</c:v>
                      </c:pt>
                      <c:pt idx="7">
                        <c:v>1.4656365740740741E-3</c:v>
                      </c:pt>
                      <c:pt idx="8">
                        <c:v>1.4779282407407408E-3</c:v>
                      </c:pt>
                      <c:pt idx="9">
                        <c:v>1.4816666666666667E-3</c:v>
                      </c:pt>
                      <c:pt idx="10">
                        <c:v>1.4878819444444445E-3</c:v>
                      </c:pt>
                      <c:pt idx="11">
                        <c:v>1.4984606481481481E-3</c:v>
                      </c:pt>
                      <c:pt idx="12">
                        <c:v>1.5209837962962963E-3</c:v>
                      </c:pt>
                      <c:pt idx="13">
                        <c:v>8.3173148148148138E-3</c:v>
                      </c:pt>
                      <c:pt idx="14">
                        <c:v>8.3537847222222225E-3</c:v>
                      </c:pt>
                      <c:pt idx="15">
                        <c:v>1.1384976851851851E-2</c:v>
                      </c:pt>
                      <c:pt idx="16">
                        <c:v>0.20832745370370373</c:v>
                      </c:pt>
                    </c:numCache>
                  </c:numRef>
                </c:xVal>
                <c:yVal>
                  <c:numRef>
                    <c:extLst>
                      <c:ext xmlns:c15="http://schemas.microsoft.com/office/drawing/2012/chart" uri="{02D57815-91ED-43cb-92C2-25804820EDAC}">
                        <c15:formulaRef>
                          <c15:sqref>'AISG Abstract Results'!$E$64:$E$80</c15:sqref>
                        </c15:formulaRef>
                      </c:ext>
                    </c:extLst>
                    <c:numCache>
                      <c:formatCode>#,##0</c:formatCode>
                      <c:ptCount val="17"/>
                      <c:pt idx="0">
                        <c:v>1.35713581004745E+16</c:v>
                      </c:pt>
                      <c:pt idx="1">
                        <c:v>1.35495983191637E+16</c:v>
                      </c:pt>
                      <c:pt idx="2">
                        <c:v>1.35380706449841E+16</c:v>
                      </c:pt>
                      <c:pt idx="3">
                        <c:v>1.35239165486444E+16</c:v>
                      </c:pt>
                      <c:pt idx="4">
                        <c:v>1.35226166544995E+16</c:v>
                      </c:pt>
                      <c:pt idx="5">
                        <c:v>1.34925429295871E+16</c:v>
                      </c:pt>
                      <c:pt idx="6">
                        <c:v>1.34707253983037E+16</c:v>
                      </c:pt>
                      <c:pt idx="7">
                        <c:v>1.34573698872322E+16</c:v>
                      </c:pt>
                      <c:pt idx="8">
                        <c:v>1.34565891588064E+16</c:v>
                      </c:pt>
                      <c:pt idx="9">
                        <c:v>1.34565171518923E+16</c:v>
                      </c:pt>
                      <c:pt idx="10">
                        <c:v>1.34557490781424E+16</c:v>
                      </c:pt>
                      <c:pt idx="11">
                        <c:v>1.34549758605379E+16</c:v>
                      </c:pt>
                      <c:pt idx="12">
                        <c:v>1.34532921290265E+16</c:v>
                      </c:pt>
                      <c:pt idx="13">
                        <c:v>1.34515175698566E+16</c:v>
                      </c:pt>
                      <c:pt idx="14">
                        <c:v>1.34363019014602E+16</c:v>
                      </c:pt>
                      <c:pt idx="15">
                        <c:v>1.34224120374321E+16</c:v>
                      </c:pt>
                      <c:pt idx="16">
                        <c:v>1.34172170061904E+16</c:v>
                      </c:pt>
                    </c:numCache>
                  </c:numRef>
                </c:yVal>
                <c:smooth val="0"/>
                <c:extLst>
                  <c:ext xmlns:c16="http://schemas.microsoft.com/office/drawing/2014/chart" uri="{C3380CC4-5D6E-409C-BE32-E72D297353CC}">
                    <c16:uniqueId val="{0000000B-468A-4187-A39F-79A8541070C1}"/>
                  </c:ext>
                </c:extLst>
              </c15:ser>
            </c15:filteredScatterSeries>
            <c15:filteredScatterSeries>
              <c15:ser>
                <c:idx val="11"/>
                <c:order val="11"/>
                <c:tx>
                  <c:v>Abstract G64</c:v>
                </c:tx>
                <c:spPr>
                  <a:ln w="19050"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xVal>
                  <c:numRef>
                    <c:extLst>
                      <c:ext xmlns:c15="http://schemas.microsoft.com/office/drawing/2012/chart" uri="{02D57815-91ED-43cb-92C2-25804820EDAC}">
                        <c15:formulaRef>
                          <c15:sqref>'AISG Abstract Results'!$H$81:$H$86</c15:sqref>
                        </c15:formulaRef>
                      </c:ext>
                    </c:extLst>
                    <c:numCache>
                      <c:formatCode>h:mm:ss</c:formatCode>
                      <c:ptCount val="6"/>
                      <c:pt idx="0">
                        <c:v>2.6967592592592595E-5</c:v>
                      </c:pt>
                      <c:pt idx="1">
                        <c:v>6.2210648148148151E-5</c:v>
                      </c:pt>
                      <c:pt idx="2">
                        <c:v>1.0731481481481481E-4</c:v>
                      </c:pt>
                      <c:pt idx="3">
                        <c:v>1.1762731481481482E-4</c:v>
                      </c:pt>
                      <c:pt idx="4">
                        <c:v>1.3166666666666668E-4</c:v>
                      </c:pt>
                      <c:pt idx="5">
                        <c:v>0.20832865740740739</c:v>
                      </c:pt>
                    </c:numCache>
                  </c:numRef>
                </c:xVal>
                <c:yVal>
                  <c:numRef>
                    <c:extLst>
                      <c:ext xmlns:c15="http://schemas.microsoft.com/office/drawing/2012/chart" uri="{02D57815-91ED-43cb-92C2-25804820EDAC}">
                        <c15:formulaRef>
                          <c15:sqref>'AISG Abstract Results'!$E$81:$E$86</c15:sqref>
                        </c15:formulaRef>
                      </c:ext>
                    </c:extLst>
                    <c:numCache>
                      <c:formatCode>#,##0</c:formatCode>
                      <c:ptCount val="6"/>
                      <c:pt idx="0">
                        <c:v>1.39398178994135E+16</c:v>
                      </c:pt>
                      <c:pt idx="1">
                        <c:v>1.3864577058689E+16</c:v>
                      </c:pt>
                      <c:pt idx="2">
                        <c:v>1.38488339152671E+16</c:v>
                      </c:pt>
                      <c:pt idx="3">
                        <c:v>1.37701285333437E+16</c:v>
                      </c:pt>
                      <c:pt idx="4">
                        <c:v>1.3682419186271E+16</c:v>
                      </c:pt>
                      <c:pt idx="5">
                        <c:v>1.3682419186271E+16</c:v>
                      </c:pt>
                    </c:numCache>
                  </c:numRef>
                </c:yVal>
                <c:smooth val="0"/>
                <c:extLst>
                  <c:ext xmlns:c16="http://schemas.microsoft.com/office/drawing/2014/chart" uri="{C3380CC4-5D6E-409C-BE32-E72D297353CC}">
                    <c16:uniqueId val="{0000000D-468A-4187-A39F-79A8541070C1}"/>
                  </c:ext>
                </c:extLst>
              </c15:ser>
            </c15:filteredScatterSeries>
            <c15:filteredScatterSeries>
              <c15:ser>
                <c:idx val="12"/>
                <c:order val="12"/>
                <c:tx>
                  <c:v>Abstract G96</c:v>
                </c:tx>
                <c:spPr>
                  <a:ln w="19050" cap="rnd">
                    <a:solidFill>
                      <a:schemeClr val="accent1">
                        <a:lumMod val="80000"/>
                        <a:lumOff val="20000"/>
                      </a:schemeClr>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xVal>
                  <c:numRef>
                    <c:extLst>
                      <c:ext xmlns:c15="http://schemas.microsoft.com/office/drawing/2012/chart" uri="{02D57815-91ED-43cb-92C2-25804820EDAC}">
                        <c15:formulaRef>
                          <c15:sqref>'AISG Abstract Results'!$H$87:$H$93</c15:sqref>
                        </c15:formulaRef>
                      </c:ext>
                    </c:extLst>
                    <c:numCache>
                      <c:formatCode>h:mm:ss</c:formatCode>
                      <c:ptCount val="7"/>
                      <c:pt idx="0">
                        <c:v>1.0108796296296297E-4</c:v>
                      </c:pt>
                      <c:pt idx="1">
                        <c:v>3.1819444444444446E-4</c:v>
                      </c:pt>
                      <c:pt idx="2">
                        <c:v>5.4344907407407402E-4</c:v>
                      </c:pt>
                      <c:pt idx="3">
                        <c:v>6.6644675925925931E-4</c:v>
                      </c:pt>
                      <c:pt idx="4">
                        <c:v>6.0589930555555553E-3</c:v>
                      </c:pt>
                      <c:pt idx="5">
                        <c:v>9.8819282407407408E-2</c:v>
                      </c:pt>
                      <c:pt idx="6">
                        <c:v>0.2083238425925926</c:v>
                      </c:pt>
                    </c:numCache>
                  </c:numRef>
                </c:xVal>
                <c:yVal>
                  <c:numRef>
                    <c:extLst>
                      <c:ext xmlns:c15="http://schemas.microsoft.com/office/drawing/2012/chart" uri="{02D57815-91ED-43cb-92C2-25804820EDAC}">
                        <c15:formulaRef>
                          <c15:sqref>'AISG Abstract Results'!$E$87:$E$93</c15:sqref>
                        </c15:formulaRef>
                      </c:ext>
                    </c:extLst>
                    <c:numCache>
                      <c:formatCode>#,##0</c:formatCode>
                      <c:ptCount val="7"/>
                      <c:pt idx="0">
                        <c:v>1.38486976245214E+16</c:v>
                      </c:pt>
                      <c:pt idx="1">
                        <c:v>1.38458391827763E+16</c:v>
                      </c:pt>
                      <c:pt idx="2">
                        <c:v>1.3766611927037E+16</c:v>
                      </c:pt>
                      <c:pt idx="3">
                        <c:v>1.37269447925771E+16</c:v>
                      </c:pt>
                      <c:pt idx="4">
                        <c:v>1.37163714910296E+16</c:v>
                      </c:pt>
                      <c:pt idx="5">
                        <c:v>1.37067036451302E+16</c:v>
                      </c:pt>
                      <c:pt idx="6">
                        <c:v>1.37067036451302E+16</c:v>
                      </c:pt>
                    </c:numCache>
                  </c:numRef>
                </c:yVal>
                <c:smooth val="0"/>
                <c:extLst>
                  <c:ext xmlns:c16="http://schemas.microsoft.com/office/drawing/2014/chart" uri="{C3380CC4-5D6E-409C-BE32-E72D297353CC}">
                    <c16:uniqueId val="{0000000E-468A-4187-A39F-79A8541070C1}"/>
                  </c:ext>
                </c:extLst>
              </c15:ser>
            </c15:filteredScatterSeries>
            <c15:filteredScatterSeries>
              <c15:ser>
                <c:idx val="13"/>
                <c:order val="13"/>
                <c:tx>
                  <c:v>Abstract Handpicked G16</c:v>
                </c:tx>
                <c:spPr>
                  <a:ln w="19050" cap="rnd">
                    <a:solidFill>
                      <a:schemeClr val="accent2">
                        <a:lumMod val="80000"/>
                        <a:lumOff val="20000"/>
                      </a:schemeClr>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xVal>
                  <c:numRef>
                    <c:extLst>
                      <c:ext xmlns:c15="http://schemas.microsoft.com/office/drawing/2012/chart" uri="{02D57815-91ED-43cb-92C2-25804820EDAC}">
                        <c15:formulaRef>
                          <c15:sqref>'AISG Abstract Results'!$H$94:$H$101</c15:sqref>
                        </c15:formulaRef>
                      </c:ext>
                    </c:extLst>
                    <c:numCache>
                      <c:formatCode>h:mm:ss</c:formatCode>
                      <c:ptCount val="8"/>
                      <c:pt idx="0">
                        <c:v>1.2037037037037037E-6</c:v>
                      </c:pt>
                      <c:pt idx="1">
                        <c:v>1.6550925925925926E-6</c:v>
                      </c:pt>
                      <c:pt idx="2">
                        <c:v>2.2106481481481484E-6</c:v>
                      </c:pt>
                      <c:pt idx="3">
                        <c:v>2.5810185185185188E-6</c:v>
                      </c:pt>
                      <c:pt idx="4">
                        <c:v>3.1920138888888889E-4</c:v>
                      </c:pt>
                      <c:pt idx="5">
                        <c:v>5.9018518518518524E-4</c:v>
                      </c:pt>
                      <c:pt idx="6">
                        <c:v>8.2509259259259254E-4</c:v>
                      </c:pt>
                      <c:pt idx="7">
                        <c:v>0.20832820601851854</c:v>
                      </c:pt>
                    </c:numCache>
                  </c:numRef>
                </c:xVal>
                <c:yVal>
                  <c:numRef>
                    <c:extLst>
                      <c:ext xmlns:c15="http://schemas.microsoft.com/office/drawing/2012/chart" uri="{02D57815-91ED-43cb-92C2-25804820EDAC}">
                        <c15:formulaRef>
                          <c15:sqref>'AISG Abstract Results'!$E$94:$E$101</c15:sqref>
                        </c15:formulaRef>
                      </c:ext>
                    </c:extLst>
                    <c:numCache>
                      <c:formatCode>#,##0</c:formatCode>
                      <c:ptCount val="8"/>
                      <c:pt idx="0">
                        <c:v>2535580581059030</c:v>
                      </c:pt>
                      <c:pt idx="1">
                        <c:v>2530442453219030</c:v>
                      </c:pt>
                      <c:pt idx="2">
                        <c:v>2513618174826900</c:v>
                      </c:pt>
                      <c:pt idx="3">
                        <c:v>2507699545691540</c:v>
                      </c:pt>
                      <c:pt idx="4">
                        <c:v>2506433464366150</c:v>
                      </c:pt>
                      <c:pt idx="5">
                        <c:v>2506433464366150</c:v>
                      </c:pt>
                      <c:pt idx="6">
                        <c:v>2506433464366150</c:v>
                      </c:pt>
                      <c:pt idx="7">
                        <c:v>2506433464366150</c:v>
                      </c:pt>
                    </c:numCache>
                  </c:numRef>
                </c:yVal>
                <c:smooth val="0"/>
                <c:extLst>
                  <c:ext xmlns:c16="http://schemas.microsoft.com/office/drawing/2014/chart" uri="{C3380CC4-5D6E-409C-BE32-E72D297353CC}">
                    <c16:uniqueId val="{00000010-468A-4187-A39F-79A8541070C1}"/>
                  </c:ext>
                </c:extLst>
              </c15:ser>
            </c15:filteredScatterSeries>
            <c15:filteredScatterSeries>
              <c15:ser>
                <c:idx val="15"/>
                <c:order val="15"/>
                <c:tx>
                  <c:v>Abstract Handpicked G32</c:v>
                </c:tx>
                <c:spPr>
                  <a:ln w="19050" cap="rnd">
                    <a:solidFill>
                      <a:schemeClr val="accent4">
                        <a:lumMod val="80000"/>
                        <a:lumOff val="20000"/>
                      </a:schemeClr>
                    </a:solid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xVal>
                  <c:numRef>
                    <c:extLst>
                      <c:ext xmlns:c15="http://schemas.microsoft.com/office/drawing/2012/chart" uri="{02D57815-91ED-43cb-92C2-25804820EDAC}">
                        <c15:formulaRef>
                          <c15:sqref>'AISG Abstract Results'!$H$115:$H$126</c15:sqref>
                        </c15:formulaRef>
                      </c:ext>
                    </c:extLst>
                    <c:numCache>
                      <c:formatCode>h:mm:ss</c:formatCode>
                      <c:ptCount val="12"/>
                      <c:pt idx="0">
                        <c:v>1.1388888888888891E-5</c:v>
                      </c:pt>
                      <c:pt idx="1">
                        <c:v>1.2407407407407408E-5</c:v>
                      </c:pt>
                      <c:pt idx="2">
                        <c:v>2.8880671296296293E-3</c:v>
                      </c:pt>
                      <c:pt idx="3">
                        <c:v>2.9043865740740744E-3</c:v>
                      </c:pt>
                      <c:pt idx="4">
                        <c:v>2.906111111111111E-3</c:v>
                      </c:pt>
                      <c:pt idx="5">
                        <c:v>2.9083564814814818E-3</c:v>
                      </c:pt>
                      <c:pt idx="6">
                        <c:v>2.9107754629629627E-3</c:v>
                      </c:pt>
                      <c:pt idx="7">
                        <c:v>4.3968518518518523E-3</c:v>
                      </c:pt>
                      <c:pt idx="8">
                        <c:v>4.4048032407407404E-3</c:v>
                      </c:pt>
                      <c:pt idx="9">
                        <c:v>0.17473111111111109</c:v>
                      </c:pt>
                      <c:pt idx="10">
                        <c:v>0.17473979166666667</c:v>
                      </c:pt>
                      <c:pt idx="11">
                        <c:v>0.20832820601851854</c:v>
                      </c:pt>
                    </c:numCache>
                  </c:numRef>
                </c:xVal>
                <c:yVal>
                  <c:numRef>
                    <c:extLst>
                      <c:ext xmlns:c15="http://schemas.microsoft.com/office/drawing/2012/chart" uri="{02D57815-91ED-43cb-92C2-25804820EDAC}">
                        <c15:formulaRef>
                          <c15:sqref>'AISG Abstract Results'!$E$115:$E$126</c15:sqref>
                        </c15:formulaRef>
                      </c:ext>
                    </c:extLst>
                    <c:numCache>
                      <c:formatCode>#,##0</c:formatCode>
                      <c:ptCount val="12"/>
                      <c:pt idx="0">
                        <c:v>1.31466423262312E+16</c:v>
                      </c:pt>
                      <c:pt idx="1">
                        <c:v>1.31214429504907E+16</c:v>
                      </c:pt>
                      <c:pt idx="2">
                        <c:v>1.31207808952128E+16</c:v>
                      </c:pt>
                      <c:pt idx="3">
                        <c:v>1.3113383565265E+16</c:v>
                      </c:pt>
                      <c:pt idx="4">
                        <c:v>1.31128220442334E+16</c:v>
                      </c:pt>
                      <c:pt idx="5">
                        <c:v>1.31125461169014E+16</c:v>
                      </c:pt>
                      <c:pt idx="6">
                        <c:v>1.31110501774897E+16</c:v>
                      </c:pt>
                      <c:pt idx="7">
                        <c:v>1.30867105166987E+16</c:v>
                      </c:pt>
                      <c:pt idx="8">
                        <c:v>1.30783051581685E+16</c:v>
                      </c:pt>
                      <c:pt idx="9">
                        <c:v>1.30750165793514E+16</c:v>
                      </c:pt>
                      <c:pt idx="10">
                        <c:v>1.30748838087587E+16</c:v>
                      </c:pt>
                      <c:pt idx="11">
                        <c:v>1.30748838087587E+16</c:v>
                      </c:pt>
                    </c:numCache>
                  </c:numRef>
                </c:yVal>
                <c:smooth val="0"/>
                <c:extLst>
                  <c:ext xmlns:c16="http://schemas.microsoft.com/office/drawing/2014/chart" uri="{C3380CC4-5D6E-409C-BE32-E72D297353CC}">
                    <c16:uniqueId val="{00000012-468A-4187-A39F-79A8541070C1}"/>
                  </c:ext>
                </c:extLst>
              </c15:ser>
            </c15:filteredScatterSeries>
            <c15:filteredScatterSeries>
              <c15:ser>
                <c:idx val="16"/>
                <c:order val="16"/>
                <c:tx>
                  <c:v>Abstract Handpicked G48</c:v>
                </c:tx>
                <c:spPr>
                  <a:ln w="19050" cap="rnd">
                    <a:solidFill>
                      <a:schemeClr val="accent5">
                        <a:lumMod val="80000"/>
                        <a:lumOff val="20000"/>
                      </a:schemeClr>
                    </a:solidFill>
                    <a:round/>
                  </a:ln>
                  <a:effectLst/>
                </c:spPr>
                <c:marker>
                  <c:symbol val="circle"/>
                  <c:size val="5"/>
                  <c:spPr>
                    <a:solidFill>
                      <a:schemeClr val="accent5">
                        <a:lumMod val="80000"/>
                        <a:lumOff val="20000"/>
                      </a:schemeClr>
                    </a:solidFill>
                    <a:ln w="9525">
                      <a:solidFill>
                        <a:schemeClr val="accent5">
                          <a:lumMod val="80000"/>
                          <a:lumOff val="20000"/>
                        </a:schemeClr>
                      </a:solidFill>
                    </a:ln>
                    <a:effectLst/>
                  </c:spPr>
                </c:marker>
                <c:xVal>
                  <c:numRef>
                    <c:extLst>
                      <c:ext xmlns:c15="http://schemas.microsoft.com/office/drawing/2012/chart" uri="{02D57815-91ED-43cb-92C2-25804820EDAC}">
                        <c15:formulaRef>
                          <c15:sqref>'AISG Abstract Results'!$H$127:$H$138</c15:sqref>
                        </c15:formulaRef>
                      </c:ext>
                    </c:extLst>
                    <c:numCache>
                      <c:formatCode>h:mm:ss</c:formatCode>
                      <c:ptCount val="12"/>
                      <c:pt idx="0">
                        <c:v>1.4606481481481482E-5</c:v>
                      </c:pt>
                      <c:pt idx="1">
                        <c:v>3.3935185185185179E-5</c:v>
                      </c:pt>
                      <c:pt idx="2">
                        <c:v>5.5567129629629634E-5</c:v>
                      </c:pt>
                      <c:pt idx="3">
                        <c:v>8.6793981481481477E-5</c:v>
                      </c:pt>
                      <c:pt idx="4">
                        <c:v>2.763888888888889E-4</c:v>
                      </c:pt>
                      <c:pt idx="5">
                        <c:v>3.1715509259259253E-3</c:v>
                      </c:pt>
                      <c:pt idx="6">
                        <c:v>9.9120706018518523E-2</c:v>
                      </c:pt>
                      <c:pt idx="7">
                        <c:v>9.9164479166666666E-2</c:v>
                      </c:pt>
                      <c:pt idx="8">
                        <c:v>0.10103934027777778</c:v>
                      </c:pt>
                      <c:pt idx="9">
                        <c:v>0.18014037037037037</c:v>
                      </c:pt>
                      <c:pt idx="10">
                        <c:v>0.1915098148148148</c:v>
                      </c:pt>
                      <c:pt idx="11">
                        <c:v>0.20832863425925927</c:v>
                      </c:pt>
                    </c:numCache>
                  </c:numRef>
                </c:xVal>
                <c:yVal>
                  <c:numRef>
                    <c:extLst>
                      <c:ext xmlns:c15="http://schemas.microsoft.com/office/drawing/2012/chart" uri="{02D57815-91ED-43cb-92C2-25804820EDAC}">
                        <c15:formulaRef>
                          <c15:sqref>'AISG Abstract Results'!$E$127:$E$138</c15:sqref>
                        </c15:formulaRef>
                      </c:ext>
                    </c:extLst>
                    <c:numCache>
                      <c:formatCode>#,##0</c:formatCode>
                      <c:ptCount val="12"/>
                      <c:pt idx="0">
                        <c:v>1.30149142681503E+16</c:v>
                      </c:pt>
                      <c:pt idx="1">
                        <c:v>1.29825373460764E+16</c:v>
                      </c:pt>
                      <c:pt idx="2">
                        <c:v>1.29473472117404E+16</c:v>
                      </c:pt>
                      <c:pt idx="3">
                        <c:v>1.28993688760526E+16</c:v>
                      </c:pt>
                      <c:pt idx="4">
                        <c:v>1.28726620519986E+16</c:v>
                      </c:pt>
                      <c:pt idx="5">
                        <c:v>1.28719384671737E+16</c:v>
                      </c:pt>
                      <c:pt idx="6">
                        <c:v>1.28698266820949E+16</c:v>
                      </c:pt>
                      <c:pt idx="7">
                        <c:v>1.28648572253078E+16</c:v>
                      </c:pt>
                      <c:pt idx="8">
                        <c:v>1.28628213713284E+16</c:v>
                      </c:pt>
                      <c:pt idx="9">
                        <c:v>1.28625282934138E+16</c:v>
                      </c:pt>
                      <c:pt idx="10">
                        <c:v>1.28565740827763E+16</c:v>
                      </c:pt>
                      <c:pt idx="11">
                        <c:v>1.28565740827763E+16</c:v>
                      </c:pt>
                    </c:numCache>
                  </c:numRef>
                </c:yVal>
                <c:smooth val="0"/>
                <c:extLst>
                  <c:ext xmlns:c16="http://schemas.microsoft.com/office/drawing/2014/chart" uri="{C3380CC4-5D6E-409C-BE32-E72D297353CC}">
                    <c16:uniqueId val="{00000013-468A-4187-A39F-79A8541070C1}"/>
                  </c:ext>
                </c:extLst>
              </c15:ser>
            </c15:filteredScatterSeries>
            <c15:filteredScatterSeries>
              <c15:ser>
                <c:idx val="17"/>
                <c:order val="17"/>
                <c:tx>
                  <c:v>Abstract Handpicked G64</c:v>
                </c:tx>
                <c:spPr>
                  <a:ln w="19050" cap="rnd">
                    <a:solidFill>
                      <a:schemeClr val="accent6">
                        <a:lumMod val="80000"/>
                        <a:lumOff val="20000"/>
                      </a:schemeClr>
                    </a:solidFill>
                    <a:round/>
                  </a:ln>
                  <a:effectLst/>
                </c:spPr>
                <c:marker>
                  <c:symbol val="circle"/>
                  <c:size val="5"/>
                  <c:spPr>
                    <a:solidFill>
                      <a:schemeClr val="accent6">
                        <a:lumMod val="80000"/>
                        <a:lumOff val="20000"/>
                      </a:schemeClr>
                    </a:solidFill>
                    <a:ln w="9525">
                      <a:solidFill>
                        <a:schemeClr val="accent6">
                          <a:lumMod val="80000"/>
                          <a:lumOff val="20000"/>
                        </a:schemeClr>
                      </a:solidFill>
                    </a:ln>
                    <a:effectLst/>
                  </c:spPr>
                </c:marker>
                <c:xVal>
                  <c:numRef>
                    <c:extLst>
                      <c:ext xmlns:c15="http://schemas.microsoft.com/office/drawing/2012/chart" uri="{02D57815-91ED-43cb-92C2-25804820EDAC}">
                        <c15:formulaRef>
                          <c15:sqref>'AISG Abstract Results'!$H$139:$H$154</c15:sqref>
                        </c15:formulaRef>
                      </c:ext>
                    </c:extLst>
                    <c:numCache>
                      <c:formatCode>h:mm:ss</c:formatCode>
                      <c:ptCount val="16"/>
                      <c:pt idx="0">
                        <c:v>2.3831018518518519E-5</c:v>
                      </c:pt>
                      <c:pt idx="1">
                        <c:v>5.3344907407407415E-5</c:v>
                      </c:pt>
                      <c:pt idx="2">
                        <c:v>9.6689814814814804E-5</c:v>
                      </c:pt>
                      <c:pt idx="3">
                        <c:v>1.2627314814814817E-4</c:v>
                      </c:pt>
                      <c:pt idx="4">
                        <c:v>9.6332175925925936E-4</c:v>
                      </c:pt>
                      <c:pt idx="5">
                        <c:v>1.4456365740740742E-3</c:v>
                      </c:pt>
                      <c:pt idx="6">
                        <c:v>4.4140358796296297E-2</c:v>
                      </c:pt>
                      <c:pt idx="7">
                        <c:v>4.4246226851851846E-2</c:v>
                      </c:pt>
                      <c:pt idx="8">
                        <c:v>4.5462210648148149E-2</c:v>
                      </c:pt>
                      <c:pt idx="9">
                        <c:v>4.5670266203703708E-2</c:v>
                      </c:pt>
                      <c:pt idx="10">
                        <c:v>7.3336481481481489E-2</c:v>
                      </c:pt>
                      <c:pt idx="11">
                        <c:v>7.3375162037037034E-2</c:v>
                      </c:pt>
                      <c:pt idx="12">
                        <c:v>8.972416666666666E-2</c:v>
                      </c:pt>
                      <c:pt idx="13">
                        <c:v>9.0002453703703703E-2</c:v>
                      </c:pt>
                      <c:pt idx="14">
                        <c:v>9.3494849537037031E-2</c:v>
                      </c:pt>
                      <c:pt idx="15">
                        <c:v>0.20832409722222223</c:v>
                      </c:pt>
                    </c:numCache>
                  </c:numRef>
                </c:xVal>
                <c:yVal>
                  <c:numRef>
                    <c:extLst>
                      <c:ext xmlns:c15="http://schemas.microsoft.com/office/drawing/2012/chart" uri="{02D57815-91ED-43cb-92C2-25804820EDAC}">
                        <c15:formulaRef>
                          <c15:sqref>'AISG Abstract Results'!$E$139:$E$154</c15:sqref>
                        </c15:formulaRef>
                      </c:ext>
                    </c:extLst>
                    <c:numCache>
                      <c:formatCode>#,##0</c:formatCode>
                      <c:ptCount val="16"/>
                      <c:pt idx="0">
                        <c:v>1.30261802222355E+16</c:v>
                      </c:pt>
                      <c:pt idx="1">
                        <c:v>1.29858279641169E+16</c:v>
                      </c:pt>
                      <c:pt idx="2">
                        <c:v>1.29740886683382E+16</c:v>
                      </c:pt>
                      <c:pt idx="3">
                        <c:v>1.29508503831932E+16</c:v>
                      </c:pt>
                      <c:pt idx="4">
                        <c:v>1.29249434229138E+16</c:v>
                      </c:pt>
                      <c:pt idx="5">
                        <c:v>1.29208831705765E+16</c:v>
                      </c:pt>
                      <c:pt idx="6">
                        <c:v>1.29199791240654E+16</c:v>
                      </c:pt>
                      <c:pt idx="7">
                        <c:v>1.29166769150459E+16</c:v>
                      </c:pt>
                      <c:pt idx="8">
                        <c:v>1.29163386565868E+16</c:v>
                      </c:pt>
                      <c:pt idx="9">
                        <c:v>1.2913795114368E+16</c:v>
                      </c:pt>
                      <c:pt idx="10">
                        <c:v>1.28998813700259E+16</c:v>
                      </c:pt>
                      <c:pt idx="11">
                        <c:v>1.28996417622421E+16</c:v>
                      </c:pt>
                      <c:pt idx="12">
                        <c:v>1.28787072680382E+16</c:v>
                      </c:pt>
                      <c:pt idx="13">
                        <c:v>1.28785996685604E+16</c:v>
                      </c:pt>
                      <c:pt idx="14">
                        <c:v>1.28705956196871E+16</c:v>
                      </c:pt>
                      <c:pt idx="15">
                        <c:v>1.28705956196871E+16</c:v>
                      </c:pt>
                    </c:numCache>
                  </c:numRef>
                </c:yVal>
                <c:smooth val="0"/>
                <c:extLst>
                  <c:ext xmlns:c16="http://schemas.microsoft.com/office/drawing/2014/chart" uri="{C3380CC4-5D6E-409C-BE32-E72D297353CC}">
                    <c16:uniqueId val="{00000014-468A-4187-A39F-79A8541070C1}"/>
                  </c:ext>
                </c:extLst>
              </c15:ser>
            </c15:filteredScatterSeries>
            <c15:filteredScatterSeries>
              <c15:ser>
                <c:idx val="18"/>
                <c:order val="18"/>
                <c:tx>
                  <c:v>Abstract Handpicked G96</c:v>
                </c:tx>
                <c:spPr>
                  <a:ln w="19050" cap="rnd">
                    <a:solidFill>
                      <a:schemeClr val="accent1">
                        <a:lumMod val="80000"/>
                      </a:schemeClr>
                    </a:solidFill>
                    <a:round/>
                  </a:ln>
                  <a:effectLst/>
                </c:spPr>
                <c:marker>
                  <c:symbol val="circle"/>
                  <c:size val="5"/>
                  <c:spPr>
                    <a:solidFill>
                      <a:schemeClr val="accent1">
                        <a:lumMod val="80000"/>
                      </a:schemeClr>
                    </a:solidFill>
                    <a:ln w="9525">
                      <a:solidFill>
                        <a:schemeClr val="accent1">
                          <a:lumMod val="80000"/>
                        </a:schemeClr>
                      </a:solidFill>
                    </a:ln>
                    <a:effectLst/>
                  </c:spPr>
                </c:marker>
                <c:xVal>
                  <c:numRef>
                    <c:extLst>
                      <c:ext xmlns:c15="http://schemas.microsoft.com/office/drawing/2012/chart" uri="{02D57815-91ED-43cb-92C2-25804820EDAC}">
                        <c15:formulaRef>
                          <c15:sqref>'AISG Abstract Results'!$H$155:$H$163</c15:sqref>
                        </c15:formulaRef>
                      </c:ext>
                    </c:extLst>
                    <c:numCache>
                      <c:formatCode>h:mm:ss</c:formatCode>
                      <c:ptCount val="9"/>
                      <c:pt idx="0">
                        <c:v>9.5578703703703692E-5</c:v>
                      </c:pt>
                      <c:pt idx="1">
                        <c:v>1.2990740740740739E-4</c:v>
                      </c:pt>
                      <c:pt idx="2">
                        <c:v>7.5218750000000014E-4</c:v>
                      </c:pt>
                      <c:pt idx="3">
                        <c:v>7.9954861111111101E-4</c:v>
                      </c:pt>
                      <c:pt idx="4">
                        <c:v>9.0820601851851859E-4</c:v>
                      </c:pt>
                      <c:pt idx="5">
                        <c:v>1.6515277777777778E-3</c:v>
                      </c:pt>
                      <c:pt idx="6">
                        <c:v>1.75712962962963E-3</c:v>
                      </c:pt>
                      <c:pt idx="7">
                        <c:v>1.3438831018518518E-2</c:v>
                      </c:pt>
                      <c:pt idx="8">
                        <c:v>0.20832581018518517</c:v>
                      </c:pt>
                    </c:numCache>
                  </c:numRef>
                </c:xVal>
                <c:yVal>
                  <c:numRef>
                    <c:extLst>
                      <c:ext xmlns:c15="http://schemas.microsoft.com/office/drawing/2012/chart" uri="{02D57815-91ED-43cb-92C2-25804820EDAC}">
                        <c15:formulaRef>
                          <c15:sqref>'AISG Abstract Results'!$E$155:$E$163</c15:sqref>
                        </c15:formulaRef>
                      </c:ext>
                    </c:extLst>
                    <c:numCache>
                      <c:formatCode>#,##0</c:formatCode>
                      <c:ptCount val="9"/>
                      <c:pt idx="0">
                        <c:v>1.27842801607512E+16</c:v>
                      </c:pt>
                      <c:pt idx="1">
                        <c:v>1.27646713162862E+16</c:v>
                      </c:pt>
                      <c:pt idx="2">
                        <c:v>1.27531579561492E+16</c:v>
                      </c:pt>
                      <c:pt idx="3">
                        <c:v>1.27192401457125E+16</c:v>
                      </c:pt>
                      <c:pt idx="4">
                        <c:v>1.2698663632777E+16</c:v>
                      </c:pt>
                      <c:pt idx="5">
                        <c:v>1.2693113546679E+16</c:v>
                      </c:pt>
                      <c:pt idx="6">
                        <c:v>1.26928980516551E+16</c:v>
                      </c:pt>
                      <c:pt idx="7">
                        <c:v>1.26845034105841E+16</c:v>
                      </c:pt>
                      <c:pt idx="8">
                        <c:v>1.26845034105841E+16</c:v>
                      </c:pt>
                    </c:numCache>
                  </c:numRef>
                </c:yVal>
                <c:smooth val="0"/>
                <c:extLst>
                  <c:ext xmlns:c16="http://schemas.microsoft.com/office/drawing/2014/chart" uri="{C3380CC4-5D6E-409C-BE32-E72D297353CC}">
                    <c16:uniqueId val="{00000015-468A-4187-A39F-79A8541070C1}"/>
                  </c:ext>
                </c:extLst>
              </c15:ser>
            </c15:filteredScatterSeries>
          </c:ext>
        </c:extLst>
      </c:scatterChart>
      <c:valAx>
        <c:axId val="3328191"/>
        <c:scaling>
          <c:orientation val="minMax"/>
          <c:max val="0.21000000000000002"/>
          <c:min val="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Hours of Solver Run TIme</a:t>
                </a:r>
              </a:p>
            </c:rich>
          </c:tx>
          <c:layout>
            <c:manualLayout>
              <c:xMode val="edge"/>
              <c:yMode val="edge"/>
              <c:x val="0.4395023510601494"/>
              <c:y val="0.9512094471502339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h:mm:ss" sourceLinked="1"/>
        <c:majorTickMark val="none"/>
        <c:minorTickMark val="none"/>
        <c:tickLblPos val="low"/>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28607"/>
        <c:crosses val="autoZero"/>
        <c:crossBetween val="midCat"/>
        <c:majorUnit val="4.166700000000001E-2"/>
      </c:valAx>
      <c:valAx>
        <c:axId val="3328607"/>
        <c:scaling>
          <c:orientation val="minMax"/>
          <c:max val="1E+16"/>
          <c:min val="6000000000000000"/>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28191"/>
        <c:crosses val="autoZero"/>
        <c:crossBetween val="midCat"/>
        <c:dispUnits>
          <c:builtInUnit val="trillions"/>
          <c:dispUnitsLbl>
            <c:layout>
              <c:manualLayout>
                <c:xMode val="edge"/>
                <c:yMode val="edge"/>
                <c:x val="1.1708627575984499E-2"/>
                <c:y val="0.40314375947744951"/>
              </c:manualLayout>
            </c:layout>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Cost in Trillions</a:t>
                  </a:r>
                </a:p>
              </c:rich>
            </c:tx>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legend>
      <c:legendPos val="r"/>
      <c:layout>
        <c:manualLayout>
          <c:xMode val="edge"/>
          <c:yMode val="edge"/>
          <c:x val="0.77343805640469998"/>
          <c:y val="0.14372122640775736"/>
          <c:w val="0.18411816863235625"/>
          <c:h val="0.14437657309393154"/>
        </c:manualLayout>
      </c:layout>
      <c:overlay val="1"/>
      <c:spPr>
        <a:solidFill>
          <a:schemeClr val="bg1"/>
        </a:solidFill>
        <a:ln>
          <a:solidFill>
            <a:schemeClr val="tx1"/>
          </a:solid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5"/>
          <c:order val="5"/>
          <c:tx>
            <c:v>G16</c:v>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'AISG Time Results'!$G$19:$G$29</c:f>
              <c:numCache>
                <c:formatCode>h:mm:ss</c:formatCode>
                <c:ptCount val="11"/>
                <c:pt idx="0">
                  <c:v>7.8703703703703719E-6</c:v>
                </c:pt>
                <c:pt idx="1">
                  <c:v>9.8229166666666658E-5</c:v>
                </c:pt>
                <c:pt idx="2">
                  <c:v>1.7652777777777781E-4</c:v>
                </c:pt>
                <c:pt idx="3">
                  <c:v>1.7813657407407408E-4</c:v>
                </c:pt>
                <c:pt idx="4">
                  <c:v>5.6347222222222226E-4</c:v>
                </c:pt>
                <c:pt idx="5">
                  <c:v>1.8959699074074073E-2</c:v>
                </c:pt>
                <c:pt idx="6">
                  <c:v>2.2889004629629631E-2</c:v>
                </c:pt>
                <c:pt idx="7">
                  <c:v>4.8141203703703707E-2</c:v>
                </c:pt>
                <c:pt idx="8">
                  <c:v>0.19171827546296297</c:v>
                </c:pt>
                <c:pt idx="9">
                  <c:v>0.19178265046296294</c:v>
                </c:pt>
                <c:pt idx="10">
                  <c:v>0.20832457175925925</c:v>
                </c:pt>
              </c:numCache>
              <c:extLst xmlns:c15="http://schemas.microsoft.com/office/drawing/2012/chart"/>
            </c:numRef>
          </c:xVal>
          <c:yVal>
            <c:numRef>
              <c:f>'AISG Time Results'!$D$19:$D$29</c:f>
              <c:numCache>
                <c:formatCode>#,##0</c:formatCode>
                <c:ptCount val="11"/>
                <c:pt idx="0">
                  <c:v>2814068964905250</c:v>
                </c:pt>
                <c:pt idx="1">
                  <c:v>2735993538690140</c:v>
                </c:pt>
                <c:pt idx="2">
                  <c:v>2718964394431610</c:v>
                </c:pt>
                <c:pt idx="3">
                  <c:v>2672431542823300</c:v>
                </c:pt>
                <c:pt idx="4">
                  <c:v>2651503444056270</c:v>
                </c:pt>
                <c:pt idx="5">
                  <c:v>2646799644570250</c:v>
                </c:pt>
                <c:pt idx="6">
                  <c:v>2536905639649520</c:v>
                </c:pt>
                <c:pt idx="7">
                  <c:v>2523289956061600</c:v>
                </c:pt>
                <c:pt idx="8">
                  <c:v>2508038702096500</c:v>
                </c:pt>
                <c:pt idx="9">
                  <c:v>2481629871786070</c:v>
                </c:pt>
                <c:pt idx="10">
                  <c:v>2481629871786070</c:v>
                </c:pt>
              </c:numCache>
              <c:extLst xmlns:c15="http://schemas.microsoft.com/office/drawing/2012/chart"/>
            </c:numRef>
          </c:yVal>
          <c:smooth val="0"/>
          <c:extLst xmlns:c15="http://schemas.microsoft.com/office/drawing/2012/chart">
            <c:ext xmlns:c16="http://schemas.microsoft.com/office/drawing/2014/chart" uri="{C3380CC4-5D6E-409C-BE32-E72D297353CC}">
              <c16:uniqueId val="{00000007-9C30-45B6-B4CA-E596312C722A}"/>
            </c:ext>
          </c:extLst>
        </c:ser>
        <c:ser>
          <c:idx val="7"/>
          <c:order val="7"/>
          <c:tx>
            <c:v>Abstract G16</c:v>
          </c:tx>
          <c:spPr>
            <a:ln w="19050"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xVal>
            <c:numRef>
              <c:f>'AISG Abstract Results'!$H$2:$H$21</c:f>
              <c:numCache>
                <c:formatCode>h:mm:ss</c:formatCode>
                <c:ptCount val="20"/>
                <c:pt idx="0">
                  <c:v>1.1574074074074074E-6</c:v>
                </c:pt>
                <c:pt idx="1">
                  <c:v>1.736111111111111E-6</c:v>
                </c:pt>
                <c:pt idx="2">
                  <c:v>2.2685185185185184E-6</c:v>
                </c:pt>
                <c:pt idx="3">
                  <c:v>2.9861111111111111E-6</c:v>
                </c:pt>
                <c:pt idx="4">
                  <c:v>4.0624999999999996E-6</c:v>
                </c:pt>
                <c:pt idx="5">
                  <c:v>4.6875000000000004E-6</c:v>
                </c:pt>
                <c:pt idx="6">
                  <c:v>1.5289351851851852E-5</c:v>
                </c:pt>
                <c:pt idx="7">
                  <c:v>2.2337962962962963E-5</c:v>
                </c:pt>
                <c:pt idx="8">
                  <c:v>2.3865740740740738E-5</c:v>
                </c:pt>
                <c:pt idx="9">
                  <c:v>3.3425925925925924E-5</c:v>
                </c:pt>
                <c:pt idx="10">
                  <c:v>3.8368055555555554E-5</c:v>
                </c:pt>
                <c:pt idx="11">
                  <c:v>6.7453703703703699E-5</c:v>
                </c:pt>
                <c:pt idx="12">
                  <c:v>1.8663194444444445E-4</c:v>
                </c:pt>
                <c:pt idx="13">
                  <c:v>1.915277777777778E-4</c:v>
                </c:pt>
                <c:pt idx="14">
                  <c:v>2.1197916666666666E-4</c:v>
                </c:pt>
                <c:pt idx="15">
                  <c:v>4.437847222222222E-4</c:v>
                </c:pt>
                <c:pt idx="16">
                  <c:v>4.4468749999999999E-4</c:v>
                </c:pt>
                <c:pt idx="17">
                  <c:v>7.1927083333333337E-4</c:v>
                </c:pt>
                <c:pt idx="18">
                  <c:v>9.8795138888888891E-4</c:v>
                </c:pt>
                <c:pt idx="19">
                  <c:v>0.20833026620370373</c:v>
                </c:pt>
              </c:numCache>
              <c:extLst xmlns:c15="http://schemas.microsoft.com/office/drawing/2012/chart"/>
            </c:numRef>
          </c:xVal>
          <c:yVal>
            <c:numRef>
              <c:f>'AISG Abstract Results'!$E$2:$E$21</c:f>
              <c:numCache>
                <c:formatCode>#,##0</c:formatCode>
                <c:ptCount val="20"/>
                <c:pt idx="0">
                  <c:v>2567017604161970</c:v>
                </c:pt>
                <c:pt idx="1">
                  <c:v>2565539991891660</c:v>
                </c:pt>
                <c:pt idx="2">
                  <c:v>2536623251176250</c:v>
                </c:pt>
                <c:pt idx="3">
                  <c:v>2524705147482710</c:v>
                </c:pt>
                <c:pt idx="4">
                  <c:v>2518552934789450</c:v>
                </c:pt>
                <c:pt idx="5">
                  <c:v>2494074086794500</c:v>
                </c:pt>
                <c:pt idx="6">
                  <c:v>2492485230597880</c:v>
                </c:pt>
                <c:pt idx="7">
                  <c:v>2483154541211610</c:v>
                </c:pt>
                <c:pt idx="8">
                  <c:v>2475531340337110</c:v>
                </c:pt>
                <c:pt idx="9">
                  <c:v>2438392905369260</c:v>
                </c:pt>
                <c:pt idx="10">
                  <c:v>2431742038750640</c:v>
                </c:pt>
                <c:pt idx="11">
                  <c:v>2423865935831320</c:v>
                </c:pt>
                <c:pt idx="12">
                  <c:v>2423136032844500</c:v>
                </c:pt>
                <c:pt idx="13">
                  <c:v>2421169188631600</c:v>
                </c:pt>
                <c:pt idx="14">
                  <c:v>2419852092499990</c:v>
                </c:pt>
                <c:pt idx="15">
                  <c:v>2419306664045350</c:v>
                </c:pt>
                <c:pt idx="16">
                  <c:v>2410406934676340</c:v>
                </c:pt>
                <c:pt idx="17">
                  <c:v>2410406934676340</c:v>
                </c:pt>
                <c:pt idx="18">
                  <c:v>2410406934676340</c:v>
                </c:pt>
                <c:pt idx="19">
                  <c:v>2410406934676340</c:v>
                </c:pt>
              </c:numCache>
              <c:extLst xmlns:c15="http://schemas.microsoft.com/office/drawing/2012/chart"/>
            </c:numRef>
          </c:yVal>
          <c:smooth val="0"/>
          <c:extLst>
            <c:ext xmlns:c16="http://schemas.microsoft.com/office/drawing/2014/chart" uri="{C3380CC4-5D6E-409C-BE32-E72D297353CC}">
              <c16:uniqueId val="{00000009-9C30-45B6-B4CA-E596312C722A}"/>
            </c:ext>
          </c:extLst>
        </c:ser>
        <c:ser>
          <c:idx val="13"/>
          <c:order val="13"/>
          <c:tx>
            <c:v>Abstract Handpicked G16</c:v>
          </c:tx>
          <c:spPr>
            <a:ln w="19050" cap="rnd">
              <a:solidFill>
                <a:schemeClr val="accent2">
                  <a:lumMod val="80000"/>
                  <a:lumOff val="20000"/>
                </a:schemeClr>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xVal>
            <c:numRef>
              <c:f>'AISG Abstract Results'!$H$94:$H$101</c:f>
              <c:numCache>
                <c:formatCode>h:mm:ss</c:formatCode>
                <c:ptCount val="8"/>
                <c:pt idx="0">
                  <c:v>1.2037037037037037E-6</c:v>
                </c:pt>
                <c:pt idx="1">
                  <c:v>1.6550925925925926E-6</c:v>
                </c:pt>
                <c:pt idx="2">
                  <c:v>2.2106481481481484E-6</c:v>
                </c:pt>
                <c:pt idx="3">
                  <c:v>2.5810185185185188E-6</c:v>
                </c:pt>
                <c:pt idx="4">
                  <c:v>3.1920138888888889E-4</c:v>
                </c:pt>
                <c:pt idx="5">
                  <c:v>5.9018518518518524E-4</c:v>
                </c:pt>
                <c:pt idx="6">
                  <c:v>8.2509259259259254E-4</c:v>
                </c:pt>
                <c:pt idx="7">
                  <c:v>0.20832820601851854</c:v>
                </c:pt>
              </c:numCache>
              <c:extLst xmlns:c15="http://schemas.microsoft.com/office/drawing/2012/chart"/>
            </c:numRef>
          </c:xVal>
          <c:yVal>
            <c:numRef>
              <c:f>'AISG Abstract Results'!$E$94:$E$101</c:f>
              <c:numCache>
                <c:formatCode>#,##0</c:formatCode>
                <c:ptCount val="8"/>
                <c:pt idx="0">
                  <c:v>2535580581059030</c:v>
                </c:pt>
                <c:pt idx="1">
                  <c:v>2530442453219030</c:v>
                </c:pt>
                <c:pt idx="2">
                  <c:v>2513618174826900</c:v>
                </c:pt>
                <c:pt idx="3">
                  <c:v>2507699545691540</c:v>
                </c:pt>
                <c:pt idx="4">
                  <c:v>2506433464366150</c:v>
                </c:pt>
                <c:pt idx="5">
                  <c:v>2506433464366150</c:v>
                </c:pt>
                <c:pt idx="6">
                  <c:v>2506433464366150</c:v>
                </c:pt>
                <c:pt idx="7">
                  <c:v>2506433464366150</c:v>
                </c:pt>
              </c:numCache>
              <c:extLst xmlns:c15="http://schemas.microsoft.com/office/drawing/2012/chart"/>
            </c:numRef>
          </c:yVal>
          <c:smooth val="0"/>
          <c:extLst>
            <c:ext xmlns:c16="http://schemas.microsoft.com/office/drawing/2014/chart" uri="{C3380CC4-5D6E-409C-BE32-E72D297353CC}">
              <c16:uniqueId val="{0000000E-9C30-45B6-B4CA-E596312C722A}"/>
            </c:ext>
          </c:extLst>
        </c:ser>
        <c:dLbls>
          <c:showLegendKey val="0"/>
          <c:showVal val="0"/>
          <c:showCatName val="0"/>
          <c:showSerName val="0"/>
          <c:showPercent val="0"/>
          <c:showBubbleSize val="0"/>
        </c:dLbls>
        <c:axId val="3328191"/>
        <c:axId val="3328607"/>
        <c:extLst>
          <c:ext xmlns:c15="http://schemas.microsoft.com/office/drawing/2012/chart" uri="{02D57815-91ED-43cb-92C2-25804820EDAC}">
            <c15:filteredScatterSeries>
              <c15:ser>
                <c:idx val="0"/>
                <c:order val="0"/>
                <c:tx>
                  <c:v>G32</c:v>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extLst>
                      <c:ext uri="{02D57815-91ED-43cb-92C2-25804820EDAC}">
                        <c15:formulaRef>
                          <c15:sqref>'AISG Time Results'!$G$43:$G$46</c15:sqref>
                        </c15:formulaRef>
                      </c:ext>
                    </c:extLst>
                    <c:numCache>
                      <c:formatCode>h:mm:ss</c:formatCode>
                      <c:ptCount val="4"/>
                      <c:pt idx="0">
                        <c:v>3.5403935185185186E-4</c:v>
                      </c:pt>
                      <c:pt idx="1">
                        <c:v>7.5765046296296301E-4</c:v>
                      </c:pt>
                      <c:pt idx="2">
                        <c:v>1.9752650462962963E-2</c:v>
                      </c:pt>
                      <c:pt idx="3">
                        <c:v>0.20833807870370369</c:v>
                      </c:pt>
                    </c:numCache>
                  </c:numRef>
                </c:xVal>
                <c:yVal>
                  <c:numRef>
                    <c:extLst>
                      <c:ext uri="{02D57815-91ED-43cb-92C2-25804820EDAC}">
                        <c15:formulaRef>
                          <c15:sqref>'AISG Time Results'!$D$43:$D$46</c15:sqref>
                        </c15:formulaRef>
                      </c:ext>
                    </c:extLst>
                    <c:numCache>
                      <c:formatCode>#,##0</c:formatCode>
                      <c:ptCount val="4"/>
                      <c:pt idx="0">
                        <c:v>1.6500681157206E+16</c:v>
                      </c:pt>
                      <c:pt idx="1">
                        <c:v>1.55725787854052E+16</c:v>
                      </c:pt>
                      <c:pt idx="2">
                        <c:v>1.51853529751226E+16</c:v>
                      </c:pt>
                      <c:pt idx="3">
                        <c:v>1.51853529751226E+16</c:v>
                      </c:pt>
                    </c:numCache>
                  </c:numRef>
                </c:yVal>
                <c:smooth val="0"/>
                <c:extLst>
                  <c:ext xmlns:c16="http://schemas.microsoft.com/office/drawing/2014/chart" uri="{C3380CC4-5D6E-409C-BE32-E72D297353CC}">
                    <c16:uniqueId val="{00000003-9C30-45B6-B4CA-E596312C722A}"/>
                  </c:ext>
                </c:extLst>
              </c15:ser>
            </c15:filteredScatterSeries>
            <c15:filteredScatterSeries>
              <c15:ser>
                <c:idx val="1"/>
                <c:order val="1"/>
                <c:tx>
                  <c:v>G48</c:v>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extLst xmlns:c15="http://schemas.microsoft.com/office/drawing/2012/chart">
                      <c:ext xmlns:c15="http://schemas.microsoft.com/office/drawing/2012/chart" uri="{02D57815-91ED-43cb-92C2-25804820EDAC}">
                        <c15:formulaRef>
                          <c15:sqref>'AISG Time Results'!$G$47:$G$48</c15:sqref>
                        </c15:formulaRef>
                      </c:ext>
                    </c:extLst>
                    <c:numCache>
                      <c:formatCode>h:mm:ss</c:formatCode>
                      <c:ptCount val="2"/>
                      <c:pt idx="0">
                        <c:v>1.8641203703703704E-4</c:v>
                      </c:pt>
                      <c:pt idx="1">
                        <c:v>0.20832399305555557</c:v>
                      </c:pt>
                    </c:numCache>
                  </c:numRef>
                </c:xVal>
                <c:yVal>
                  <c:numRef>
                    <c:extLst xmlns:c15="http://schemas.microsoft.com/office/drawing/2012/chart">
                      <c:ext xmlns:c15="http://schemas.microsoft.com/office/drawing/2012/chart" uri="{02D57815-91ED-43cb-92C2-25804820EDAC}">
                        <c15:formulaRef>
                          <c15:sqref>'AISG Time Results'!$D$47:$D$48</c15:sqref>
                        </c15:formulaRef>
                      </c:ext>
                    </c:extLst>
                    <c:numCache>
                      <c:formatCode>#,##0</c:formatCode>
                      <c:ptCount val="2"/>
                      <c:pt idx="0">
                        <c:v>1.61047813109752E+16</c:v>
                      </c:pt>
                      <c:pt idx="1">
                        <c:v>1.61047813109752E+16</c:v>
                      </c:pt>
                    </c:numCache>
                  </c:numRef>
                </c:yVal>
                <c:smooth val="0"/>
                <c:extLst xmlns:c15="http://schemas.microsoft.com/office/drawing/2012/chart">
                  <c:ext xmlns:c16="http://schemas.microsoft.com/office/drawing/2014/chart" uri="{C3380CC4-5D6E-409C-BE32-E72D297353CC}">
                    <c16:uniqueId val="{00000004-9C30-45B6-B4CA-E596312C722A}"/>
                  </c:ext>
                </c:extLst>
              </c15:ser>
            </c15:filteredScatterSeries>
            <c15:filteredScatterSeries>
              <c15:ser>
                <c:idx val="2"/>
                <c:order val="2"/>
                <c:tx>
                  <c:v>G64</c:v>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extLst xmlns:c15="http://schemas.microsoft.com/office/drawing/2012/chart">
                      <c:ext xmlns:c15="http://schemas.microsoft.com/office/drawing/2012/chart" uri="{02D57815-91ED-43cb-92C2-25804820EDAC}">
                        <c15:formulaRef>
                          <c15:sqref>'AISG Time Results'!$G$49:$G$50</c15:sqref>
                        </c15:formulaRef>
                      </c:ext>
                    </c:extLst>
                    <c:numCache>
                      <c:formatCode>h:mm:ss</c:formatCode>
                      <c:ptCount val="2"/>
                      <c:pt idx="0">
                        <c:v>2.2073148148148147E-3</c:v>
                      </c:pt>
                      <c:pt idx="1">
                        <c:v>0.20833157407407407</c:v>
                      </c:pt>
                    </c:numCache>
                  </c:numRef>
                </c:xVal>
                <c:yVal>
                  <c:numRef>
                    <c:extLst xmlns:c15="http://schemas.microsoft.com/office/drawing/2012/chart">
                      <c:ext xmlns:c15="http://schemas.microsoft.com/office/drawing/2012/chart" uri="{02D57815-91ED-43cb-92C2-25804820EDAC}">
                        <c15:formulaRef>
                          <c15:sqref>'AISG Time Results'!$D$49:$D$50</c15:sqref>
                        </c15:formulaRef>
                      </c:ext>
                    </c:extLst>
                    <c:numCache>
                      <c:formatCode>#,##0</c:formatCode>
                      <c:ptCount val="2"/>
                      <c:pt idx="0">
                        <c:v>1.6107793855091E+16</c:v>
                      </c:pt>
                      <c:pt idx="1">
                        <c:v>1.6107793855091E+16</c:v>
                      </c:pt>
                    </c:numCache>
                  </c:numRef>
                </c:yVal>
                <c:smooth val="0"/>
                <c:extLst xmlns:c15="http://schemas.microsoft.com/office/drawing/2012/chart">
                  <c:ext xmlns:c16="http://schemas.microsoft.com/office/drawing/2014/chart" uri="{C3380CC4-5D6E-409C-BE32-E72D297353CC}">
                    <c16:uniqueId val="{00000005-9C30-45B6-B4CA-E596312C722A}"/>
                  </c:ext>
                </c:extLst>
              </c15:ser>
            </c15:filteredScatterSeries>
            <c15:filteredScatterSeries>
              <c15:ser>
                <c:idx val="3"/>
                <c:order val="3"/>
                <c:tx>
                  <c:v>G96</c:v>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extLst xmlns:c15="http://schemas.microsoft.com/office/drawing/2012/chart">
                      <c:ext xmlns:c15="http://schemas.microsoft.com/office/drawing/2012/chart" uri="{02D57815-91ED-43cb-92C2-25804820EDAC}">
                        <c15:formulaRef>
                          <c15:sqref>'AISG Time Results'!$G$51:$G$52</c15:sqref>
                        </c15:formulaRef>
                      </c:ext>
                    </c:extLst>
                    <c:numCache>
                      <c:formatCode>h:mm:ss</c:formatCode>
                      <c:ptCount val="2"/>
                      <c:pt idx="0">
                        <c:v>0.10703562500000001</c:v>
                      </c:pt>
                      <c:pt idx="1">
                        <c:v>0.20832290509259258</c:v>
                      </c:pt>
                    </c:numCache>
                  </c:numRef>
                </c:xVal>
                <c:yVal>
                  <c:numRef>
                    <c:extLst xmlns:c15="http://schemas.microsoft.com/office/drawing/2012/chart">
                      <c:ext xmlns:c15="http://schemas.microsoft.com/office/drawing/2012/chart" uri="{02D57815-91ED-43cb-92C2-25804820EDAC}">
                        <c15:formulaRef>
                          <c15:sqref>'AISG Time Results'!$D$51:$D$52</c15:sqref>
                        </c15:formulaRef>
                      </c:ext>
                    </c:extLst>
                    <c:numCache>
                      <c:formatCode>#,##0</c:formatCode>
                      <c:ptCount val="2"/>
                      <c:pt idx="0">
                        <c:v>1.60412087309093E+16</c:v>
                      </c:pt>
                      <c:pt idx="1">
                        <c:v>1.60412087309093E+16</c:v>
                      </c:pt>
                    </c:numCache>
                  </c:numRef>
                </c:yVal>
                <c:smooth val="0"/>
                <c:extLst xmlns:c15="http://schemas.microsoft.com/office/drawing/2012/chart">
                  <c:ext xmlns:c16="http://schemas.microsoft.com/office/drawing/2014/chart" uri="{C3380CC4-5D6E-409C-BE32-E72D297353CC}">
                    <c16:uniqueId val="{00000006-9C30-45B6-B4CA-E596312C722A}"/>
                  </c:ext>
                </c:extLst>
              </c15:ser>
            </c15:filteredScatterSeries>
            <c15:filteredScatterSeries>
              <c15:ser>
                <c:idx val="4"/>
                <c:order val="4"/>
                <c:tx>
                  <c:v>G24</c:v>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extLst>
                      <c:ext xmlns:c15="http://schemas.microsoft.com/office/drawing/2012/chart" uri="{02D57815-91ED-43cb-92C2-25804820EDAC}">
                        <c15:formulaRef>
                          <c15:sqref>'AISG Time Results'!$G$30:$G$42</c15:sqref>
                        </c15:formulaRef>
                      </c:ext>
                    </c:extLst>
                    <c:numCache>
                      <c:formatCode>h:mm:ss</c:formatCode>
                      <c:ptCount val="13"/>
                      <c:pt idx="0">
                        <c:v>9.0393518518518527E-6</c:v>
                      </c:pt>
                      <c:pt idx="1">
                        <c:v>1.1481481481481482E-5</c:v>
                      </c:pt>
                      <c:pt idx="2">
                        <c:v>3.7719907407407408E-5</c:v>
                      </c:pt>
                      <c:pt idx="3">
                        <c:v>4.4340277777777782E-5</c:v>
                      </c:pt>
                      <c:pt idx="4">
                        <c:v>8.0821759259259255E-5</c:v>
                      </c:pt>
                      <c:pt idx="5">
                        <c:v>1.1649305555555554E-4</c:v>
                      </c:pt>
                      <c:pt idx="6">
                        <c:v>3.7709490740740742E-4</c:v>
                      </c:pt>
                      <c:pt idx="7">
                        <c:v>7.5133333333333337E-3</c:v>
                      </c:pt>
                      <c:pt idx="8">
                        <c:v>7.5248611111111115E-3</c:v>
                      </c:pt>
                      <c:pt idx="9">
                        <c:v>1.7045428240740741E-2</c:v>
                      </c:pt>
                      <c:pt idx="10">
                        <c:v>2.1885300925925926E-2</c:v>
                      </c:pt>
                      <c:pt idx="11">
                        <c:v>5.9387326388888884E-2</c:v>
                      </c:pt>
                      <c:pt idx="12">
                        <c:v>0.20832325231481483</c:v>
                      </c:pt>
                    </c:numCache>
                  </c:numRef>
                </c:xVal>
                <c:yVal>
                  <c:numRef>
                    <c:extLst>
                      <c:ext xmlns:c15="http://schemas.microsoft.com/office/drawing/2012/chart" uri="{02D57815-91ED-43cb-92C2-25804820EDAC}">
                        <c15:formulaRef>
                          <c15:sqref>'AISG Time Results'!$D$30:$D$42</c15:sqref>
                        </c15:formulaRef>
                      </c:ext>
                    </c:extLst>
                    <c:numCache>
                      <c:formatCode>#,##0</c:formatCode>
                      <c:ptCount val="13"/>
                      <c:pt idx="0">
                        <c:v>9782636235578650</c:v>
                      </c:pt>
                      <c:pt idx="1">
                        <c:v>9711417840268510</c:v>
                      </c:pt>
                      <c:pt idx="2">
                        <c:v>9417596717820990</c:v>
                      </c:pt>
                      <c:pt idx="3">
                        <c:v>8690793818274420</c:v>
                      </c:pt>
                      <c:pt idx="4">
                        <c:v>8641696841676800</c:v>
                      </c:pt>
                      <c:pt idx="5">
                        <c:v>8229385704301920</c:v>
                      </c:pt>
                      <c:pt idx="6">
                        <c:v>7862746921493250</c:v>
                      </c:pt>
                      <c:pt idx="7">
                        <c:v>7711797924854970</c:v>
                      </c:pt>
                      <c:pt idx="8">
                        <c:v>7707052795285470</c:v>
                      </c:pt>
                      <c:pt idx="9">
                        <c:v>7699327535912050</c:v>
                      </c:pt>
                      <c:pt idx="10">
                        <c:v>7482884671207160</c:v>
                      </c:pt>
                      <c:pt idx="11">
                        <c:v>7438924313210040</c:v>
                      </c:pt>
                      <c:pt idx="12">
                        <c:v>7438924313210040</c:v>
                      </c:pt>
                    </c:numCache>
                  </c:numRef>
                </c:yVal>
                <c:smooth val="0"/>
                <c:extLst>
                  <c:ext xmlns:c16="http://schemas.microsoft.com/office/drawing/2014/chart" uri="{C3380CC4-5D6E-409C-BE32-E72D297353CC}">
                    <c16:uniqueId val="{00000000-9C30-45B6-B4CA-E596312C722A}"/>
                  </c:ext>
                </c:extLst>
              </c15:ser>
            </c15:filteredScatterSeries>
            <c15:filteredScatterSeries>
              <c15:ser>
                <c:idx val="6"/>
                <c:order val="6"/>
                <c:tx>
                  <c:v>G12</c:v>
                </c:tx>
                <c:spPr>
                  <a:ln w="19050"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xVal>
                  <c:numRef>
                    <c:extLst xmlns:c15="http://schemas.microsoft.com/office/drawing/2012/chart">
                      <c:ext xmlns:c15="http://schemas.microsoft.com/office/drawing/2012/chart" uri="{02D57815-91ED-43cb-92C2-25804820EDAC}">
                        <c15:formulaRef>
                          <c15:sqref>'AISG Time Results'!$G$2:$G$18</c15:sqref>
                        </c15:formulaRef>
                      </c:ext>
                    </c:extLst>
                    <c:numCache>
                      <c:formatCode>h:mm:ss</c:formatCode>
                      <c:ptCount val="17"/>
                      <c:pt idx="0">
                        <c:v>1.7013888888888889E-6</c:v>
                      </c:pt>
                      <c:pt idx="1">
                        <c:v>2.5231481481481484E-6</c:v>
                      </c:pt>
                      <c:pt idx="2">
                        <c:v>5.5439814814814813E-6</c:v>
                      </c:pt>
                      <c:pt idx="3">
                        <c:v>1.1076388888888887E-5</c:v>
                      </c:pt>
                      <c:pt idx="4">
                        <c:v>1.1828703703703704E-5</c:v>
                      </c:pt>
                      <c:pt idx="5">
                        <c:v>4.1030092592592595E-5</c:v>
                      </c:pt>
                      <c:pt idx="6">
                        <c:v>5.9644675925925924E-4</c:v>
                      </c:pt>
                      <c:pt idx="7">
                        <c:v>6.2230324074074076E-4</c:v>
                      </c:pt>
                      <c:pt idx="8">
                        <c:v>1.5811458333333335E-3</c:v>
                      </c:pt>
                      <c:pt idx="9">
                        <c:v>2.0744560185185184E-3</c:v>
                      </c:pt>
                      <c:pt idx="10">
                        <c:v>2.0759722222222221E-3</c:v>
                      </c:pt>
                      <c:pt idx="11">
                        <c:v>5.6904629629629631E-3</c:v>
                      </c:pt>
                      <c:pt idx="12">
                        <c:v>5.9645949074074063E-3</c:v>
                      </c:pt>
                      <c:pt idx="13">
                        <c:v>5.9674652777777773E-3</c:v>
                      </c:pt>
                      <c:pt idx="14">
                        <c:v>0.11690805555555556</c:v>
                      </c:pt>
                      <c:pt idx="15">
                        <c:v>0.11697178240740741</c:v>
                      </c:pt>
                      <c:pt idx="16">
                        <c:v>0.20832920138888888</c:v>
                      </c:pt>
                    </c:numCache>
                  </c:numRef>
                </c:xVal>
                <c:yVal>
                  <c:numRef>
                    <c:extLst xmlns:c15="http://schemas.microsoft.com/office/drawing/2012/chart">
                      <c:ext xmlns:c15="http://schemas.microsoft.com/office/drawing/2012/chart" uri="{02D57815-91ED-43cb-92C2-25804820EDAC}">
                        <c15:formulaRef>
                          <c15:sqref>'AISG Time Results'!$D$2:$D$18</c15:sqref>
                        </c15:formulaRef>
                      </c:ext>
                    </c:extLst>
                    <c:numCache>
                      <c:formatCode>#,##0</c:formatCode>
                      <c:ptCount val="17"/>
                      <c:pt idx="0">
                        <c:v>2174165192755800</c:v>
                      </c:pt>
                      <c:pt idx="1">
                        <c:v>1973805062387210</c:v>
                      </c:pt>
                      <c:pt idx="2">
                        <c:v>1702847430283020</c:v>
                      </c:pt>
                      <c:pt idx="3">
                        <c:v>1368715014578140</c:v>
                      </c:pt>
                      <c:pt idx="4">
                        <c:v>1318369743563480</c:v>
                      </c:pt>
                      <c:pt idx="5">
                        <c:v>1271089998085380</c:v>
                      </c:pt>
                      <c:pt idx="6">
                        <c:v>1263420140613010</c:v>
                      </c:pt>
                      <c:pt idx="7">
                        <c:v>1249901639576860</c:v>
                      </c:pt>
                      <c:pt idx="8">
                        <c:v>1245023596632460</c:v>
                      </c:pt>
                      <c:pt idx="9">
                        <c:v>1204728624253780</c:v>
                      </c:pt>
                      <c:pt idx="10">
                        <c:v>1193639033300350</c:v>
                      </c:pt>
                      <c:pt idx="11">
                        <c:v>1169672681376030</c:v>
                      </c:pt>
                      <c:pt idx="12">
                        <c:v>1156299014243300</c:v>
                      </c:pt>
                      <c:pt idx="13">
                        <c:v>1153322109724600</c:v>
                      </c:pt>
                      <c:pt idx="14">
                        <c:v>1145935823690330</c:v>
                      </c:pt>
                      <c:pt idx="15">
                        <c:v>1136861012220890</c:v>
                      </c:pt>
                      <c:pt idx="16">
                        <c:v>1136861012220890</c:v>
                      </c:pt>
                    </c:numCache>
                  </c:numRef>
                </c:yVal>
                <c:smooth val="0"/>
                <c:extLst xmlns:c15="http://schemas.microsoft.com/office/drawing/2012/chart">
                  <c:ext xmlns:c16="http://schemas.microsoft.com/office/drawing/2014/chart" uri="{C3380CC4-5D6E-409C-BE32-E72D297353CC}">
                    <c16:uniqueId val="{00000008-9C30-45B6-B4CA-E596312C722A}"/>
                  </c:ext>
                </c:extLst>
              </c15:ser>
            </c15:filteredScatterSeries>
            <c15:filteredScatterSeries>
              <c15:ser>
                <c:idx val="8"/>
                <c:order val="8"/>
                <c:tx>
                  <c:v>Abstract G24</c:v>
                </c:tx>
                <c:spPr>
                  <a:ln w="19050"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xVal>
                  <c:numRef>
                    <c:extLst>
                      <c:ext xmlns:c15="http://schemas.microsoft.com/office/drawing/2012/chart" uri="{02D57815-91ED-43cb-92C2-25804820EDAC}">
                        <c15:formulaRef>
                          <c15:sqref>'AISG Abstract Results'!$H$22:$H$36</c15:sqref>
                        </c15:formulaRef>
                      </c:ext>
                    </c:extLst>
                    <c:numCache>
                      <c:formatCode>h:mm:ss</c:formatCode>
                      <c:ptCount val="15"/>
                      <c:pt idx="0">
                        <c:v>3.1944444444444451E-6</c:v>
                      </c:pt>
                      <c:pt idx="1">
                        <c:v>1.1493055555555556E-5</c:v>
                      </c:pt>
                      <c:pt idx="2">
                        <c:v>1.3506944444444447E-5</c:v>
                      </c:pt>
                      <c:pt idx="3">
                        <c:v>6.9548611111111116E-5</c:v>
                      </c:pt>
                      <c:pt idx="4">
                        <c:v>7.0960648148148147E-5</c:v>
                      </c:pt>
                      <c:pt idx="5">
                        <c:v>3.1228009259259262E-4</c:v>
                      </c:pt>
                      <c:pt idx="6">
                        <c:v>3.1943287037037037E-4</c:v>
                      </c:pt>
                      <c:pt idx="7">
                        <c:v>5.5518518518518525E-4</c:v>
                      </c:pt>
                      <c:pt idx="8">
                        <c:v>8.2563657407407401E-4</c:v>
                      </c:pt>
                      <c:pt idx="9">
                        <c:v>8.4008101851851854E-4</c:v>
                      </c:pt>
                      <c:pt idx="10">
                        <c:v>1.8385798611111111E-2</c:v>
                      </c:pt>
                      <c:pt idx="11">
                        <c:v>1.8430347222222223E-2</c:v>
                      </c:pt>
                      <c:pt idx="12">
                        <c:v>1.8433472222222223E-2</c:v>
                      </c:pt>
                      <c:pt idx="13">
                        <c:v>1.8480347222222221E-2</c:v>
                      </c:pt>
                      <c:pt idx="14">
                        <c:v>0.20833026620370373</c:v>
                      </c:pt>
                    </c:numCache>
                  </c:numRef>
                </c:xVal>
                <c:yVal>
                  <c:numRef>
                    <c:extLst>
                      <c:ext xmlns:c15="http://schemas.microsoft.com/office/drawing/2012/chart" uri="{02D57815-91ED-43cb-92C2-25804820EDAC}">
                        <c15:formulaRef>
                          <c15:sqref>'AISG Abstract Results'!$E$22:$E$36</c15:sqref>
                        </c15:formulaRef>
                      </c:ext>
                    </c:extLst>
                    <c:numCache>
                      <c:formatCode>#,##0</c:formatCode>
                      <c:ptCount val="15"/>
                      <c:pt idx="0">
                        <c:v>7234211137712160</c:v>
                      </c:pt>
                      <c:pt idx="1">
                        <c:v>7067467110056890</c:v>
                      </c:pt>
                      <c:pt idx="2">
                        <c:v>7058041155090990</c:v>
                      </c:pt>
                      <c:pt idx="3">
                        <c:v>7001649717532890</c:v>
                      </c:pt>
                      <c:pt idx="4">
                        <c:v>6988526411124770</c:v>
                      </c:pt>
                      <c:pt idx="5">
                        <c:v>6910280384834880</c:v>
                      </c:pt>
                      <c:pt idx="6">
                        <c:v>6875443502336730</c:v>
                      </c:pt>
                      <c:pt idx="7">
                        <c:v>6866729517547550</c:v>
                      </c:pt>
                      <c:pt idx="8">
                        <c:v>6805965289992760</c:v>
                      </c:pt>
                      <c:pt idx="9">
                        <c:v>6796782326881420</c:v>
                      </c:pt>
                      <c:pt idx="10">
                        <c:v>6787702272593680</c:v>
                      </c:pt>
                      <c:pt idx="11">
                        <c:v>6775393102662650</c:v>
                      </c:pt>
                      <c:pt idx="12">
                        <c:v>6772084097232090</c:v>
                      </c:pt>
                      <c:pt idx="13">
                        <c:v>6755241021530680</c:v>
                      </c:pt>
                      <c:pt idx="14">
                        <c:v>6755241021530680</c:v>
                      </c:pt>
                    </c:numCache>
                  </c:numRef>
                </c:yVal>
                <c:smooth val="0"/>
                <c:extLst>
                  <c:ext xmlns:c16="http://schemas.microsoft.com/office/drawing/2014/chart" uri="{C3380CC4-5D6E-409C-BE32-E72D297353CC}">
                    <c16:uniqueId val="{00000001-9C30-45B6-B4CA-E596312C722A}"/>
                  </c:ext>
                </c:extLst>
              </c15:ser>
            </c15:filteredScatterSeries>
            <c15:filteredScatterSeries>
              <c15:ser>
                <c:idx val="9"/>
                <c:order val="9"/>
                <c:tx>
                  <c:v>Abstract G32</c:v>
                </c:tx>
                <c:spPr>
                  <a:ln w="19050"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xVal>
                  <c:numRef>
                    <c:extLst xmlns:c15="http://schemas.microsoft.com/office/drawing/2012/chart">
                      <c:ext xmlns:c15="http://schemas.microsoft.com/office/drawing/2012/chart" uri="{02D57815-91ED-43cb-92C2-25804820EDAC}">
                        <c15:formulaRef>
                          <c15:sqref>'AISG Abstract Results'!$H$37:$H$63</c15:sqref>
                        </c15:formulaRef>
                      </c:ext>
                    </c:extLst>
                    <c:numCache>
                      <c:formatCode>h:mm:ss</c:formatCode>
                      <c:ptCount val="27"/>
                      <c:pt idx="0">
                        <c:v>3.6921296296296297E-6</c:v>
                      </c:pt>
                      <c:pt idx="1">
                        <c:v>6.0648148148148149E-6</c:v>
                      </c:pt>
                      <c:pt idx="2">
                        <c:v>2.3645833333333337E-5</c:v>
                      </c:pt>
                      <c:pt idx="3">
                        <c:v>3.294097222222222E-4</c:v>
                      </c:pt>
                      <c:pt idx="4">
                        <c:v>3.3478009259259263E-4</c:v>
                      </c:pt>
                      <c:pt idx="5">
                        <c:v>3.4037037037037038E-4</c:v>
                      </c:pt>
                      <c:pt idx="6">
                        <c:v>3.4200231481481478E-4</c:v>
                      </c:pt>
                      <c:pt idx="7">
                        <c:v>3.5401620370370377E-4</c:v>
                      </c:pt>
                      <c:pt idx="8">
                        <c:v>1.5387962962962966E-3</c:v>
                      </c:pt>
                      <c:pt idx="9">
                        <c:v>1.549340277777778E-3</c:v>
                      </c:pt>
                      <c:pt idx="10">
                        <c:v>2.0771180555555556E-3</c:v>
                      </c:pt>
                      <c:pt idx="11">
                        <c:v>2.918113425925926E-3</c:v>
                      </c:pt>
                      <c:pt idx="12">
                        <c:v>2.9227430555555556E-3</c:v>
                      </c:pt>
                      <c:pt idx="13">
                        <c:v>2.9250462962962967E-3</c:v>
                      </c:pt>
                      <c:pt idx="14">
                        <c:v>3.1658912037037037E-3</c:v>
                      </c:pt>
                      <c:pt idx="15">
                        <c:v>1.6432303240740739E-2</c:v>
                      </c:pt>
                      <c:pt idx="16">
                        <c:v>1.6522499999999999E-2</c:v>
                      </c:pt>
                      <c:pt idx="17">
                        <c:v>1.6528784722222221E-2</c:v>
                      </c:pt>
                      <c:pt idx="18">
                        <c:v>1.6705972222222223E-2</c:v>
                      </c:pt>
                      <c:pt idx="19">
                        <c:v>1.7189270833333332E-2</c:v>
                      </c:pt>
                      <c:pt idx="20">
                        <c:v>0.10373780092592592</c:v>
                      </c:pt>
                      <c:pt idx="21">
                        <c:v>0.1037444212962963</c:v>
                      </c:pt>
                      <c:pt idx="22">
                        <c:v>0.10376373842592594</c:v>
                      </c:pt>
                      <c:pt idx="23">
                        <c:v>0.10377121527777777</c:v>
                      </c:pt>
                      <c:pt idx="24">
                        <c:v>0.10378458333333333</c:v>
                      </c:pt>
                      <c:pt idx="25">
                        <c:v>0.11764081018518519</c:v>
                      </c:pt>
                      <c:pt idx="26">
                        <c:v>0.20832412037037037</c:v>
                      </c:pt>
                    </c:numCache>
                  </c:numRef>
                </c:xVal>
                <c:yVal>
                  <c:numRef>
                    <c:extLst xmlns:c15="http://schemas.microsoft.com/office/drawing/2012/chart">
                      <c:ext xmlns:c15="http://schemas.microsoft.com/office/drawing/2012/chart" uri="{02D57815-91ED-43cb-92C2-25804820EDAC}">
                        <c15:formulaRef>
                          <c15:sqref>'AISG Abstract Results'!$E$37:$E$63</c15:sqref>
                        </c15:formulaRef>
                      </c:ext>
                    </c:extLst>
                    <c:numCache>
                      <c:formatCode>#,##0</c:formatCode>
                      <c:ptCount val="27"/>
                      <c:pt idx="0">
                        <c:v>1.38241501956005E+16</c:v>
                      </c:pt>
                      <c:pt idx="1">
                        <c:v>1.37998256433236E+16</c:v>
                      </c:pt>
                      <c:pt idx="2">
                        <c:v>1.37216282728868E+16</c:v>
                      </c:pt>
                      <c:pt idx="3">
                        <c:v>1.37194084540468E+16</c:v>
                      </c:pt>
                      <c:pt idx="4">
                        <c:v>1.37148783015662E+16</c:v>
                      </c:pt>
                      <c:pt idx="5">
                        <c:v>1.37116198626227E+16</c:v>
                      </c:pt>
                      <c:pt idx="6">
                        <c:v>1.37111810416507E+16</c:v>
                      </c:pt>
                      <c:pt idx="7">
                        <c:v>1.37082057058601E+16</c:v>
                      </c:pt>
                      <c:pt idx="8">
                        <c:v>1.37049135455033E+16</c:v>
                      </c:pt>
                      <c:pt idx="9">
                        <c:v>1.36770211098305E+16</c:v>
                      </c:pt>
                      <c:pt idx="10">
                        <c:v>1.36654790704716E+16</c:v>
                      </c:pt>
                      <c:pt idx="11">
                        <c:v>1.3645479274434E+16</c:v>
                      </c:pt>
                      <c:pt idx="12">
                        <c:v>1.36399339907144E+16</c:v>
                      </c:pt>
                      <c:pt idx="13">
                        <c:v>1.36340368872272E+16</c:v>
                      </c:pt>
                      <c:pt idx="14">
                        <c:v>1.36306844399551E+16</c:v>
                      </c:pt>
                      <c:pt idx="15">
                        <c:v>1.36265579608516E+16</c:v>
                      </c:pt>
                      <c:pt idx="16">
                        <c:v>1.36253346644201E+16</c:v>
                      </c:pt>
                      <c:pt idx="17">
                        <c:v>1.36248355144515E+16</c:v>
                      </c:pt>
                      <c:pt idx="18">
                        <c:v>1.36214705816423E+16</c:v>
                      </c:pt>
                      <c:pt idx="19">
                        <c:v>1.3614116448386E+16</c:v>
                      </c:pt>
                      <c:pt idx="20">
                        <c:v>1.3612831072825E+16</c:v>
                      </c:pt>
                      <c:pt idx="21">
                        <c:v>1.36066082132741E+16</c:v>
                      </c:pt>
                      <c:pt idx="22">
                        <c:v>1.36052673209896E+16</c:v>
                      </c:pt>
                      <c:pt idx="23">
                        <c:v>1.36034298572729E+16</c:v>
                      </c:pt>
                      <c:pt idx="24">
                        <c:v>1.35978394149712E+16</c:v>
                      </c:pt>
                      <c:pt idx="25">
                        <c:v>1.3587360857454E+16</c:v>
                      </c:pt>
                      <c:pt idx="26">
                        <c:v>1.3587360857454E+16</c:v>
                      </c:pt>
                    </c:numCache>
                  </c:numRef>
                </c:yVal>
                <c:smooth val="0"/>
                <c:extLst>
                  <c:ext xmlns:c16="http://schemas.microsoft.com/office/drawing/2014/chart" uri="{C3380CC4-5D6E-409C-BE32-E72D297353CC}">
                    <c16:uniqueId val="{0000000A-9C30-45B6-B4CA-E596312C722A}"/>
                  </c:ext>
                </c:extLst>
              </c15:ser>
            </c15:filteredScatterSeries>
            <c15:filteredScatterSeries>
              <c15:ser>
                <c:idx val="10"/>
                <c:order val="10"/>
                <c:tx>
                  <c:v>Abstract G48</c:v>
                </c:tx>
                <c:spPr>
                  <a:ln w="19050"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xVal>
                  <c:numRef>
                    <c:extLst xmlns:c15="http://schemas.microsoft.com/office/drawing/2012/chart">
                      <c:ext xmlns:c15="http://schemas.microsoft.com/office/drawing/2012/chart" uri="{02D57815-91ED-43cb-92C2-25804820EDAC}">
                        <c15:formulaRef>
                          <c15:sqref>'AISG Abstract Results'!$H$64:$H$80</c15:sqref>
                        </c15:formulaRef>
                      </c:ext>
                    </c:extLst>
                    <c:numCache>
                      <c:formatCode>h:mm:ss</c:formatCode>
                      <c:ptCount val="17"/>
                      <c:pt idx="0">
                        <c:v>1.8599537037037036E-5</c:v>
                      </c:pt>
                      <c:pt idx="1">
                        <c:v>2.0682870370370373E-4</c:v>
                      </c:pt>
                      <c:pt idx="2">
                        <c:v>4.5525462962962967E-4</c:v>
                      </c:pt>
                      <c:pt idx="3">
                        <c:v>7.3710648148148138E-4</c:v>
                      </c:pt>
                      <c:pt idx="4">
                        <c:v>7.5805555555555554E-4</c:v>
                      </c:pt>
                      <c:pt idx="5">
                        <c:v>1.3998726851851854E-3</c:v>
                      </c:pt>
                      <c:pt idx="6">
                        <c:v>1.4186226851851851E-3</c:v>
                      </c:pt>
                      <c:pt idx="7">
                        <c:v>1.4656365740740741E-3</c:v>
                      </c:pt>
                      <c:pt idx="8">
                        <c:v>1.4779282407407408E-3</c:v>
                      </c:pt>
                      <c:pt idx="9">
                        <c:v>1.4816666666666667E-3</c:v>
                      </c:pt>
                      <c:pt idx="10">
                        <c:v>1.4878819444444445E-3</c:v>
                      </c:pt>
                      <c:pt idx="11">
                        <c:v>1.4984606481481481E-3</c:v>
                      </c:pt>
                      <c:pt idx="12">
                        <c:v>1.5209837962962963E-3</c:v>
                      </c:pt>
                      <c:pt idx="13">
                        <c:v>8.3173148148148138E-3</c:v>
                      </c:pt>
                      <c:pt idx="14">
                        <c:v>8.3537847222222225E-3</c:v>
                      </c:pt>
                      <c:pt idx="15">
                        <c:v>1.1384976851851851E-2</c:v>
                      </c:pt>
                      <c:pt idx="16">
                        <c:v>0.20832745370370373</c:v>
                      </c:pt>
                    </c:numCache>
                  </c:numRef>
                </c:xVal>
                <c:yVal>
                  <c:numRef>
                    <c:extLst xmlns:c15="http://schemas.microsoft.com/office/drawing/2012/chart">
                      <c:ext xmlns:c15="http://schemas.microsoft.com/office/drawing/2012/chart" uri="{02D57815-91ED-43cb-92C2-25804820EDAC}">
                        <c15:formulaRef>
                          <c15:sqref>'AISG Abstract Results'!$E$64:$E$80</c15:sqref>
                        </c15:formulaRef>
                      </c:ext>
                    </c:extLst>
                    <c:numCache>
                      <c:formatCode>#,##0</c:formatCode>
                      <c:ptCount val="17"/>
                      <c:pt idx="0">
                        <c:v>1.35713581004745E+16</c:v>
                      </c:pt>
                      <c:pt idx="1">
                        <c:v>1.35495983191637E+16</c:v>
                      </c:pt>
                      <c:pt idx="2">
                        <c:v>1.35380706449841E+16</c:v>
                      </c:pt>
                      <c:pt idx="3">
                        <c:v>1.35239165486444E+16</c:v>
                      </c:pt>
                      <c:pt idx="4">
                        <c:v>1.35226166544995E+16</c:v>
                      </c:pt>
                      <c:pt idx="5">
                        <c:v>1.34925429295871E+16</c:v>
                      </c:pt>
                      <c:pt idx="6">
                        <c:v>1.34707253983037E+16</c:v>
                      </c:pt>
                      <c:pt idx="7">
                        <c:v>1.34573698872322E+16</c:v>
                      </c:pt>
                      <c:pt idx="8">
                        <c:v>1.34565891588064E+16</c:v>
                      </c:pt>
                      <c:pt idx="9">
                        <c:v>1.34565171518923E+16</c:v>
                      </c:pt>
                      <c:pt idx="10">
                        <c:v>1.34557490781424E+16</c:v>
                      </c:pt>
                      <c:pt idx="11">
                        <c:v>1.34549758605379E+16</c:v>
                      </c:pt>
                      <c:pt idx="12">
                        <c:v>1.34532921290265E+16</c:v>
                      </c:pt>
                      <c:pt idx="13">
                        <c:v>1.34515175698566E+16</c:v>
                      </c:pt>
                      <c:pt idx="14">
                        <c:v>1.34363019014602E+16</c:v>
                      </c:pt>
                      <c:pt idx="15">
                        <c:v>1.34224120374321E+16</c:v>
                      </c:pt>
                      <c:pt idx="16">
                        <c:v>1.34172170061904E+16</c:v>
                      </c:pt>
                    </c:numCache>
                  </c:numRef>
                </c:yVal>
                <c:smooth val="0"/>
                <c:extLst>
                  <c:ext xmlns:c16="http://schemas.microsoft.com/office/drawing/2014/chart" uri="{C3380CC4-5D6E-409C-BE32-E72D297353CC}">
                    <c16:uniqueId val="{0000000B-9C30-45B6-B4CA-E596312C722A}"/>
                  </c:ext>
                </c:extLst>
              </c15:ser>
            </c15:filteredScatterSeries>
            <c15:filteredScatterSeries>
              <c15:ser>
                <c:idx val="11"/>
                <c:order val="11"/>
                <c:tx>
                  <c:v>Abstract G64</c:v>
                </c:tx>
                <c:spPr>
                  <a:ln w="19050"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xVal>
                  <c:numRef>
                    <c:extLst xmlns:c15="http://schemas.microsoft.com/office/drawing/2012/chart">
                      <c:ext xmlns:c15="http://schemas.microsoft.com/office/drawing/2012/chart" uri="{02D57815-91ED-43cb-92C2-25804820EDAC}">
                        <c15:formulaRef>
                          <c15:sqref>'AISG Abstract Results'!$H$81:$H$86</c15:sqref>
                        </c15:formulaRef>
                      </c:ext>
                    </c:extLst>
                    <c:numCache>
                      <c:formatCode>h:mm:ss</c:formatCode>
                      <c:ptCount val="6"/>
                      <c:pt idx="0">
                        <c:v>2.6967592592592595E-5</c:v>
                      </c:pt>
                      <c:pt idx="1">
                        <c:v>6.2210648148148151E-5</c:v>
                      </c:pt>
                      <c:pt idx="2">
                        <c:v>1.0731481481481481E-4</c:v>
                      </c:pt>
                      <c:pt idx="3">
                        <c:v>1.1762731481481482E-4</c:v>
                      </c:pt>
                      <c:pt idx="4">
                        <c:v>1.3166666666666668E-4</c:v>
                      </c:pt>
                      <c:pt idx="5">
                        <c:v>0.20832865740740739</c:v>
                      </c:pt>
                    </c:numCache>
                  </c:numRef>
                </c:xVal>
                <c:yVal>
                  <c:numRef>
                    <c:extLst xmlns:c15="http://schemas.microsoft.com/office/drawing/2012/chart">
                      <c:ext xmlns:c15="http://schemas.microsoft.com/office/drawing/2012/chart" uri="{02D57815-91ED-43cb-92C2-25804820EDAC}">
                        <c15:formulaRef>
                          <c15:sqref>'AISG Abstract Results'!$E$81:$E$86</c15:sqref>
                        </c15:formulaRef>
                      </c:ext>
                    </c:extLst>
                    <c:numCache>
                      <c:formatCode>#,##0</c:formatCode>
                      <c:ptCount val="6"/>
                      <c:pt idx="0">
                        <c:v>1.39398178994135E+16</c:v>
                      </c:pt>
                      <c:pt idx="1">
                        <c:v>1.3864577058689E+16</c:v>
                      </c:pt>
                      <c:pt idx="2">
                        <c:v>1.38488339152671E+16</c:v>
                      </c:pt>
                      <c:pt idx="3">
                        <c:v>1.37701285333437E+16</c:v>
                      </c:pt>
                      <c:pt idx="4">
                        <c:v>1.3682419186271E+16</c:v>
                      </c:pt>
                      <c:pt idx="5">
                        <c:v>1.3682419186271E+16</c:v>
                      </c:pt>
                    </c:numCache>
                  </c:numRef>
                </c:yVal>
                <c:smooth val="0"/>
                <c:extLst>
                  <c:ext xmlns:c16="http://schemas.microsoft.com/office/drawing/2014/chart" uri="{C3380CC4-5D6E-409C-BE32-E72D297353CC}">
                    <c16:uniqueId val="{0000000C-9C30-45B6-B4CA-E596312C722A}"/>
                  </c:ext>
                </c:extLst>
              </c15:ser>
            </c15:filteredScatterSeries>
            <c15:filteredScatterSeries>
              <c15:ser>
                <c:idx val="12"/>
                <c:order val="12"/>
                <c:tx>
                  <c:v>Abstract G96</c:v>
                </c:tx>
                <c:spPr>
                  <a:ln w="19050" cap="rnd">
                    <a:solidFill>
                      <a:schemeClr val="accent1">
                        <a:lumMod val="80000"/>
                        <a:lumOff val="20000"/>
                      </a:schemeClr>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xVal>
                  <c:numRef>
                    <c:extLst xmlns:c15="http://schemas.microsoft.com/office/drawing/2012/chart">
                      <c:ext xmlns:c15="http://schemas.microsoft.com/office/drawing/2012/chart" uri="{02D57815-91ED-43cb-92C2-25804820EDAC}">
                        <c15:formulaRef>
                          <c15:sqref>'AISG Abstract Results'!$H$87:$H$93</c15:sqref>
                        </c15:formulaRef>
                      </c:ext>
                    </c:extLst>
                    <c:numCache>
                      <c:formatCode>h:mm:ss</c:formatCode>
                      <c:ptCount val="7"/>
                      <c:pt idx="0">
                        <c:v>1.0108796296296297E-4</c:v>
                      </c:pt>
                      <c:pt idx="1">
                        <c:v>3.1819444444444446E-4</c:v>
                      </c:pt>
                      <c:pt idx="2">
                        <c:v>5.4344907407407402E-4</c:v>
                      </c:pt>
                      <c:pt idx="3">
                        <c:v>6.6644675925925931E-4</c:v>
                      </c:pt>
                      <c:pt idx="4">
                        <c:v>6.0589930555555553E-3</c:v>
                      </c:pt>
                      <c:pt idx="5">
                        <c:v>9.8819282407407408E-2</c:v>
                      </c:pt>
                      <c:pt idx="6">
                        <c:v>0.2083238425925926</c:v>
                      </c:pt>
                    </c:numCache>
                  </c:numRef>
                </c:xVal>
                <c:yVal>
                  <c:numRef>
                    <c:extLst xmlns:c15="http://schemas.microsoft.com/office/drawing/2012/chart">
                      <c:ext xmlns:c15="http://schemas.microsoft.com/office/drawing/2012/chart" uri="{02D57815-91ED-43cb-92C2-25804820EDAC}">
                        <c15:formulaRef>
                          <c15:sqref>'AISG Abstract Results'!$E$87:$E$93</c15:sqref>
                        </c15:formulaRef>
                      </c:ext>
                    </c:extLst>
                    <c:numCache>
                      <c:formatCode>#,##0</c:formatCode>
                      <c:ptCount val="7"/>
                      <c:pt idx="0">
                        <c:v>1.38486976245214E+16</c:v>
                      </c:pt>
                      <c:pt idx="1">
                        <c:v>1.38458391827763E+16</c:v>
                      </c:pt>
                      <c:pt idx="2">
                        <c:v>1.3766611927037E+16</c:v>
                      </c:pt>
                      <c:pt idx="3">
                        <c:v>1.37269447925771E+16</c:v>
                      </c:pt>
                      <c:pt idx="4">
                        <c:v>1.37163714910296E+16</c:v>
                      </c:pt>
                      <c:pt idx="5">
                        <c:v>1.37067036451302E+16</c:v>
                      </c:pt>
                      <c:pt idx="6">
                        <c:v>1.37067036451302E+16</c:v>
                      </c:pt>
                    </c:numCache>
                  </c:numRef>
                </c:yVal>
                <c:smooth val="0"/>
                <c:extLst>
                  <c:ext xmlns:c16="http://schemas.microsoft.com/office/drawing/2014/chart" uri="{C3380CC4-5D6E-409C-BE32-E72D297353CC}">
                    <c16:uniqueId val="{0000000D-9C30-45B6-B4CA-E596312C722A}"/>
                  </c:ext>
                </c:extLst>
              </c15:ser>
            </c15:filteredScatterSeries>
            <c15:filteredScatterSeries>
              <c15:ser>
                <c:idx val="14"/>
                <c:order val="14"/>
                <c:tx>
                  <c:v>Abstract Handpicked G24</c:v>
                </c:tx>
                <c:spPr>
                  <a:ln w="19050" cap="rnd">
                    <a:solidFill>
                      <a:schemeClr val="accent3">
                        <a:lumMod val="80000"/>
                        <a:lumOff val="20000"/>
                      </a:schemeClr>
                    </a:solid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xVal>
                  <c:numRef>
                    <c:extLst>
                      <c:ext xmlns:c15="http://schemas.microsoft.com/office/drawing/2012/chart" uri="{02D57815-91ED-43cb-92C2-25804820EDAC}">
                        <c15:formulaRef>
                          <c15:sqref>'AISG Abstract Results'!$H$102:$H$114</c15:sqref>
                        </c15:formulaRef>
                      </c:ext>
                    </c:extLst>
                    <c:numCache>
                      <c:formatCode>h:mm:ss</c:formatCode>
                      <c:ptCount val="13"/>
                      <c:pt idx="0">
                        <c:v>3.0902777777777775E-6</c:v>
                      </c:pt>
                      <c:pt idx="1">
                        <c:v>5.2314814814814822E-6</c:v>
                      </c:pt>
                      <c:pt idx="2">
                        <c:v>1.4854166666666667E-4</c:v>
                      </c:pt>
                      <c:pt idx="3">
                        <c:v>1.5285879629629631E-4</c:v>
                      </c:pt>
                      <c:pt idx="4">
                        <c:v>8.6956018518518513E-4</c:v>
                      </c:pt>
                      <c:pt idx="5">
                        <c:v>3.3043518518518517E-3</c:v>
                      </c:pt>
                      <c:pt idx="6">
                        <c:v>3.6758252314814811E-2</c:v>
                      </c:pt>
                      <c:pt idx="7">
                        <c:v>5.1546562500000004E-2</c:v>
                      </c:pt>
                      <c:pt idx="8">
                        <c:v>5.1552025462962968E-2</c:v>
                      </c:pt>
                      <c:pt idx="9">
                        <c:v>6.5838356481481494E-2</c:v>
                      </c:pt>
                      <c:pt idx="10">
                        <c:v>6.8704201388888886E-2</c:v>
                      </c:pt>
                      <c:pt idx="11">
                        <c:v>0.10171753472222222</c:v>
                      </c:pt>
                      <c:pt idx="12">
                        <c:v>0.2083267013888889</c:v>
                      </c:pt>
                    </c:numCache>
                  </c:numRef>
                </c:xVal>
                <c:yVal>
                  <c:numRef>
                    <c:extLst>
                      <c:ext xmlns:c15="http://schemas.microsoft.com/office/drawing/2012/chart" uri="{02D57815-91ED-43cb-92C2-25804820EDAC}">
                        <c15:formulaRef>
                          <c15:sqref>'AISG Abstract Results'!$E$102:$E$114</c15:sqref>
                        </c15:formulaRef>
                      </c:ext>
                    </c:extLst>
                    <c:numCache>
                      <c:formatCode>#,##0</c:formatCode>
                      <c:ptCount val="13"/>
                      <c:pt idx="0">
                        <c:v>6909681276429160</c:v>
                      </c:pt>
                      <c:pt idx="1">
                        <c:v>6877449244925250</c:v>
                      </c:pt>
                      <c:pt idx="2">
                        <c:v>6737739084968460</c:v>
                      </c:pt>
                      <c:pt idx="3">
                        <c:v>6717596034711540</c:v>
                      </c:pt>
                      <c:pt idx="4">
                        <c:v>6663071787123460</c:v>
                      </c:pt>
                      <c:pt idx="5">
                        <c:v>6620395635254200</c:v>
                      </c:pt>
                      <c:pt idx="6">
                        <c:v>6615919628261020</c:v>
                      </c:pt>
                      <c:pt idx="7">
                        <c:v>6614185499362870</c:v>
                      </c:pt>
                      <c:pt idx="8">
                        <c:v>6613670919934810</c:v>
                      </c:pt>
                      <c:pt idx="9">
                        <c:v>6605473913339030</c:v>
                      </c:pt>
                      <c:pt idx="10">
                        <c:v>6594952503750860</c:v>
                      </c:pt>
                      <c:pt idx="11">
                        <c:v>6573625561675870</c:v>
                      </c:pt>
                      <c:pt idx="12">
                        <c:v>6573625561675870</c:v>
                      </c:pt>
                    </c:numCache>
                  </c:numRef>
                </c:yVal>
                <c:smooth val="0"/>
                <c:extLst>
                  <c:ext xmlns:c16="http://schemas.microsoft.com/office/drawing/2014/chart" uri="{C3380CC4-5D6E-409C-BE32-E72D297353CC}">
                    <c16:uniqueId val="{00000002-9C30-45B6-B4CA-E596312C722A}"/>
                  </c:ext>
                </c:extLst>
              </c15:ser>
            </c15:filteredScatterSeries>
            <c15:filteredScatterSeries>
              <c15:ser>
                <c:idx val="15"/>
                <c:order val="15"/>
                <c:tx>
                  <c:v>Abstract Handpicked G32</c:v>
                </c:tx>
                <c:spPr>
                  <a:ln w="19050" cap="rnd">
                    <a:solidFill>
                      <a:schemeClr val="accent4">
                        <a:lumMod val="80000"/>
                        <a:lumOff val="20000"/>
                      </a:schemeClr>
                    </a:solid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xVal>
                  <c:numRef>
                    <c:extLst xmlns:c15="http://schemas.microsoft.com/office/drawing/2012/chart">
                      <c:ext xmlns:c15="http://schemas.microsoft.com/office/drawing/2012/chart" uri="{02D57815-91ED-43cb-92C2-25804820EDAC}">
                        <c15:formulaRef>
                          <c15:sqref>'AISG Abstract Results'!$H$115:$H$126</c15:sqref>
                        </c15:formulaRef>
                      </c:ext>
                    </c:extLst>
                    <c:numCache>
                      <c:formatCode>h:mm:ss</c:formatCode>
                      <c:ptCount val="12"/>
                      <c:pt idx="0">
                        <c:v>1.1388888888888891E-5</c:v>
                      </c:pt>
                      <c:pt idx="1">
                        <c:v>1.2407407407407408E-5</c:v>
                      </c:pt>
                      <c:pt idx="2">
                        <c:v>2.8880671296296293E-3</c:v>
                      </c:pt>
                      <c:pt idx="3">
                        <c:v>2.9043865740740744E-3</c:v>
                      </c:pt>
                      <c:pt idx="4">
                        <c:v>2.906111111111111E-3</c:v>
                      </c:pt>
                      <c:pt idx="5">
                        <c:v>2.9083564814814818E-3</c:v>
                      </c:pt>
                      <c:pt idx="6">
                        <c:v>2.9107754629629627E-3</c:v>
                      </c:pt>
                      <c:pt idx="7">
                        <c:v>4.3968518518518523E-3</c:v>
                      </c:pt>
                      <c:pt idx="8">
                        <c:v>4.4048032407407404E-3</c:v>
                      </c:pt>
                      <c:pt idx="9">
                        <c:v>0.17473111111111109</c:v>
                      </c:pt>
                      <c:pt idx="10">
                        <c:v>0.17473979166666667</c:v>
                      </c:pt>
                      <c:pt idx="11">
                        <c:v>0.20832820601851854</c:v>
                      </c:pt>
                    </c:numCache>
                  </c:numRef>
                </c:xVal>
                <c:yVal>
                  <c:numRef>
                    <c:extLst xmlns:c15="http://schemas.microsoft.com/office/drawing/2012/chart">
                      <c:ext xmlns:c15="http://schemas.microsoft.com/office/drawing/2012/chart" uri="{02D57815-91ED-43cb-92C2-25804820EDAC}">
                        <c15:formulaRef>
                          <c15:sqref>'AISG Abstract Results'!$E$115:$E$126</c15:sqref>
                        </c15:formulaRef>
                      </c:ext>
                    </c:extLst>
                    <c:numCache>
                      <c:formatCode>#,##0</c:formatCode>
                      <c:ptCount val="12"/>
                      <c:pt idx="0">
                        <c:v>1.31466423262312E+16</c:v>
                      </c:pt>
                      <c:pt idx="1">
                        <c:v>1.31214429504907E+16</c:v>
                      </c:pt>
                      <c:pt idx="2">
                        <c:v>1.31207808952128E+16</c:v>
                      </c:pt>
                      <c:pt idx="3">
                        <c:v>1.3113383565265E+16</c:v>
                      </c:pt>
                      <c:pt idx="4">
                        <c:v>1.31128220442334E+16</c:v>
                      </c:pt>
                      <c:pt idx="5">
                        <c:v>1.31125461169014E+16</c:v>
                      </c:pt>
                      <c:pt idx="6">
                        <c:v>1.31110501774897E+16</c:v>
                      </c:pt>
                      <c:pt idx="7">
                        <c:v>1.30867105166987E+16</c:v>
                      </c:pt>
                      <c:pt idx="8">
                        <c:v>1.30783051581685E+16</c:v>
                      </c:pt>
                      <c:pt idx="9">
                        <c:v>1.30750165793514E+16</c:v>
                      </c:pt>
                      <c:pt idx="10">
                        <c:v>1.30748838087587E+16</c:v>
                      </c:pt>
                      <c:pt idx="11">
                        <c:v>1.30748838087587E+16</c:v>
                      </c:pt>
                    </c:numCache>
                  </c:numRef>
                </c:yVal>
                <c:smooth val="0"/>
                <c:extLst>
                  <c:ext xmlns:c16="http://schemas.microsoft.com/office/drawing/2014/chart" uri="{C3380CC4-5D6E-409C-BE32-E72D297353CC}">
                    <c16:uniqueId val="{0000000F-9C30-45B6-B4CA-E596312C722A}"/>
                  </c:ext>
                </c:extLst>
              </c15:ser>
            </c15:filteredScatterSeries>
            <c15:filteredScatterSeries>
              <c15:ser>
                <c:idx val="16"/>
                <c:order val="16"/>
                <c:tx>
                  <c:v>Abstract Handpicked G48</c:v>
                </c:tx>
                <c:spPr>
                  <a:ln w="19050" cap="rnd">
                    <a:solidFill>
                      <a:schemeClr val="accent5">
                        <a:lumMod val="80000"/>
                        <a:lumOff val="20000"/>
                      </a:schemeClr>
                    </a:solidFill>
                    <a:round/>
                  </a:ln>
                  <a:effectLst/>
                </c:spPr>
                <c:marker>
                  <c:symbol val="circle"/>
                  <c:size val="5"/>
                  <c:spPr>
                    <a:solidFill>
                      <a:schemeClr val="accent5">
                        <a:lumMod val="80000"/>
                        <a:lumOff val="20000"/>
                      </a:schemeClr>
                    </a:solidFill>
                    <a:ln w="9525">
                      <a:solidFill>
                        <a:schemeClr val="accent5">
                          <a:lumMod val="80000"/>
                          <a:lumOff val="20000"/>
                        </a:schemeClr>
                      </a:solidFill>
                    </a:ln>
                    <a:effectLst/>
                  </c:spPr>
                </c:marker>
                <c:xVal>
                  <c:numRef>
                    <c:extLst xmlns:c15="http://schemas.microsoft.com/office/drawing/2012/chart">
                      <c:ext xmlns:c15="http://schemas.microsoft.com/office/drawing/2012/chart" uri="{02D57815-91ED-43cb-92C2-25804820EDAC}">
                        <c15:formulaRef>
                          <c15:sqref>'AISG Abstract Results'!$H$127:$H$138</c15:sqref>
                        </c15:formulaRef>
                      </c:ext>
                    </c:extLst>
                    <c:numCache>
                      <c:formatCode>h:mm:ss</c:formatCode>
                      <c:ptCount val="12"/>
                      <c:pt idx="0">
                        <c:v>1.4606481481481482E-5</c:v>
                      </c:pt>
                      <c:pt idx="1">
                        <c:v>3.3935185185185179E-5</c:v>
                      </c:pt>
                      <c:pt idx="2">
                        <c:v>5.5567129629629634E-5</c:v>
                      </c:pt>
                      <c:pt idx="3">
                        <c:v>8.6793981481481477E-5</c:v>
                      </c:pt>
                      <c:pt idx="4">
                        <c:v>2.763888888888889E-4</c:v>
                      </c:pt>
                      <c:pt idx="5">
                        <c:v>3.1715509259259253E-3</c:v>
                      </c:pt>
                      <c:pt idx="6">
                        <c:v>9.9120706018518523E-2</c:v>
                      </c:pt>
                      <c:pt idx="7">
                        <c:v>9.9164479166666666E-2</c:v>
                      </c:pt>
                      <c:pt idx="8">
                        <c:v>0.10103934027777778</c:v>
                      </c:pt>
                      <c:pt idx="9">
                        <c:v>0.18014037037037037</c:v>
                      </c:pt>
                      <c:pt idx="10">
                        <c:v>0.1915098148148148</c:v>
                      </c:pt>
                      <c:pt idx="11">
                        <c:v>0.20832863425925927</c:v>
                      </c:pt>
                    </c:numCache>
                  </c:numRef>
                </c:xVal>
                <c:yVal>
                  <c:numRef>
                    <c:extLst xmlns:c15="http://schemas.microsoft.com/office/drawing/2012/chart">
                      <c:ext xmlns:c15="http://schemas.microsoft.com/office/drawing/2012/chart" uri="{02D57815-91ED-43cb-92C2-25804820EDAC}">
                        <c15:formulaRef>
                          <c15:sqref>'AISG Abstract Results'!$E$127:$E$138</c15:sqref>
                        </c15:formulaRef>
                      </c:ext>
                    </c:extLst>
                    <c:numCache>
                      <c:formatCode>#,##0</c:formatCode>
                      <c:ptCount val="12"/>
                      <c:pt idx="0">
                        <c:v>1.30149142681503E+16</c:v>
                      </c:pt>
                      <c:pt idx="1">
                        <c:v>1.29825373460764E+16</c:v>
                      </c:pt>
                      <c:pt idx="2">
                        <c:v>1.29473472117404E+16</c:v>
                      </c:pt>
                      <c:pt idx="3">
                        <c:v>1.28993688760526E+16</c:v>
                      </c:pt>
                      <c:pt idx="4">
                        <c:v>1.28726620519986E+16</c:v>
                      </c:pt>
                      <c:pt idx="5">
                        <c:v>1.28719384671737E+16</c:v>
                      </c:pt>
                      <c:pt idx="6">
                        <c:v>1.28698266820949E+16</c:v>
                      </c:pt>
                      <c:pt idx="7">
                        <c:v>1.28648572253078E+16</c:v>
                      </c:pt>
                      <c:pt idx="8">
                        <c:v>1.28628213713284E+16</c:v>
                      </c:pt>
                      <c:pt idx="9">
                        <c:v>1.28625282934138E+16</c:v>
                      </c:pt>
                      <c:pt idx="10">
                        <c:v>1.28565740827763E+16</c:v>
                      </c:pt>
                      <c:pt idx="11">
                        <c:v>1.28565740827763E+16</c:v>
                      </c:pt>
                    </c:numCache>
                  </c:numRef>
                </c:yVal>
                <c:smooth val="0"/>
                <c:extLst>
                  <c:ext xmlns:c16="http://schemas.microsoft.com/office/drawing/2014/chart" uri="{C3380CC4-5D6E-409C-BE32-E72D297353CC}">
                    <c16:uniqueId val="{00000010-9C30-45B6-B4CA-E596312C722A}"/>
                  </c:ext>
                </c:extLst>
              </c15:ser>
            </c15:filteredScatterSeries>
            <c15:filteredScatterSeries>
              <c15:ser>
                <c:idx val="17"/>
                <c:order val="17"/>
                <c:tx>
                  <c:v>Abstract Handpicked G64</c:v>
                </c:tx>
                <c:spPr>
                  <a:ln w="19050" cap="rnd">
                    <a:solidFill>
                      <a:schemeClr val="accent6">
                        <a:lumMod val="80000"/>
                        <a:lumOff val="20000"/>
                      </a:schemeClr>
                    </a:solidFill>
                    <a:round/>
                  </a:ln>
                  <a:effectLst/>
                </c:spPr>
                <c:marker>
                  <c:symbol val="circle"/>
                  <c:size val="5"/>
                  <c:spPr>
                    <a:solidFill>
                      <a:schemeClr val="accent6">
                        <a:lumMod val="80000"/>
                        <a:lumOff val="20000"/>
                      </a:schemeClr>
                    </a:solidFill>
                    <a:ln w="9525">
                      <a:solidFill>
                        <a:schemeClr val="accent6">
                          <a:lumMod val="80000"/>
                          <a:lumOff val="20000"/>
                        </a:schemeClr>
                      </a:solidFill>
                    </a:ln>
                    <a:effectLst/>
                  </c:spPr>
                </c:marker>
                <c:xVal>
                  <c:numRef>
                    <c:extLst xmlns:c15="http://schemas.microsoft.com/office/drawing/2012/chart">
                      <c:ext xmlns:c15="http://schemas.microsoft.com/office/drawing/2012/chart" uri="{02D57815-91ED-43cb-92C2-25804820EDAC}">
                        <c15:formulaRef>
                          <c15:sqref>'AISG Abstract Results'!$H$139:$H$154</c15:sqref>
                        </c15:formulaRef>
                      </c:ext>
                    </c:extLst>
                    <c:numCache>
                      <c:formatCode>h:mm:ss</c:formatCode>
                      <c:ptCount val="16"/>
                      <c:pt idx="0">
                        <c:v>2.3831018518518519E-5</c:v>
                      </c:pt>
                      <c:pt idx="1">
                        <c:v>5.3344907407407415E-5</c:v>
                      </c:pt>
                      <c:pt idx="2">
                        <c:v>9.6689814814814804E-5</c:v>
                      </c:pt>
                      <c:pt idx="3">
                        <c:v>1.2627314814814817E-4</c:v>
                      </c:pt>
                      <c:pt idx="4">
                        <c:v>9.6332175925925936E-4</c:v>
                      </c:pt>
                      <c:pt idx="5">
                        <c:v>1.4456365740740742E-3</c:v>
                      </c:pt>
                      <c:pt idx="6">
                        <c:v>4.4140358796296297E-2</c:v>
                      </c:pt>
                      <c:pt idx="7">
                        <c:v>4.4246226851851846E-2</c:v>
                      </c:pt>
                      <c:pt idx="8">
                        <c:v>4.5462210648148149E-2</c:v>
                      </c:pt>
                      <c:pt idx="9">
                        <c:v>4.5670266203703708E-2</c:v>
                      </c:pt>
                      <c:pt idx="10">
                        <c:v>7.3336481481481489E-2</c:v>
                      </c:pt>
                      <c:pt idx="11">
                        <c:v>7.3375162037037034E-2</c:v>
                      </c:pt>
                      <c:pt idx="12">
                        <c:v>8.972416666666666E-2</c:v>
                      </c:pt>
                      <c:pt idx="13">
                        <c:v>9.0002453703703703E-2</c:v>
                      </c:pt>
                      <c:pt idx="14">
                        <c:v>9.3494849537037031E-2</c:v>
                      </c:pt>
                      <c:pt idx="15">
                        <c:v>0.20832409722222223</c:v>
                      </c:pt>
                    </c:numCache>
                  </c:numRef>
                </c:xVal>
                <c:yVal>
                  <c:numRef>
                    <c:extLst xmlns:c15="http://schemas.microsoft.com/office/drawing/2012/chart">
                      <c:ext xmlns:c15="http://schemas.microsoft.com/office/drawing/2012/chart" uri="{02D57815-91ED-43cb-92C2-25804820EDAC}">
                        <c15:formulaRef>
                          <c15:sqref>'AISG Abstract Results'!$E$139:$E$154</c15:sqref>
                        </c15:formulaRef>
                      </c:ext>
                    </c:extLst>
                    <c:numCache>
                      <c:formatCode>#,##0</c:formatCode>
                      <c:ptCount val="16"/>
                      <c:pt idx="0">
                        <c:v>1.30261802222355E+16</c:v>
                      </c:pt>
                      <c:pt idx="1">
                        <c:v>1.29858279641169E+16</c:v>
                      </c:pt>
                      <c:pt idx="2">
                        <c:v>1.29740886683382E+16</c:v>
                      </c:pt>
                      <c:pt idx="3">
                        <c:v>1.29508503831932E+16</c:v>
                      </c:pt>
                      <c:pt idx="4">
                        <c:v>1.29249434229138E+16</c:v>
                      </c:pt>
                      <c:pt idx="5">
                        <c:v>1.29208831705765E+16</c:v>
                      </c:pt>
                      <c:pt idx="6">
                        <c:v>1.29199791240654E+16</c:v>
                      </c:pt>
                      <c:pt idx="7">
                        <c:v>1.29166769150459E+16</c:v>
                      </c:pt>
                      <c:pt idx="8">
                        <c:v>1.29163386565868E+16</c:v>
                      </c:pt>
                      <c:pt idx="9">
                        <c:v>1.2913795114368E+16</c:v>
                      </c:pt>
                      <c:pt idx="10">
                        <c:v>1.28998813700259E+16</c:v>
                      </c:pt>
                      <c:pt idx="11">
                        <c:v>1.28996417622421E+16</c:v>
                      </c:pt>
                      <c:pt idx="12">
                        <c:v>1.28787072680382E+16</c:v>
                      </c:pt>
                      <c:pt idx="13">
                        <c:v>1.28785996685604E+16</c:v>
                      </c:pt>
                      <c:pt idx="14">
                        <c:v>1.28705956196871E+16</c:v>
                      </c:pt>
                      <c:pt idx="15">
                        <c:v>1.28705956196871E+16</c:v>
                      </c:pt>
                    </c:numCache>
                  </c:numRef>
                </c:yVal>
                <c:smooth val="0"/>
                <c:extLst>
                  <c:ext xmlns:c16="http://schemas.microsoft.com/office/drawing/2014/chart" uri="{C3380CC4-5D6E-409C-BE32-E72D297353CC}">
                    <c16:uniqueId val="{00000011-9C30-45B6-B4CA-E596312C722A}"/>
                  </c:ext>
                </c:extLst>
              </c15:ser>
            </c15:filteredScatterSeries>
            <c15:filteredScatterSeries>
              <c15:ser>
                <c:idx val="18"/>
                <c:order val="18"/>
                <c:tx>
                  <c:v>Abstract Handpicked G96</c:v>
                </c:tx>
                <c:spPr>
                  <a:ln w="19050" cap="rnd">
                    <a:solidFill>
                      <a:schemeClr val="accent1">
                        <a:lumMod val="80000"/>
                      </a:schemeClr>
                    </a:solidFill>
                    <a:round/>
                  </a:ln>
                  <a:effectLst/>
                </c:spPr>
                <c:marker>
                  <c:symbol val="circle"/>
                  <c:size val="5"/>
                  <c:spPr>
                    <a:solidFill>
                      <a:schemeClr val="accent1">
                        <a:lumMod val="80000"/>
                      </a:schemeClr>
                    </a:solidFill>
                    <a:ln w="9525">
                      <a:solidFill>
                        <a:schemeClr val="accent1">
                          <a:lumMod val="80000"/>
                        </a:schemeClr>
                      </a:solidFill>
                    </a:ln>
                    <a:effectLst/>
                  </c:spPr>
                </c:marker>
                <c:xVal>
                  <c:numRef>
                    <c:extLst xmlns:c15="http://schemas.microsoft.com/office/drawing/2012/chart">
                      <c:ext xmlns:c15="http://schemas.microsoft.com/office/drawing/2012/chart" uri="{02D57815-91ED-43cb-92C2-25804820EDAC}">
                        <c15:formulaRef>
                          <c15:sqref>'AISG Abstract Results'!$H$155:$H$163</c15:sqref>
                        </c15:formulaRef>
                      </c:ext>
                    </c:extLst>
                    <c:numCache>
                      <c:formatCode>h:mm:ss</c:formatCode>
                      <c:ptCount val="9"/>
                      <c:pt idx="0">
                        <c:v>9.5578703703703692E-5</c:v>
                      </c:pt>
                      <c:pt idx="1">
                        <c:v>1.2990740740740739E-4</c:v>
                      </c:pt>
                      <c:pt idx="2">
                        <c:v>7.5218750000000014E-4</c:v>
                      </c:pt>
                      <c:pt idx="3">
                        <c:v>7.9954861111111101E-4</c:v>
                      </c:pt>
                      <c:pt idx="4">
                        <c:v>9.0820601851851859E-4</c:v>
                      </c:pt>
                      <c:pt idx="5">
                        <c:v>1.6515277777777778E-3</c:v>
                      </c:pt>
                      <c:pt idx="6">
                        <c:v>1.75712962962963E-3</c:v>
                      </c:pt>
                      <c:pt idx="7">
                        <c:v>1.3438831018518518E-2</c:v>
                      </c:pt>
                      <c:pt idx="8">
                        <c:v>0.20832581018518517</c:v>
                      </c:pt>
                    </c:numCache>
                  </c:numRef>
                </c:xVal>
                <c:yVal>
                  <c:numRef>
                    <c:extLst xmlns:c15="http://schemas.microsoft.com/office/drawing/2012/chart">
                      <c:ext xmlns:c15="http://schemas.microsoft.com/office/drawing/2012/chart" uri="{02D57815-91ED-43cb-92C2-25804820EDAC}">
                        <c15:formulaRef>
                          <c15:sqref>'AISG Abstract Results'!$E$155:$E$163</c15:sqref>
                        </c15:formulaRef>
                      </c:ext>
                    </c:extLst>
                    <c:numCache>
                      <c:formatCode>#,##0</c:formatCode>
                      <c:ptCount val="9"/>
                      <c:pt idx="0">
                        <c:v>1.27842801607512E+16</c:v>
                      </c:pt>
                      <c:pt idx="1">
                        <c:v>1.27646713162862E+16</c:v>
                      </c:pt>
                      <c:pt idx="2">
                        <c:v>1.27531579561492E+16</c:v>
                      </c:pt>
                      <c:pt idx="3">
                        <c:v>1.27192401457125E+16</c:v>
                      </c:pt>
                      <c:pt idx="4">
                        <c:v>1.2698663632777E+16</c:v>
                      </c:pt>
                      <c:pt idx="5">
                        <c:v>1.2693113546679E+16</c:v>
                      </c:pt>
                      <c:pt idx="6">
                        <c:v>1.26928980516551E+16</c:v>
                      </c:pt>
                      <c:pt idx="7">
                        <c:v>1.26845034105841E+16</c:v>
                      </c:pt>
                      <c:pt idx="8">
                        <c:v>1.26845034105841E+16</c:v>
                      </c:pt>
                    </c:numCache>
                  </c:numRef>
                </c:yVal>
                <c:smooth val="0"/>
                <c:extLst>
                  <c:ext xmlns:c16="http://schemas.microsoft.com/office/drawing/2014/chart" uri="{C3380CC4-5D6E-409C-BE32-E72D297353CC}">
                    <c16:uniqueId val="{00000012-9C30-45B6-B4CA-E596312C722A}"/>
                  </c:ext>
                </c:extLst>
              </c15:ser>
            </c15:filteredScatterSeries>
          </c:ext>
        </c:extLst>
      </c:scatterChart>
      <c:valAx>
        <c:axId val="3328191"/>
        <c:scaling>
          <c:orientation val="minMax"/>
          <c:max val="0.21000000000000002"/>
          <c:min val="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Hours of Solver Run TIme</a:t>
                </a:r>
              </a:p>
            </c:rich>
          </c:tx>
          <c:layout>
            <c:manualLayout>
              <c:xMode val="edge"/>
              <c:yMode val="edge"/>
              <c:x val="0.4395023510601494"/>
              <c:y val="0.9512094471502339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h:mm:ss" sourceLinked="1"/>
        <c:majorTickMark val="none"/>
        <c:minorTickMark val="none"/>
        <c:tickLblPos val="low"/>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28607"/>
        <c:crosses val="autoZero"/>
        <c:crossBetween val="midCat"/>
        <c:majorUnit val="4.166700000000001E-2"/>
      </c:valAx>
      <c:valAx>
        <c:axId val="3328607"/>
        <c:scaling>
          <c:orientation val="minMax"/>
          <c:max val="2900000000000000"/>
          <c:min val="2300000000000000"/>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28191"/>
        <c:crosses val="autoZero"/>
        <c:crossBetween val="midCat"/>
        <c:dispUnits>
          <c:builtInUnit val="trillions"/>
          <c:dispUnitsLbl>
            <c:layout>
              <c:manualLayout>
                <c:xMode val="edge"/>
                <c:yMode val="edge"/>
                <c:x val="1.1708627575984499E-2"/>
                <c:y val="0.40314375947744951"/>
              </c:manualLayout>
            </c:layout>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Cost in Trillions</a:t>
                  </a:r>
                </a:p>
              </c:rich>
            </c:tx>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legend>
      <c:legendPos val="r"/>
      <c:layout>
        <c:manualLayout>
          <c:xMode val="edge"/>
          <c:yMode val="edge"/>
          <c:x val="0.72953070299475797"/>
          <c:y val="0.14170550761037012"/>
          <c:w val="0.16509164882138144"/>
          <c:h val="0.15848660467564227"/>
        </c:manualLayout>
      </c:layout>
      <c:overlay val="1"/>
      <c:spPr>
        <a:solidFill>
          <a:schemeClr val="bg1"/>
        </a:solidFill>
        <a:ln>
          <a:solidFill>
            <a:schemeClr val="tx1"/>
          </a:solid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tx>
            <c:v>G32</c:v>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'AISG Time Results'!$G$43:$G$46</c:f>
              <c:numCache>
                <c:formatCode>h:mm:ss</c:formatCode>
                <c:ptCount val="4"/>
                <c:pt idx="0">
                  <c:v>3.5403935185185186E-4</c:v>
                </c:pt>
                <c:pt idx="1">
                  <c:v>7.5765046296296301E-4</c:v>
                </c:pt>
                <c:pt idx="2">
                  <c:v>1.9752650462962963E-2</c:v>
                </c:pt>
                <c:pt idx="3">
                  <c:v>0.20833807870370369</c:v>
                </c:pt>
              </c:numCache>
              <c:extLst xmlns:c15="http://schemas.microsoft.com/office/drawing/2012/chart"/>
            </c:numRef>
          </c:xVal>
          <c:yVal>
            <c:numRef>
              <c:f>'AISG Time Results'!$D$43:$D$46</c:f>
              <c:numCache>
                <c:formatCode>#,##0</c:formatCode>
                <c:ptCount val="4"/>
                <c:pt idx="0">
                  <c:v>1.6500681157206E+16</c:v>
                </c:pt>
                <c:pt idx="1">
                  <c:v>1.55725787854052E+16</c:v>
                </c:pt>
                <c:pt idx="2">
                  <c:v>1.51853529751226E+16</c:v>
                </c:pt>
                <c:pt idx="3">
                  <c:v>1.51853529751226E+16</c:v>
                </c:pt>
              </c:numCache>
              <c:extLst xmlns:c15="http://schemas.microsoft.com/office/drawing/2012/chart"/>
            </c:numRef>
          </c:yVal>
          <c:smooth val="0"/>
          <c:extLst xmlns:c15="http://schemas.microsoft.com/office/drawing/2012/chart">
            <c:ext xmlns:c16="http://schemas.microsoft.com/office/drawing/2014/chart" uri="{C3380CC4-5D6E-409C-BE32-E72D297353CC}">
              <c16:uniqueId val="{00000003-2882-45E2-B657-E4ECC8C99298}"/>
            </c:ext>
          </c:extLst>
        </c:ser>
        <c:ser>
          <c:idx val="9"/>
          <c:order val="9"/>
          <c:tx>
            <c:v>Abstract G32</c:v>
          </c:tx>
          <c:spPr>
            <a:ln w="19050"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xVal>
            <c:numRef>
              <c:f>'AISG Abstract Results'!$H$37:$H$63</c:f>
              <c:numCache>
                <c:formatCode>h:mm:ss</c:formatCode>
                <c:ptCount val="27"/>
                <c:pt idx="0">
                  <c:v>3.6921296296296297E-6</c:v>
                </c:pt>
                <c:pt idx="1">
                  <c:v>6.0648148148148149E-6</c:v>
                </c:pt>
                <c:pt idx="2">
                  <c:v>2.3645833333333337E-5</c:v>
                </c:pt>
                <c:pt idx="3">
                  <c:v>3.294097222222222E-4</c:v>
                </c:pt>
                <c:pt idx="4">
                  <c:v>3.3478009259259263E-4</c:v>
                </c:pt>
                <c:pt idx="5">
                  <c:v>3.4037037037037038E-4</c:v>
                </c:pt>
                <c:pt idx="6">
                  <c:v>3.4200231481481478E-4</c:v>
                </c:pt>
                <c:pt idx="7">
                  <c:v>3.5401620370370377E-4</c:v>
                </c:pt>
                <c:pt idx="8">
                  <c:v>1.5387962962962966E-3</c:v>
                </c:pt>
                <c:pt idx="9">
                  <c:v>1.549340277777778E-3</c:v>
                </c:pt>
                <c:pt idx="10">
                  <c:v>2.0771180555555556E-3</c:v>
                </c:pt>
                <c:pt idx="11">
                  <c:v>2.918113425925926E-3</c:v>
                </c:pt>
                <c:pt idx="12">
                  <c:v>2.9227430555555556E-3</c:v>
                </c:pt>
                <c:pt idx="13">
                  <c:v>2.9250462962962967E-3</c:v>
                </c:pt>
                <c:pt idx="14">
                  <c:v>3.1658912037037037E-3</c:v>
                </c:pt>
                <c:pt idx="15">
                  <c:v>1.6432303240740739E-2</c:v>
                </c:pt>
                <c:pt idx="16">
                  <c:v>1.6522499999999999E-2</c:v>
                </c:pt>
                <c:pt idx="17">
                  <c:v>1.6528784722222221E-2</c:v>
                </c:pt>
                <c:pt idx="18">
                  <c:v>1.6705972222222223E-2</c:v>
                </c:pt>
                <c:pt idx="19">
                  <c:v>1.7189270833333332E-2</c:v>
                </c:pt>
                <c:pt idx="20">
                  <c:v>0.10373780092592592</c:v>
                </c:pt>
                <c:pt idx="21">
                  <c:v>0.1037444212962963</c:v>
                </c:pt>
                <c:pt idx="22">
                  <c:v>0.10376373842592594</c:v>
                </c:pt>
                <c:pt idx="23">
                  <c:v>0.10377121527777777</c:v>
                </c:pt>
                <c:pt idx="24">
                  <c:v>0.10378458333333333</c:v>
                </c:pt>
                <c:pt idx="25">
                  <c:v>0.11764081018518519</c:v>
                </c:pt>
                <c:pt idx="26">
                  <c:v>0.20832412037037037</c:v>
                </c:pt>
              </c:numCache>
              <c:extLst xmlns:c15="http://schemas.microsoft.com/office/drawing/2012/chart"/>
            </c:numRef>
          </c:xVal>
          <c:yVal>
            <c:numRef>
              <c:f>'AISG Abstract Results'!$E$37:$E$63</c:f>
              <c:numCache>
                <c:formatCode>#,##0</c:formatCode>
                <c:ptCount val="27"/>
                <c:pt idx="0">
                  <c:v>1.38241501956005E+16</c:v>
                </c:pt>
                <c:pt idx="1">
                  <c:v>1.37998256433236E+16</c:v>
                </c:pt>
                <c:pt idx="2">
                  <c:v>1.37216282728868E+16</c:v>
                </c:pt>
                <c:pt idx="3">
                  <c:v>1.37194084540468E+16</c:v>
                </c:pt>
                <c:pt idx="4">
                  <c:v>1.37148783015662E+16</c:v>
                </c:pt>
                <c:pt idx="5">
                  <c:v>1.37116198626227E+16</c:v>
                </c:pt>
                <c:pt idx="6">
                  <c:v>1.37111810416507E+16</c:v>
                </c:pt>
                <c:pt idx="7">
                  <c:v>1.37082057058601E+16</c:v>
                </c:pt>
                <c:pt idx="8">
                  <c:v>1.37049135455033E+16</c:v>
                </c:pt>
                <c:pt idx="9">
                  <c:v>1.36770211098305E+16</c:v>
                </c:pt>
                <c:pt idx="10">
                  <c:v>1.36654790704716E+16</c:v>
                </c:pt>
                <c:pt idx="11">
                  <c:v>1.3645479274434E+16</c:v>
                </c:pt>
                <c:pt idx="12">
                  <c:v>1.36399339907144E+16</c:v>
                </c:pt>
                <c:pt idx="13">
                  <c:v>1.36340368872272E+16</c:v>
                </c:pt>
                <c:pt idx="14">
                  <c:v>1.36306844399551E+16</c:v>
                </c:pt>
                <c:pt idx="15">
                  <c:v>1.36265579608516E+16</c:v>
                </c:pt>
                <c:pt idx="16">
                  <c:v>1.36253346644201E+16</c:v>
                </c:pt>
                <c:pt idx="17">
                  <c:v>1.36248355144515E+16</c:v>
                </c:pt>
                <c:pt idx="18">
                  <c:v>1.36214705816423E+16</c:v>
                </c:pt>
                <c:pt idx="19">
                  <c:v>1.3614116448386E+16</c:v>
                </c:pt>
                <c:pt idx="20">
                  <c:v>1.3612831072825E+16</c:v>
                </c:pt>
                <c:pt idx="21">
                  <c:v>1.36066082132741E+16</c:v>
                </c:pt>
                <c:pt idx="22">
                  <c:v>1.36052673209896E+16</c:v>
                </c:pt>
                <c:pt idx="23">
                  <c:v>1.36034298572729E+16</c:v>
                </c:pt>
                <c:pt idx="24">
                  <c:v>1.35978394149712E+16</c:v>
                </c:pt>
                <c:pt idx="25">
                  <c:v>1.3587360857454E+16</c:v>
                </c:pt>
                <c:pt idx="26">
                  <c:v>1.3587360857454E+16</c:v>
                </c:pt>
              </c:numCache>
              <c:extLst xmlns:c15="http://schemas.microsoft.com/office/drawing/2012/chart"/>
            </c:numRef>
          </c:yVal>
          <c:smooth val="0"/>
          <c:extLst>
            <c:ext xmlns:c16="http://schemas.microsoft.com/office/drawing/2014/chart" uri="{C3380CC4-5D6E-409C-BE32-E72D297353CC}">
              <c16:uniqueId val="{0000000A-2882-45E2-B657-E4ECC8C99298}"/>
            </c:ext>
          </c:extLst>
        </c:ser>
        <c:ser>
          <c:idx val="15"/>
          <c:order val="15"/>
          <c:tx>
            <c:v>Abstract Handpicked G32</c:v>
          </c:tx>
          <c:spPr>
            <a:ln w="19050" cap="rnd">
              <a:solidFill>
                <a:schemeClr val="accent4">
                  <a:lumMod val="80000"/>
                  <a:lumOff val="20000"/>
                </a:schemeClr>
              </a:solid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xVal>
            <c:numRef>
              <c:f>'AISG Abstract Results'!$H$115:$H$126</c:f>
              <c:numCache>
                <c:formatCode>h:mm:ss</c:formatCode>
                <c:ptCount val="12"/>
                <c:pt idx="0">
                  <c:v>1.1388888888888891E-5</c:v>
                </c:pt>
                <c:pt idx="1">
                  <c:v>1.2407407407407408E-5</c:v>
                </c:pt>
                <c:pt idx="2">
                  <c:v>2.8880671296296293E-3</c:v>
                </c:pt>
                <c:pt idx="3">
                  <c:v>2.9043865740740744E-3</c:v>
                </c:pt>
                <c:pt idx="4">
                  <c:v>2.906111111111111E-3</c:v>
                </c:pt>
                <c:pt idx="5">
                  <c:v>2.9083564814814818E-3</c:v>
                </c:pt>
                <c:pt idx="6">
                  <c:v>2.9107754629629627E-3</c:v>
                </c:pt>
                <c:pt idx="7">
                  <c:v>4.3968518518518523E-3</c:v>
                </c:pt>
                <c:pt idx="8">
                  <c:v>4.4048032407407404E-3</c:v>
                </c:pt>
                <c:pt idx="9">
                  <c:v>0.17473111111111109</c:v>
                </c:pt>
                <c:pt idx="10">
                  <c:v>0.17473979166666667</c:v>
                </c:pt>
                <c:pt idx="11">
                  <c:v>0.20832820601851854</c:v>
                </c:pt>
              </c:numCache>
              <c:extLst xmlns:c15="http://schemas.microsoft.com/office/drawing/2012/chart"/>
            </c:numRef>
          </c:xVal>
          <c:yVal>
            <c:numRef>
              <c:f>'AISG Abstract Results'!$E$115:$E$126</c:f>
              <c:numCache>
                <c:formatCode>#,##0</c:formatCode>
                <c:ptCount val="12"/>
                <c:pt idx="0">
                  <c:v>1.31466423262312E+16</c:v>
                </c:pt>
                <c:pt idx="1">
                  <c:v>1.31214429504907E+16</c:v>
                </c:pt>
                <c:pt idx="2">
                  <c:v>1.31207808952128E+16</c:v>
                </c:pt>
                <c:pt idx="3">
                  <c:v>1.3113383565265E+16</c:v>
                </c:pt>
                <c:pt idx="4">
                  <c:v>1.31128220442334E+16</c:v>
                </c:pt>
                <c:pt idx="5">
                  <c:v>1.31125461169014E+16</c:v>
                </c:pt>
                <c:pt idx="6">
                  <c:v>1.31110501774897E+16</c:v>
                </c:pt>
                <c:pt idx="7">
                  <c:v>1.30867105166987E+16</c:v>
                </c:pt>
                <c:pt idx="8">
                  <c:v>1.30783051581685E+16</c:v>
                </c:pt>
                <c:pt idx="9">
                  <c:v>1.30750165793514E+16</c:v>
                </c:pt>
                <c:pt idx="10">
                  <c:v>1.30748838087587E+16</c:v>
                </c:pt>
                <c:pt idx="11">
                  <c:v>1.30748838087587E+16</c:v>
                </c:pt>
              </c:numCache>
              <c:extLst xmlns:c15="http://schemas.microsoft.com/office/drawing/2012/chart"/>
            </c:numRef>
          </c:yVal>
          <c:smooth val="0"/>
          <c:extLst>
            <c:ext xmlns:c16="http://schemas.microsoft.com/office/drawing/2014/chart" uri="{C3380CC4-5D6E-409C-BE32-E72D297353CC}">
              <c16:uniqueId val="{0000000F-2882-45E2-B657-E4ECC8C99298}"/>
            </c:ext>
          </c:extLst>
        </c:ser>
        <c:dLbls>
          <c:showLegendKey val="0"/>
          <c:showVal val="0"/>
          <c:showCatName val="0"/>
          <c:showSerName val="0"/>
          <c:showPercent val="0"/>
          <c:showBubbleSize val="0"/>
        </c:dLbls>
        <c:axId val="3328191"/>
        <c:axId val="3328607"/>
        <c:extLst>
          <c:ext xmlns:c15="http://schemas.microsoft.com/office/drawing/2012/chart" uri="{02D57815-91ED-43cb-92C2-25804820EDAC}">
            <c15:filteredScatterSeries>
              <c15:ser>
                <c:idx val="1"/>
                <c:order val="1"/>
                <c:tx>
                  <c:v>G48</c:v>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extLst>
                      <c:ext uri="{02D57815-91ED-43cb-92C2-25804820EDAC}">
                        <c15:formulaRef>
                          <c15:sqref>'AISG Time Results'!$G$47:$G$48</c15:sqref>
                        </c15:formulaRef>
                      </c:ext>
                    </c:extLst>
                    <c:numCache>
                      <c:formatCode>h:mm:ss</c:formatCode>
                      <c:ptCount val="2"/>
                      <c:pt idx="0">
                        <c:v>1.8641203703703704E-4</c:v>
                      </c:pt>
                      <c:pt idx="1">
                        <c:v>0.20832399305555557</c:v>
                      </c:pt>
                    </c:numCache>
                  </c:numRef>
                </c:xVal>
                <c:yVal>
                  <c:numRef>
                    <c:extLst>
                      <c:ext uri="{02D57815-91ED-43cb-92C2-25804820EDAC}">
                        <c15:formulaRef>
                          <c15:sqref>'AISG Time Results'!$D$47:$D$48</c15:sqref>
                        </c15:formulaRef>
                      </c:ext>
                    </c:extLst>
                    <c:numCache>
                      <c:formatCode>#,##0</c:formatCode>
                      <c:ptCount val="2"/>
                      <c:pt idx="0">
                        <c:v>1.61047813109752E+16</c:v>
                      </c:pt>
                      <c:pt idx="1">
                        <c:v>1.61047813109752E+16</c:v>
                      </c:pt>
                    </c:numCache>
                  </c:numRef>
                </c:yVal>
                <c:smooth val="0"/>
                <c:extLst>
                  <c:ext xmlns:c16="http://schemas.microsoft.com/office/drawing/2014/chart" uri="{C3380CC4-5D6E-409C-BE32-E72D297353CC}">
                    <c16:uniqueId val="{00000004-2882-45E2-B657-E4ECC8C99298}"/>
                  </c:ext>
                </c:extLst>
              </c15:ser>
            </c15:filteredScatterSeries>
            <c15:filteredScatterSeries>
              <c15:ser>
                <c:idx val="2"/>
                <c:order val="2"/>
                <c:tx>
                  <c:v>G64</c:v>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extLst xmlns:c15="http://schemas.microsoft.com/office/drawing/2012/chart">
                      <c:ext xmlns:c15="http://schemas.microsoft.com/office/drawing/2012/chart" uri="{02D57815-91ED-43cb-92C2-25804820EDAC}">
                        <c15:formulaRef>
                          <c15:sqref>'AISG Time Results'!$G$49:$G$50</c15:sqref>
                        </c15:formulaRef>
                      </c:ext>
                    </c:extLst>
                    <c:numCache>
                      <c:formatCode>h:mm:ss</c:formatCode>
                      <c:ptCount val="2"/>
                      <c:pt idx="0">
                        <c:v>2.2073148148148147E-3</c:v>
                      </c:pt>
                      <c:pt idx="1">
                        <c:v>0.20833157407407407</c:v>
                      </c:pt>
                    </c:numCache>
                  </c:numRef>
                </c:xVal>
                <c:yVal>
                  <c:numRef>
                    <c:extLst xmlns:c15="http://schemas.microsoft.com/office/drawing/2012/chart">
                      <c:ext xmlns:c15="http://schemas.microsoft.com/office/drawing/2012/chart" uri="{02D57815-91ED-43cb-92C2-25804820EDAC}">
                        <c15:formulaRef>
                          <c15:sqref>'AISG Time Results'!$D$49:$D$50</c15:sqref>
                        </c15:formulaRef>
                      </c:ext>
                    </c:extLst>
                    <c:numCache>
                      <c:formatCode>#,##0</c:formatCode>
                      <c:ptCount val="2"/>
                      <c:pt idx="0">
                        <c:v>1.6107793855091E+16</c:v>
                      </c:pt>
                      <c:pt idx="1">
                        <c:v>1.6107793855091E+16</c:v>
                      </c:pt>
                    </c:numCache>
                  </c:numRef>
                </c:yVal>
                <c:smooth val="0"/>
                <c:extLst xmlns:c15="http://schemas.microsoft.com/office/drawing/2012/chart">
                  <c:ext xmlns:c16="http://schemas.microsoft.com/office/drawing/2014/chart" uri="{C3380CC4-5D6E-409C-BE32-E72D297353CC}">
                    <c16:uniqueId val="{00000005-2882-45E2-B657-E4ECC8C99298}"/>
                  </c:ext>
                </c:extLst>
              </c15:ser>
            </c15:filteredScatterSeries>
            <c15:filteredScatterSeries>
              <c15:ser>
                <c:idx val="3"/>
                <c:order val="3"/>
                <c:tx>
                  <c:v>G96</c:v>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extLst xmlns:c15="http://schemas.microsoft.com/office/drawing/2012/chart">
                      <c:ext xmlns:c15="http://schemas.microsoft.com/office/drawing/2012/chart" uri="{02D57815-91ED-43cb-92C2-25804820EDAC}">
                        <c15:formulaRef>
                          <c15:sqref>'AISG Time Results'!$G$51:$G$52</c15:sqref>
                        </c15:formulaRef>
                      </c:ext>
                    </c:extLst>
                    <c:numCache>
                      <c:formatCode>h:mm:ss</c:formatCode>
                      <c:ptCount val="2"/>
                      <c:pt idx="0">
                        <c:v>0.10703562500000001</c:v>
                      </c:pt>
                      <c:pt idx="1">
                        <c:v>0.20832290509259258</c:v>
                      </c:pt>
                    </c:numCache>
                  </c:numRef>
                </c:xVal>
                <c:yVal>
                  <c:numRef>
                    <c:extLst xmlns:c15="http://schemas.microsoft.com/office/drawing/2012/chart">
                      <c:ext xmlns:c15="http://schemas.microsoft.com/office/drawing/2012/chart" uri="{02D57815-91ED-43cb-92C2-25804820EDAC}">
                        <c15:formulaRef>
                          <c15:sqref>'AISG Time Results'!$D$51:$D$52</c15:sqref>
                        </c15:formulaRef>
                      </c:ext>
                    </c:extLst>
                    <c:numCache>
                      <c:formatCode>#,##0</c:formatCode>
                      <c:ptCount val="2"/>
                      <c:pt idx="0">
                        <c:v>1.60412087309093E+16</c:v>
                      </c:pt>
                      <c:pt idx="1">
                        <c:v>1.60412087309093E+16</c:v>
                      </c:pt>
                    </c:numCache>
                  </c:numRef>
                </c:yVal>
                <c:smooth val="0"/>
                <c:extLst xmlns:c15="http://schemas.microsoft.com/office/drawing/2012/chart">
                  <c:ext xmlns:c16="http://schemas.microsoft.com/office/drawing/2014/chart" uri="{C3380CC4-5D6E-409C-BE32-E72D297353CC}">
                    <c16:uniqueId val="{00000006-2882-45E2-B657-E4ECC8C99298}"/>
                  </c:ext>
                </c:extLst>
              </c15:ser>
            </c15:filteredScatterSeries>
            <c15:filteredScatterSeries>
              <c15:ser>
                <c:idx val="4"/>
                <c:order val="4"/>
                <c:tx>
                  <c:v>G24</c:v>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extLst>
                      <c:ext xmlns:c15="http://schemas.microsoft.com/office/drawing/2012/chart" uri="{02D57815-91ED-43cb-92C2-25804820EDAC}">
                        <c15:formulaRef>
                          <c15:sqref>'AISG Time Results'!$G$30:$G$42</c15:sqref>
                        </c15:formulaRef>
                      </c:ext>
                    </c:extLst>
                    <c:numCache>
                      <c:formatCode>h:mm:ss</c:formatCode>
                      <c:ptCount val="13"/>
                      <c:pt idx="0">
                        <c:v>9.0393518518518527E-6</c:v>
                      </c:pt>
                      <c:pt idx="1">
                        <c:v>1.1481481481481482E-5</c:v>
                      </c:pt>
                      <c:pt idx="2">
                        <c:v>3.7719907407407408E-5</c:v>
                      </c:pt>
                      <c:pt idx="3">
                        <c:v>4.4340277777777782E-5</c:v>
                      </c:pt>
                      <c:pt idx="4">
                        <c:v>8.0821759259259255E-5</c:v>
                      </c:pt>
                      <c:pt idx="5">
                        <c:v>1.1649305555555554E-4</c:v>
                      </c:pt>
                      <c:pt idx="6">
                        <c:v>3.7709490740740742E-4</c:v>
                      </c:pt>
                      <c:pt idx="7">
                        <c:v>7.5133333333333337E-3</c:v>
                      </c:pt>
                      <c:pt idx="8">
                        <c:v>7.5248611111111115E-3</c:v>
                      </c:pt>
                      <c:pt idx="9">
                        <c:v>1.7045428240740741E-2</c:v>
                      </c:pt>
                      <c:pt idx="10">
                        <c:v>2.1885300925925926E-2</c:v>
                      </c:pt>
                      <c:pt idx="11">
                        <c:v>5.9387326388888884E-2</c:v>
                      </c:pt>
                      <c:pt idx="12">
                        <c:v>0.20832325231481483</c:v>
                      </c:pt>
                    </c:numCache>
                  </c:numRef>
                </c:xVal>
                <c:yVal>
                  <c:numRef>
                    <c:extLst>
                      <c:ext xmlns:c15="http://schemas.microsoft.com/office/drawing/2012/chart" uri="{02D57815-91ED-43cb-92C2-25804820EDAC}">
                        <c15:formulaRef>
                          <c15:sqref>'AISG Time Results'!$D$30:$D$42</c15:sqref>
                        </c15:formulaRef>
                      </c:ext>
                    </c:extLst>
                    <c:numCache>
                      <c:formatCode>#,##0</c:formatCode>
                      <c:ptCount val="13"/>
                      <c:pt idx="0">
                        <c:v>9782636235578650</c:v>
                      </c:pt>
                      <c:pt idx="1">
                        <c:v>9711417840268510</c:v>
                      </c:pt>
                      <c:pt idx="2">
                        <c:v>9417596717820990</c:v>
                      </c:pt>
                      <c:pt idx="3">
                        <c:v>8690793818274420</c:v>
                      </c:pt>
                      <c:pt idx="4">
                        <c:v>8641696841676800</c:v>
                      </c:pt>
                      <c:pt idx="5">
                        <c:v>8229385704301920</c:v>
                      </c:pt>
                      <c:pt idx="6">
                        <c:v>7862746921493250</c:v>
                      </c:pt>
                      <c:pt idx="7">
                        <c:v>7711797924854970</c:v>
                      </c:pt>
                      <c:pt idx="8">
                        <c:v>7707052795285470</c:v>
                      </c:pt>
                      <c:pt idx="9">
                        <c:v>7699327535912050</c:v>
                      </c:pt>
                      <c:pt idx="10">
                        <c:v>7482884671207160</c:v>
                      </c:pt>
                      <c:pt idx="11">
                        <c:v>7438924313210040</c:v>
                      </c:pt>
                      <c:pt idx="12">
                        <c:v>7438924313210040</c:v>
                      </c:pt>
                    </c:numCache>
                  </c:numRef>
                </c:yVal>
                <c:smooth val="0"/>
                <c:extLst>
                  <c:ext xmlns:c16="http://schemas.microsoft.com/office/drawing/2014/chart" uri="{C3380CC4-5D6E-409C-BE32-E72D297353CC}">
                    <c16:uniqueId val="{00000000-2882-45E2-B657-E4ECC8C99298}"/>
                  </c:ext>
                </c:extLst>
              </c15:ser>
            </c15:filteredScatterSeries>
            <c15:filteredScatterSeries>
              <c15:ser>
                <c:idx val="5"/>
                <c:order val="5"/>
                <c:tx>
                  <c:v>G16</c:v>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extLst xmlns:c15="http://schemas.microsoft.com/office/drawing/2012/chart">
                      <c:ext xmlns:c15="http://schemas.microsoft.com/office/drawing/2012/chart" uri="{02D57815-91ED-43cb-92C2-25804820EDAC}">
                        <c15:formulaRef>
                          <c15:sqref>'AISG Time Results'!$G$19:$G$29</c15:sqref>
                        </c15:formulaRef>
                      </c:ext>
                    </c:extLst>
                    <c:numCache>
                      <c:formatCode>h:mm:ss</c:formatCode>
                      <c:ptCount val="11"/>
                      <c:pt idx="0">
                        <c:v>7.8703703703703719E-6</c:v>
                      </c:pt>
                      <c:pt idx="1">
                        <c:v>9.8229166666666658E-5</c:v>
                      </c:pt>
                      <c:pt idx="2">
                        <c:v>1.7652777777777781E-4</c:v>
                      </c:pt>
                      <c:pt idx="3">
                        <c:v>1.7813657407407408E-4</c:v>
                      </c:pt>
                      <c:pt idx="4">
                        <c:v>5.6347222222222226E-4</c:v>
                      </c:pt>
                      <c:pt idx="5">
                        <c:v>1.8959699074074073E-2</c:v>
                      </c:pt>
                      <c:pt idx="6">
                        <c:v>2.2889004629629631E-2</c:v>
                      </c:pt>
                      <c:pt idx="7">
                        <c:v>4.8141203703703707E-2</c:v>
                      </c:pt>
                      <c:pt idx="8">
                        <c:v>0.19171827546296297</c:v>
                      </c:pt>
                      <c:pt idx="9">
                        <c:v>0.19178265046296294</c:v>
                      </c:pt>
                      <c:pt idx="10">
                        <c:v>0.20832457175925925</c:v>
                      </c:pt>
                    </c:numCache>
                  </c:numRef>
                </c:xVal>
                <c:yVal>
                  <c:numRef>
                    <c:extLst xmlns:c15="http://schemas.microsoft.com/office/drawing/2012/chart">
                      <c:ext xmlns:c15="http://schemas.microsoft.com/office/drawing/2012/chart" uri="{02D57815-91ED-43cb-92C2-25804820EDAC}">
                        <c15:formulaRef>
                          <c15:sqref>'AISG Time Results'!$D$19:$D$29</c15:sqref>
                        </c15:formulaRef>
                      </c:ext>
                    </c:extLst>
                    <c:numCache>
                      <c:formatCode>#,##0</c:formatCode>
                      <c:ptCount val="11"/>
                      <c:pt idx="0">
                        <c:v>2814068964905250</c:v>
                      </c:pt>
                      <c:pt idx="1">
                        <c:v>2735993538690140</c:v>
                      </c:pt>
                      <c:pt idx="2">
                        <c:v>2718964394431610</c:v>
                      </c:pt>
                      <c:pt idx="3">
                        <c:v>2672431542823300</c:v>
                      </c:pt>
                      <c:pt idx="4">
                        <c:v>2651503444056270</c:v>
                      </c:pt>
                      <c:pt idx="5">
                        <c:v>2646799644570250</c:v>
                      </c:pt>
                      <c:pt idx="6">
                        <c:v>2536905639649520</c:v>
                      </c:pt>
                      <c:pt idx="7">
                        <c:v>2523289956061600</c:v>
                      </c:pt>
                      <c:pt idx="8">
                        <c:v>2508038702096500</c:v>
                      </c:pt>
                      <c:pt idx="9">
                        <c:v>2481629871786070</c:v>
                      </c:pt>
                      <c:pt idx="10">
                        <c:v>2481629871786070</c:v>
                      </c:pt>
                    </c:numCache>
                  </c:numRef>
                </c:yVal>
                <c:smooth val="0"/>
                <c:extLst xmlns:c15="http://schemas.microsoft.com/office/drawing/2012/chart">
                  <c:ext xmlns:c16="http://schemas.microsoft.com/office/drawing/2014/chart" uri="{C3380CC4-5D6E-409C-BE32-E72D297353CC}">
                    <c16:uniqueId val="{00000007-2882-45E2-B657-E4ECC8C99298}"/>
                  </c:ext>
                </c:extLst>
              </c15:ser>
            </c15:filteredScatterSeries>
            <c15:filteredScatterSeries>
              <c15:ser>
                <c:idx val="6"/>
                <c:order val="6"/>
                <c:tx>
                  <c:v>G12</c:v>
                </c:tx>
                <c:spPr>
                  <a:ln w="19050"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xVal>
                  <c:numRef>
                    <c:extLst xmlns:c15="http://schemas.microsoft.com/office/drawing/2012/chart">
                      <c:ext xmlns:c15="http://schemas.microsoft.com/office/drawing/2012/chart" uri="{02D57815-91ED-43cb-92C2-25804820EDAC}">
                        <c15:formulaRef>
                          <c15:sqref>'AISG Time Results'!$G$2:$G$18</c15:sqref>
                        </c15:formulaRef>
                      </c:ext>
                    </c:extLst>
                    <c:numCache>
                      <c:formatCode>h:mm:ss</c:formatCode>
                      <c:ptCount val="17"/>
                      <c:pt idx="0">
                        <c:v>1.7013888888888889E-6</c:v>
                      </c:pt>
                      <c:pt idx="1">
                        <c:v>2.5231481481481484E-6</c:v>
                      </c:pt>
                      <c:pt idx="2">
                        <c:v>5.5439814814814813E-6</c:v>
                      </c:pt>
                      <c:pt idx="3">
                        <c:v>1.1076388888888887E-5</c:v>
                      </c:pt>
                      <c:pt idx="4">
                        <c:v>1.1828703703703704E-5</c:v>
                      </c:pt>
                      <c:pt idx="5">
                        <c:v>4.1030092592592595E-5</c:v>
                      </c:pt>
                      <c:pt idx="6">
                        <c:v>5.9644675925925924E-4</c:v>
                      </c:pt>
                      <c:pt idx="7">
                        <c:v>6.2230324074074076E-4</c:v>
                      </c:pt>
                      <c:pt idx="8">
                        <c:v>1.5811458333333335E-3</c:v>
                      </c:pt>
                      <c:pt idx="9">
                        <c:v>2.0744560185185184E-3</c:v>
                      </c:pt>
                      <c:pt idx="10">
                        <c:v>2.0759722222222221E-3</c:v>
                      </c:pt>
                      <c:pt idx="11">
                        <c:v>5.6904629629629631E-3</c:v>
                      </c:pt>
                      <c:pt idx="12">
                        <c:v>5.9645949074074063E-3</c:v>
                      </c:pt>
                      <c:pt idx="13">
                        <c:v>5.9674652777777773E-3</c:v>
                      </c:pt>
                      <c:pt idx="14">
                        <c:v>0.11690805555555556</c:v>
                      </c:pt>
                      <c:pt idx="15">
                        <c:v>0.11697178240740741</c:v>
                      </c:pt>
                      <c:pt idx="16">
                        <c:v>0.20832920138888888</c:v>
                      </c:pt>
                    </c:numCache>
                  </c:numRef>
                </c:xVal>
                <c:yVal>
                  <c:numRef>
                    <c:extLst xmlns:c15="http://schemas.microsoft.com/office/drawing/2012/chart">
                      <c:ext xmlns:c15="http://schemas.microsoft.com/office/drawing/2012/chart" uri="{02D57815-91ED-43cb-92C2-25804820EDAC}">
                        <c15:formulaRef>
                          <c15:sqref>'AISG Time Results'!$D$2:$D$18</c15:sqref>
                        </c15:formulaRef>
                      </c:ext>
                    </c:extLst>
                    <c:numCache>
                      <c:formatCode>#,##0</c:formatCode>
                      <c:ptCount val="17"/>
                      <c:pt idx="0">
                        <c:v>2174165192755800</c:v>
                      </c:pt>
                      <c:pt idx="1">
                        <c:v>1973805062387210</c:v>
                      </c:pt>
                      <c:pt idx="2">
                        <c:v>1702847430283020</c:v>
                      </c:pt>
                      <c:pt idx="3">
                        <c:v>1368715014578140</c:v>
                      </c:pt>
                      <c:pt idx="4">
                        <c:v>1318369743563480</c:v>
                      </c:pt>
                      <c:pt idx="5">
                        <c:v>1271089998085380</c:v>
                      </c:pt>
                      <c:pt idx="6">
                        <c:v>1263420140613010</c:v>
                      </c:pt>
                      <c:pt idx="7">
                        <c:v>1249901639576860</c:v>
                      </c:pt>
                      <c:pt idx="8">
                        <c:v>1245023596632460</c:v>
                      </c:pt>
                      <c:pt idx="9">
                        <c:v>1204728624253780</c:v>
                      </c:pt>
                      <c:pt idx="10">
                        <c:v>1193639033300350</c:v>
                      </c:pt>
                      <c:pt idx="11">
                        <c:v>1169672681376030</c:v>
                      </c:pt>
                      <c:pt idx="12">
                        <c:v>1156299014243300</c:v>
                      </c:pt>
                      <c:pt idx="13">
                        <c:v>1153322109724600</c:v>
                      </c:pt>
                      <c:pt idx="14">
                        <c:v>1145935823690330</c:v>
                      </c:pt>
                      <c:pt idx="15">
                        <c:v>1136861012220890</c:v>
                      </c:pt>
                      <c:pt idx="16">
                        <c:v>1136861012220890</c:v>
                      </c:pt>
                    </c:numCache>
                  </c:numRef>
                </c:yVal>
                <c:smooth val="0"/>
                <c:extLst xmlns:c15="http://schemas.microsoft.com/office/drawing/2012/chart">
                  <c:ext xmlns:c16="http://schemas.microsoft.com/office/drawing/2014/chart" uri="{C3380CC4-5D6E-409C-BE32-E72D297353CC}">
                    <c16:uniqueId val="{00000008-2882-45E2-B657-E4ECC8C99298}"/>
                  </c:ext>
                </c:extLst>
              </c15:ser>
            </c15:filteredScatterSeries>
            <c15:filteredScatterSeries>
              <c15:ser>
                <c:idx val="7"/>
                <c:order val="7"/>
                <c:tx>
                  <c:v>Abstract G16</c:v>
                </c:tx>
                <c:spPr>
                  <a:ln w="19050"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xVal>
                  <c:numRef>
                    <c:extLst xmlns:c15="http://schemas.microsoft.com/office/drawing/2012/chart">
                      <c:ext xmlns:c15="http://schemas.microsoft.com/office/drawing/2012/chart" uri="{02D57815-91ED-43cb-92C2-25804820EDAC}">
                        <c15:formulaRef>
                          <c15:sqref>'AISG Abstract Results'!$H$2:$H$21</c15:sqref>
                        </c15:formulaRef>
                      </c:ext>
                    </c:extLst>
                    <c:numCache>
                      <c:formatCode>h:mm:ss</c:formatCode>
                      <c:ptCount val="20"/>
                      <c:pt idx="0">
                        <c:v>1.1574074074074074E-6</c:v>
                      </c:pt>
                      <c:pt idx="1">
                        <c:v>1.736111111111111E-6</c:v>
                      </c:pt>
                      <c:pt idx="2">
                        <c:v>2.2685185185185184E-6</c:v>
                      </c:pt>
                      <c:pt idx="3">
                        <c:v>2.9861111111111111E-6</c:v>
                      </c:pt>
                      <c:pt idx="4">
                        <c:v>4.0624999999999996E-6</c:v>
                      </c:pt>
                      <c:pt idx="5">
                        <c:v>4.6875000000000004E-6</c:v>
                      </c:pt>
                      <c:pt idx="6">
                        <c:v>1.5289351851851852E-5</c:v>
                      </c:pt>
                      <c:pt idx="7">
                        <c:v>2.2337962962962963E-5</c:v>
                      </c:pt>
                      <c:pt idx="8">
                        <c:v>2.3865740740740738E-5</c:v>
                      </c:pt>
                      <c:pt idx="9">
                        <c:v>3.3425925925925924E-5</c:v>
                      </c:pt>
                      <c:pt idx="10">
                        <c:v>3.8368055555555554E-5</c:v>
                      </c:pt>
                      <c:pt idx="11">
                        <c:v>6.7453703703703699E-5</c:v>
                      </c:pt>
                      <c:pt idx="12">
                        <c:v>1.8663194444444445E-4</c:v>
                      </c:pt>
                      <c:pt idx="13">
                        <c:v>1.915277777777778E-4</c:v>
                      </c:pt>
                      <c:pt idx="14">
                        <c:v>2.1197916666666666E-4</c:v>
                      </c:pt>
                      <c:pt idx="15">
                        <c:v>4.437847222222222E-4</c:v>
                      </c:pt>
                      <c:pt idx="16">
                        <c:v>4.4468749999999999E-4</c:v>
                      </c:pt>
                      <c:pt idx="17">
                        <c:v>7.1927083333333337E-4</c:v>
                      </c:pt>
                      <c:pt idx="18">
                        <c:v>9.8795138888888891E-4</c:v>
                      </c:pt>
                      <c:pt idx="19">
                        <c:v>0.20833026620370373</c:v>
                      </c:pt>
                    </c:numCache>
                  </c:numRef>
                </c:xVal>
                <c:yVal>
                  <c:numRef>
                    <c:extLst xmlns:c15="http://schemas.microsoft.com/office/drawing/2012/chart">
                      <c:ext xmlns:c15="http://schemas.microsoft.com/office/drawing/2012/chart" uri="{02D57815-91ED-43cb-92C2-25804820EDAC}">
                        <c15:formulaRef>
                          <c15:sqref>'AISG Abstract Results'!$E$2:$E$21</c15:sqref>
                        </c15:formulaRef>
                      </c:ext>
                    </c:extLst>
                    <c:numCache>
                      <c:formatCode>#,##0</c:formatCode>
                      <c:ptCount val="20"/>
                      <c:pt idx="0">
                        <c:v>2567017604161970</c:v>
                      </c:pt>
                      <c:pt idx="1">
                        <c:v>2565539991891660</c:v>
                      </c:pt>
                      <c:pt idx="2">
                        <c:v>2536623251176250</c:v>
                      </c:pt>
                      <c:pt idx="3">
                        <c:v>2524705147482710</c:v>
                      </c:pt>
                      <c:pt idx="4">
                        <c:v>2518552934789450</c:v>
                      </c:pt>
                      <c:pt idx="5">
                        <c:v>2494074086794500</c:v>
                      </c:pt>
                      <c:pt idx="6">
                        <c:v>2492485230597880</c:v>
                      </c:pt>
                      <c:pt idx="7">
                        <c:v>2483154541211610</c:v>
                      </c:pt>
                      <c:pt idx="8">
                        <c:v>2475531340337110</c:v>
                      </c:pt>
                      <c:pt idx="9">
                        <c:v>2438392905369260</c:v>
                      </c:pt>
                      <c:pt idx="10">
                        <c:v>2431742038750640</c:v>
                      </c:pt>
                      <c:pt idx="11">
                        <c:v>2423865935831320</c:v>
                      </c:pt>
                      <c:pt idx="12">
                        <c:v>2423136032844500</c:v>
                      </c:pt>
                      <c:pt idx="13">
                        <c:v>2421169188631600</c:v>
                      </c:pt>
                      <c:pt idx="14">
                        <c:v>2419852092499990</c:v>
                      </c:pt>
                      <c:pt idx="15">
                        <c:v>2419306664045350</c:v>
                      </c:pt>
                      <c:pt idx="16">
                        <c:v>2410406934676340</c:v>
                      </c:pt>
                      <c:pt idx="17">
                        <c:v>2410406934676340</c:v>
                      </c:pt>
                      <c:pt idx="18">
                        <c:v>2410406934676340</c:v>
                      </c:pt>
                      <c:pt idx="19">
                        <c:v>2410406934676340</c:v>
                      </c:pt>
                    </c:numCache>
                  </c:numRef>
                </c:yVal>
                <c:smooth val="0"/>
                <c:extLst>
                  <c:ext xmlns:c16="http://schemas.microsoft.com/office/drawing/2014/chart" uri="{C3380CC4-5D6E-409C-BE32-E72D297353CC}">
                    <c16:uniqueId val="{00000009-2882-45E2-B657-E4ECC8C99298}"/>
                  </c:ext>
                </c:extLst>
              </c15:ser>
            </c15:filteredScatterSeries>
            <c15:filteredScatterSeries>
              <c15:ser>
                <c:idx val="8"/>
                <c:order val="8"/>
                <c:tx>
                  <c:v>Abstract G24</c:v>
                </c:tx>
                <c:spPr>
                  <a:ln w="19050"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xVal>
                  <c:numRef>
                    <c:extLst>
                      <c:ext xmlns:c15="http://schemas.microsoft.com/office/drawing/2012/chart" uri="{02D57815-91ED-43cb-92C2-25804820EDAC}">
                        <c15:formulaRef>
                          <c15:sqref>'AISG Abstract Results'!$H$22:$H$36</c15:sqref>
                        </c15:formulaRef>
                      </c:ext>
                    </c:extLst>
                    <c:numCache>
                      <c:formatCode>h:mm:ss</c:formatCode>
                      <c:ptCount val="15"/>
                      <c:pt idx="0">
                        <c:v>3.1944444444444451E-6</c:v>
                      </c:pt>
                      <c:pt idx="1">
                        <c:v>1.1493055555555556E-5</c:v>
                      </c:pt>
                      <c:pt idx="2">
                        <c:v>1.3506944444444447E-5</c:v>
                      </c:pt>
                      <c:pt idx="3">
                        <c:v>6.9548611111111116E-5</c:v>
                      </c:pt>
                      <c:pt idx="4">
                        <c:v>7.0960648148148147E-5</c:v>
                      </c:pt>
                      <c:pt idx="5">
                        <c:v>3.1228009259259262E-4</c:v>
                      </c:pt>
                      <c:pt idx="6">
                        <c:v>3.1943287037037037E-4</c:v>
                      </c:pt>
                      <c:pt idx="7">
                        <c:v>5.5518518518518525E-4</c:v>
                      </c:pt>
                      <c:pt idx="8">
                        <c:v>8.2563657407407401E-4</c:v>
                      </c:pt>
                      <c:pt idx="9">
                        <c:v>8.4008101851851854E-4</c:v>
                      </c:pt>
                      <c:pt idx="10">
                        <c:v>1.8385798611111111E-2</c:v>
                      </c:pt>
                      <c:pt idx="11">
                        <c:v>1.8430347222222223E-2</c:v>
                      </c:pt>
                      <c:pt idx="12">
                        <c:v>1.8433472222222223E-2</c:v>
                      </c:pt>
                      <c:pt idx="13">
                        <c:v>1.8480347222222221E-2</c:v>
                      </c:pt>
                      <c:pt idx="14">
                        <c:v>0.20833026620370373</c:v>
                      </c:pt>
                    </c:numCache>
                  </c:numRef>
                </c:xVal>
                <c:yVal>
                  <c:numRef>
                    <c:extLst>
                      <c:ext xmlns:c15="http://schemas.microsoft.com/office/drawing/2012/chart" uri="{02D57815-91ED-43cb-92C2-25804820EDAC}">
                        <c15:formulaRef>
                          <c15:sqref>'AISG Abstract Results'!$E$22:$E$36</c15:sqref>
                        </c15:formulaRef>
                      </c:ext>
                    </c:extLst>
                    <c:numCache>
                      <c:formatCode>#,##0</c:formatCode>
                      <c:ptCount val="15"/>
                      <c:pt idx="0">
                        <c:v>7234211137712160</c:v>
                      </c:pt>
                      <c:pt idx="1">
                        <c:v>7067467110056890</c:v>
                      </c:pt>
                      <c:pt idx="2">
                        <c:v>7058041155090990</c:v>
                      </c:pt>
                      <c:pt idx="3">
                        <c:v>7001649717532890</c:v>
                      </c:pt>
                      <c:pt idx="4">
                        <c:v>6988526411124770</c:v>
                      </c:pt>
                      <c:pt idx="5">
                        <c:v>6910280384834880</c:v>
                      </c:pt>
                      <c:pt idx="6">
                        <c:v>6875443502336730</c:v>
                      </c:pt>
                      <c:pt idx="7">
                        <c:v>6866729517547550</c:v>
                      </c:pt>
                      <c:pt idx="8">
                        <c:v>6805965289992760</c:v>
                      </c:pt>
                      <c:pt idx="9">
                        <c:v>6796782326881420</c:v>
                      </c:pt>
                      <c:pt idx="10">
                        <c:v>6787702272593680</c:v>
                      </c:pt>
                      <c:pt idx="11">
                        <c:v>6775393102662650</c:v>
                      </c:pt>
                      <c:pt idx="12">
                        <c:v>6772084097232090</c:v>
                      </c:pt>
                      <c:pt idx="13">
                        <c:v>6755241021530680</c:v>
                      </c:pt>
                      <c:pt idx="14">
                        <c:v>6755241021530680</c:v>
                      </c:pt>
                    </c:numCache>
                  </c:numRef>
                </c:yVal>
                <c:smooth val="0"/>
                <c:extLst>
                  <c:ext xmlns:c16="http://schemas.microsoft.com/office/drawing/2014/chart" uri="{C3380CC4-5D6E-409C-BE32-E72D297353CC}">
                    <c16:uniqueId val="{00000001-2882-45E2-B657-E4ECC8C99298}"/>
                  </c:ext>
                </c:extLst>
              </c15:ser>
            </c15:filteredScatterSeries>
            <c15:filteredScatterSeries>
              <c15:ser>
                <c:idx val="10"/>
                <c:order val="10"/>
                <c:tx>
                  <c:v>Abstract G48</c:v>
                </c:tx>
                <c:spPr>
                  <a:ln w="19050"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xVal>
                  <c:numRef>
                    <c:extLst xmlns:c15="http://schemas.microsoft.com/office/drawing/2012/chart">
                      <c:ext xmlns:c15="http://schemas.microsoft.com/office/drawing/2012/chart" uri="{02D57815-91ED-43cb-92C2-25804820EDAC}">
                        <c15:formulaRef>
                          <c15:sqref>'AISG Abstract Results'!$H$64:$H$80</c15:sqref>
                        </c15:formulaRef>
                      </c:ext>
                    </c:extLst>
                    <c:numCache>
                      <c:formatCode>h:mm:ss</c:formatCode>
                      <c:ptCount val="17"/>
                      <c:pt idx="0">
                        <c:v>1.8599537037037036E-5</c:v>
                      </c:pt>
                      <c:pt idx="1">
                        <c:v>2.0682870370370373E-4</c:v>
                      </c:pt>
                      <c:pt idx="2">
                        <c:v>4.5525462962962967E-4</c:v>
                      </c:pt>
                      <c:pt idx="3">
                        <c:v>7.3710648148148138E-4</c:v>
                      </c:pt>
                      <c:pt idx="4">
                        <c:v>7.5805555555555554E-4</c:v>
                      </c:pt>
                      <c:pt idx="5">
                        <c:v>1.3998726851851854E-3</c:v>
                      </c:pt>
                      <c:pt idx="6">
                        <c:v>1.4186226851851851E-3</c:v>
                      </c:pt>
                      <c:pt idx="7">
                        <c:v>1.4656365740740741E-3</c:v>
                      </c:pt>
                      <c:pt idx="8">
                        <c:v>1.4779282407407408E-3</c:v>
                      </c:pt>
                      <c:pt idx="9">
                        <c:v>1.4816666666666667E-3</c:v>
                      </c:pt>
                      <c:pt idx="10">
                        <c:v>1.4878819444444445E-3</c:v>
                      </c:pt>
                      <c:pt idx="11">
                        <c:v>1.4984606481481481E-3</c:v>
                      </c:pt>
                      <c:pt idx="12">
                        <c:v>1.5209837962962963E-3</c:v>
                      </c:pt>
                      <c:pt idx="13">
                        <c:v>8.3173148148148138E-3</c:v>
                      </c:pt>
                      <c:pt idx="14">
                        <c:v>8.3537847222222225E-3</c:v>
                      </c:pt>
                      <c:pt idx="15">
                        <c:v>1.1384976851851851E-2</c:v>
                      </c:pt>
                      <c:pt idx="16">
                        <c:v>0.20832745370370373</c:v>
                      </c:pt>
                    </c:numCache>
                  </c:numRef>
                </c:xVal>
                <c:yVal>
                  <c:numRef>
                    <c:extLst xmlns:c15="http://schemas.microsoft.com/office/drawing/2012/chart">
                      <c:ext xmlns:c15="http://schemas.microsoft.com/office/drawing/2012/chart" uri="{02D57815-91ED-43cb-92C2-25804820EDAC}">
                        <c15:formulaRef>
                          <c15:sqref>'AISG Abstract Results'!$E$64:$E$80</c15:sqref>
                        </c15:formulaRef>
                      </c:ext>
                    </c:extLst>
                    <c:numCache>
                      <c:formatCode>#,##0</c:formatCode>
                      <c:ptCount val="17"/>
                      <c:pt idx="0">
                        <c:v>1.35713581004745E+16</c:v>
                      </c:pt>
                      <c:pt idx="1">
                        <c:v>1.35495983191637E+16</c:v>
                      </c:pt>
                      <c:pt idx="2">
                        <c:v>1.35380706449841E+16</c:v>
                      </c:pt>
                      <c:pt idx="3">
                        <c:v>1.35239165486444E+16</c:v>
                      </c:pt>
                      <c:pt idx="4">
                        <c:v>1.35226166544995E+16</c:v>
                      </c:pt>
                      <c:pt idx="5">
                        <c:v>1.34925429295871E+16</c:v>
                      </c:pt>
                      <c:pt idx="6">
                        <c:v>1.34707253983037E+16</c:v>
                      </c:pt>
                      <c:pt idx="7">
                        <c:v>1.34573698872322E+16</c:v>
                      </c:pt>
                      <c:pt idx="8">
                        <c:v>1.34565891588064E+16</c:v>
                      </c:pt>
                      <c:pt idx="9">
                        <c:v>1.34565171518923E+16</c:v>
                      </c:pt>
                      <c:pt idx="10">
                        <c:v>1.34557490781424E+16</c:v>
                      </c:pt>
                      <c:pt idx="11">
                        <c:v>1.34549758605379E+16</c:v>
                      </c:pt>
                      <c:pt idx="12">
                        <c:v>1.34532921290265E+16</c:v>
                      </c:pt>
                      <c:pt idx="13">
                        <c:v>1.34515175698566E+16</c:v>
                      </c:pt>
                      <c:pt idx="14">
                        <c:v>1.34363019014602E+16</c:v>
                      </c:pt>
                      <c:pt idx="15">
                        <c:v>1.34224120374321E+16</c:v>
                      </c:pt>
                      <c:pt idx="16">
                        <c:v>1.34172170061904E+16</c:v>
                      </c:pt>
                    </c:numCache>
                  </c:numRef>
                </c:yVal>
                <c:smooth val="0"/>
                <c:extLst>
                  <c:ext xmlns:c16="http://schemas.microsoft.com/office/drawing/2014/chart" uri="{C3380CC4-5D6E-409C-BE32-E72D297353CC}">
                    <c16:uniqueId val="{0000000B-2882-45E2-B657-E4ECC8C99298}"/>
                  </c:ext>
                </c:extLst>
              </c15:ser>
            </c15:filteredScatterSeries>
            <c15:filteredScatterSeries>
              <c15:ser>
                <c:idx val="11"/>
                <c:order val="11"/>
                <c:tx>
                  <c:v>Abstract G64</c:v>
                </c:tx>
                <c:spPr>
                  <a:ln w="19050"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xVal>
                  <c:numRef>
                    <c:extLst xmlns:c15="http://schemas.microsoft.com/office/drawing/2012/chart">
                      <c:ext xmlns:c15="http://schemas.microsoft.com/office/drawing/2012/chart" uri="{02D57815-91ED-43cb-92C2-25804820EDAC}">
                        <c15:formulaRef>
                          <c15:sqref>'AISG Abstract Results'!$H$81:$H$86</c15:sqref>
                        </c15:formulaRef>
                      </c:ext>
                    </c:extLst>
                    <c:numCache>
                      <c:formatCode>h:mm:ss</c:formatCode>
                      <c:ptCount val="6"/>
                      <c:pt idx="0">
                        <c:v>2.6967592592592595E-5</c:v>
                      </c:pt>
                      <c:pt idx="1">
                        <c:v>6.2210648148148151E-5</c:v>
                      </c:pt>
                      <c:pt idx="2">
                        <c:v>1.0731481481481481E-4</c:v>
                      </c:pt>
                      <c:pt idx="3">
                        <c:v>1.1762731481481482E-4</c:v>
                      </c:pt>
                      <c:pt idx="4">
                        <c:v>1.3166666666666668E-4</c:v>
                      </c:pt>
                      <c:pt idx="5">
                        <c:v>0.20832865740740739</c:v>
                      </c:pt>
                    </c:numCache>
                  </c:numRef>
                </c:xVal>
                <c:yVal>
                  <c:numRef>
                    <c:extLst xmlns:c15="http://schemas.microsoft.com/office/drawing/2012/chart">
                      <c:ext xmlns:c15="http://schemas.microsoft.com/office/drawing/2012/chart" uri="{02D57815-91ED-43cb-92C2-25804820EDAC}">
                        <c15:formulaRef>
                          <c15:sqref>'AISG Abstract Results'!$E$81:$E$86</c15:sqref>
                        </c15:formulaRef>
                      </c:ext>
                    </c:extLst>
                    <c:numCache>
                      <c:formatCode>#,##0</c:formatCode>
                      <c:ptCount val="6"/>
                      <c:pt idx="0">
                        <c:v>1.39398178994135E+16</c:v>
                      </c:pt>
                      <c:pt idx="1">
                        <c:v>1.3864577058689E+16</c:v>
                      </c:pt>
                      <c:pt idx="2">
                        <c:v>1.38488339152671E+16</c:v>
                      </c:pt>
                      <c:pt idx="3">
                        <c:v>1.37701285333437E+16</c:v>
                      </c:pt>
                      <c:pt idx="4">
                        <c:v>1.3682419186271E+16</c:v>
                      </c:pt>
                      <c:pt idx="5">
                        <c:v>1.3682419186271E+16</c:v>
                      </c:pt>
                    </c:numCache>
                  </c:numRef>
                </c:yVal>
                <c:smooth val="0"/>
                <c:extLst>
                  <c:ext xmlns:c16="http://schemas.microsoft.com/office/drawing/2014/chart" uri="{C3380CC4-5D6E-409C-BE32-E72D297353CC}">
                    <c16:uniqueId val="{0000000C-2882-45E2-B657-E4ECC8C99298}"/>
                  </c:ext>
                </c:extLst>
              </c15:ser>
            </c15:filteredScatterSeries>
            <c15:filteredScatterSeries>
              <c15:ser>
                <c:idx val="12"/>
                <c:order val="12"/>
                <c:tx>
                  <c:v>Abstract G96</c:v>
                </c:tx>
                <c:spPr>
                  <a:ln w="19050" cap="rnd">
                    <a:solidFill>
                      <a:schemeClr val="accent1">
                        <a:lumMod val="80000"/>
                        <a:lumOff val="20000"/>
                      </a:schemeClr>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xVal>
                  <c:numRef>
                    <c:extLst xmlns:c15="http://schemas.microsoft.com/office/drawing/2012/chart">
                      <c:ext xmlns:c15="http://schemas.microsoft.com/office/drawing/2012/chart" uri="{02D57815-91ED-43cb-92C2-25804820EDAC}">
                        <c15:formulaRef>
                          <c15:sqref>'AISG Abstract Results'!$H$87:$H$93</c15:sqref>
                        </c15:formulaRef>
                      </c:ext>
                    </c:extLst>
                    <c:numCache>
                      <c:formatCode>h:mm:ss</c:formatCode>
                      <c:ptCount val="7"/>
                      <c:pt idx="0">
                        <c:v>1.0108796296296297E-4</c:v>
                      </c:pt>
                      <c:pt idx="1">
                        <c:v>3.1819444444444446E-4</c:v>
                      </c:pt>
                      <c:pt idx="2">
                        <c:v>5.4344907407407402E-4</c:v>
                      </c:pt>
                      <c:pt idx="3">
                        <c:v>6.6644675925925931E-4</c:v>
                      </c:pt>
                      <c:pt idx="4">
                        <c:v>6.0589930555555553E-3</c:v>
                      </c:pt>
                      <c:pt idx="5">
                        <c:v>9.8819282407407408E-2</c:v>
                      </c:pt>
                      <c:pt idx="6">
                        <c:v>0.2083238425925926</c:v>
                      </c:pt>
                    </c:numCache>
                  </c:numRef>
                </c:xVal>
                <c:yVal>
                  <c:numRef>
                    <c:extLst xmlns:c15="http://schemas.microsoft.com/office/drawing/2012/chart">
                      <c:ext xmlns:c15="http://schemas.microsoft.com/office/drawing/2012/chart" uri="{02D57815-91ED-43cb-92C2-25804820EDAC}">
                        <c15:formulaRef>
                          <c15:sqref>'AISG Abstract Results'!$E$87:$E$93</c15:sqref>
                        </c15:formulaRef>
                      </c:ext>
                    </c:extLst>
                    <c:numCache>
                      <c:formatCode>#,##0</c:formatCode>
                      <c:ptCount val="7"/>
                      <c:pt idx="0">
                        <c:v>1.38486976245214E+16</c:v>
                      </c:pt>
                      <c:pt idx="1">
                        <c:v>1.38458391827763E+16</c:v>
                      </c:pt>
                      <c:pt idx="2">
                        <c:v>1.3766611927037E+16</c:v>
                      </c:pt>
                      <c:pt idx="3">
                        <c:v>1.37269447925771E+16</c:v>
                      </c:pt>
                      <c:pt idx="4">
                        <c:v>1.37163714910296E+16</c:v>
                      </c:pt>
                      <c:pt idx="5">
                        <c:v>1.37067036451302E+16</c:v>
                      </c:pt>
                      <c:pt idx="6">
                        <c:v>1.37067036451302E+16</c:v>
                      </c:pt>
                    </c:numCache>
                  </c:numRef>
                </c:yVal>
                <c:smooth val="0"/>
                <c:extLst>
                  <c:ext xmlns:c16="http://schemas.microsoft.com/office/drawing/2014/chart" uri="{C3380CC4-5D6E-409C-BE32-E72D297353CC}">
                    <c16:uniqueId val="{0000000D-2882-45E2-B657-E4ECC8C99298}"/>
                  </c:ext>
                </c:extLst>
              </c15:ser>
            </c15:filteredScatterSeries>
            <c15:filteredScatterSeries>
              <c15:ser>
                <c:idx val="13"/>
                <c:order val="13"/>
                <c:tx>
                  <c:v>Abstract Handpicked G16</c:v>
                </c:tx>
                <c:spPr>
                  <a:ln w="19050" cap="rnd">
                    <a:solidFill>
                      <a:schemeClr val="accent2">
                        <a:lumMod val="80000"/>
                        <a:lumOff val="20000"/>
                      </a:schemeClr>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xVal>
                  <c:numRef>
                    <c:extLst xmlns:c15="http://schemas.microsoft.com/office/drawing/2012/chart">
                      <c:ext xmlns:c15="http://schemas.microsoft.com/office/drawing/2012/chart" uri="{02D57815-91ED-43cb-92C2-25804820EDAC}">
                        <c15:formulaRef>
                          <c15:sqref>'AISG Abstract Results'!$H$94:$H$101</c15:sqref>
                        </c15:formulaRef>
                      </c:ext>
                    </c:extLst>
                    <c:numCache>
                      <c:formatCode>h:mm:ss</c:formatCode>
                      <c:ptCount val="8"/>
                      <c:pt idx="0">
                        <c:v>1.2037037037037037E-6</c:v>
                      </c:pt>
                      <c:pt idx="1">
                        <c:v>1.6550925925925926E-6</c:v>
                      </c:pt>
                      <c:pt idx="2">
                        <c:v>2.2106481481481484E-6</c:v>
                      </c:pt>
                      <c:pt idx="3">
                        <c:v>2.5810185185185188E-6</c:v>
                      </c:pt>
                      <c:pt idx="4">
                        <c:v>3.1920138888888889E-4</c:v>
                      </c:pt>
                      <c:pt idx="5">
                        <c:v>5.9018518518518524E-4</c:v>
                      </c:pt>
                      <c:pt idx="6">
                        <c:v>8.2509259259259254E-4</c:v>
                      </c:pt>
                      <c:pt idx="7">
                        <c:v>0.20832820601851854</c:v>
                      </c:pt>
                    </c:numCache>
                  </c:numRef>
                </c:xVal>
                <c:yVal>
                  <c:numRef>
                    <c:extLst xmlns:c15="http://schemas.microsoft.com/office/drawing/2012/chart">
                      <c:ext xmlns:c15="http://schemas.microsoft.com/office/drawing/2012/chart" uri="{02D57815-91ED-43cb-92C2-25804820EDAC}">
                        <c15:formulaRef>
                          <c15:sqref>'AISG Abstract Results'!$E$94:$E$101</c15:sqref>
                        </c15:formulaRef>
                      </c:ext>
                    </c:extLst>
                    <c:numCache>
                      <c:formatCode>#,##0</c:formatCode>
                      <c:ptCount val="8"/>
                      <c:pt idx="0">
                        <c:v>2535580581059030</c:v>
                      </c:pt>
                      <c:pt idx="1">
                        <c:v>2530442453219030</c:v>
                      </c:pt>
                      <c:pt idx="2">
                        <c:v>2513618174826900</c:v>
                      </c:pt>
                      <c:pt idx="3">
                        <c:v>2507699545691540</c:v>
                      </c:pt>
                      <c:pt idx="4">
                        <c:v>2506433464366150</c:v>
                      </c:pt>
                      <c:pt idx="5">
                        <c:v>2506433464366150</c:v>
                      </c:pt>
                      <c:pt idx="6">
                        <c:v>2506433464366150</c:v>
                      </c:pt>
                      <c:pt idx="7">
                        <c:v>2506433464366150</c:v>
                      </c:pt>
                    </c:numCache>
                  </c:numRef>
                </c:yVal>
                <c:smooth val="0"/>
                <c:extLst>
                  <c:ext xmlns:c16="http://schemas.microsoft.com/office/drawing/2014/chart" uri="{C3380CC4-5D6E-409C-BE32-E72D297353CC}">
                    <c16:uniqueId val="{0000000E-2882-45E2-B657-E4ECC8C99298}"/>
                  </c:ext>
                </c:extLst>
              </c15:ser>
            </c15:filteredScatterSeries>
            <c15:filteredScatterSeries>
              <c15:ser>
                <c:idx val="14"/>
                <c:order val="14"/>
                <c:tx>
                  <c:v>Abstract Handpicked G24</c:v>
                </c:tx>
                <c:spPr>
                  <a:ln w="19050" cap="rnd">
                    <a:solidFill>
                      <a:schemeClr val="accent3">
                        <a:lumMod val="80000"/>
                        <a:lumOff val="20000"/>
                      </a:schemeClr>
                    </a:solid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xVal>
                  <c:numRef>
                    <c:extLst>
                      <c:ext xmlns:c15="http://schemas.microsoft.com/office/drawing/2012/chart" uri="{02D57815-91ED-43cb-92C2-25804820EDAC}">
                        <c15:formulaRef>
                          <c15:sqref>'AISG Abstract Results'!$H$102:$H$114</c15:sqref>
                        </c15:formulaRef>
                      </c:ext>
                    </c:extLst>
                    <c:numCache>
                      <c:formatCode>h:mm:ss</c:formatCode>
                      <c:ptCount val="13"/>
                      <c:pt idx="0">
                        <c:v>3.0902777777777775E-6</c:v>
                      </c:pt>
                      <c:pt idx="1">
                        <c:v>5.2314814814814822E-6</c:v>
                      </c:pt>
                      <c:pt idx="2">
                        <c:v>1.4854166666666667E-4</c:v>
                      </c:pt>
                      <c:pt idx="3">
                        <c:v>1.5285879629629631E-4</c:v>
                      </c:pt>
                      <c:pt idx="4">
                        <c:v>8.6956018518518513E-4</c:v>
                      </c:pt>
                      <c:pt idx="5">
                        <c:v>3.3043518518518517E-3</c:v>
                      </c:pt>
                      <c:pt idx="6">
                        <c:v>3.6758252314814811E-2</c:v>
                      </c:pt>
                      <c:pt idx="7">
                        <c:v>5.1546562500000004E-2</c:v>
                      </c:pt>
                      <c:pt idx="8">
                        <c:v>5.1552025462962968E-2</c:v>
                      </c:pt>
                      <c:pt idx="9">
                        <c:v>6.5838356481481494E-2</c:v>
                      </c:pt>
                      <c:pt idx="10">
                        <c:v>6.8704201388888886E-2</c:v>
                      </c:pt>
                      <c:pt idx="11">
                        <c:v>0.10171753472222222</c:v>
                      </c:pt>
                      <c:pt idx="12">
                        <c:v>0.2083267013888889</c:v>
                      </c:pt>
                    </c:numCache>
                  </c:numRef>
                </c:xVal>
                <c:yVal>
                  <c:numRef>
                    <c:extLst>
                      <c:ext xmlns:c15="http://schemas.microsoft.com/office/drawing/2012/chart" uri="{02D57815-91ED-43cb-92C2-25804820EDAC}">
                        <c15:formulaRef>
                          <c15:sqref>'AISG Abstract Results'!$E$102:$E$114</c15:sqref>
                        </c15:formulaRef>
                      </c:ext>
                    </c:extLst>
                    <c:numCache>
                      <c:formatCode>#,##0</c:formatCode>
                      <c:ptCount val="13"/>
                      <c:pt idx="0">
                        <c:v>6909681276429160</c:v>
                      </c:pt>
                      <c:pt idx="1">
                        <c:v>6877449244925250</c:v>
                      </c:pt>
                      <c:pt idx="2">
                        <c:v>6737739084968460</c:v>
                      </c:pt>
                      <c:pt idx="3">
                        <c:v>6717596034711540</c:v>
                      </c:pt>
                      <c:pt idx="4">
                        <c:v>6663071787123460</c:v>
                      </c:pt>
                      <c:pt idx="5">
                        <c:v>6620395635254200</c:v>
                      </c:pt>
                      <c:pt idx="6">
                        <c:v>6615919628261020</c:v>
                      </c:pt>
                      <c:pt idx="7">
                        <c:v>6614185499362870</c:v>
                      </c:pt>
                      <c:pt idx="8">
                        <c:v>6613670919934810</c:v>
                      </c:pt>
                      <c:pt idx="9">
                        <c:v>6605473913339030</c:v>
                      </c:pt>
                      <c:pt idx="10">
                        <c:v>6594952503750860</c:v>
                      </c:pt>
                      <c:pt idx="11">
                        <c:v>6573625561675870</c:v>
                      </c:pt>
                      <c:pt idx="12">
                        <c:v>6573625561675870</c:v>
                      </c:pt>
                    </c:numCache>
                  </c:numRef>
                </c:yVal>
                <c:smooth val="0"/>
                <c:extLst>
                  <c:ext xmlns:c16="http://schemas.microsoft.com/office/drawing/2014/chart" uri="{C3380CC4-5D6E-409C-BE32-E72D297353CC}">
                    <c16:uniqueId val="{00000002-2882-45E2-B657-E4ECC8C99298}"/>
                  </c:ext>
                </c:extLst>
              </c15:ser>
            </c15:filteredScatterSeries>
            <c15:filteredScatterSeries>
              <c15:ser>
                <c:idx val="16"/>
                <c:order val="16"/>
                <c:tx>
                  <c:v>Abstract Handpicked G48</c:v>
                </c:tx>
                <c:spPr>
                  <a:ln w="19050" cap="rnd">
                    <a:solidFill>
                      <a:schemeClr val="accent5">
                        <a:lumMod val="80000"/>
                        <a:lumOff val="20000"/>
                      </a:schemeClr>
                    </a:solidFill>
                    <a:round/>
                  </a:ln>
                  <a:effectLst/>
                </c:spPr>
                <c:marker>
                  <c:symbol val="circle"/>
                  <c:size val="5"/>
                  <c:spPr>
                    <a:solidFill>
                      <a:schemeClr val="accent5">
                        <a:lumMod val="80000"/>
                        <a:lumOff val="20000"/>
                      </a:schemeClr>
                    </a:solidFill>
                    <a:ln w="9525">
                      <a:solidFill>
                        <a:schemeClr val="accent5">
                          <a:lumMod val="80000"/>
                          <a:lumOff val="20000"/>
                        </a:schemeClr>
                      </a:solidFill>
                    </a:ln>
                    <a:effectLst/>
                  </c:spPr>
                </c:marker>
                <c:xVal>
                  <c:numRef>
                    <c:extLst xmlns:c15="http://schemas.microsoft.com/office/drawing/2012/chart">
                      <c:ext xmlns:c15="http://schemas.microsoft.com/office/drawing/2012/chart" uri="{02D57815-91ED-43cb-92C2-25804820EDAC}">
                        <c15:formulaRef>
                          <c15:sqref>'AISG Abstract Results'!$H$127:$H$138</c15:sqref>
                        </c15:formulaRef>
                      </c:ext>
                    </c:extLst>
                    <c:numCache>
                      <c:formatCode>h:mm:ss</c:formatCode>
                      <c:ptCount val="12"/>
                      <c:pt idx="0">
                        <c:v>1.4606481481481482E-5</c:v>
                      </c:pt>
                      <c:pt idx="1">
                        <c:v>3.3935185185185179E-5</c:v>
                      </c:pt>
                      <c:pt idx="2">
                        <c:v>5.5567129629629634E-5</c:v>
                      </c:pt>
                      <c:pt idx="3">
                        <c:v>8.6793981481481477E-5</c:v>
                      </c:pt>
                      <c:pt idx="4">
                        <c:v>2.763888888888889E-4</c:v>
                      </c:pt>
                      <c:pt idx="5">
                        <c:v>3.1715509259259253E-3</c:v>
                      </c:pt>
                      <c:pt idx="6">
                        <c:v>9.9120706018518523E-2</c:v>
                      </c:pt>
                      <c:pt idx="7">
                        <c:v>9.9164479166666666E-2</c:v>
                      </c:pt>
                      <c:pt idx="8">
                        <c:v>0.10103934027777778</c:v>
                      </c:pt>
                      <c:pt idx="9">
                        <c:v>0.18014037037037037</c:v>
                      </c:pt>
                      <c:pt idx="10">
                        <c:v>0.1915098148148148</c:v>
                      </c:pt>
                      <c:pt idx="11">
                        <c:v>0.20832863425925927</c:v>
                      </c:pt>
                    </c:numCache>
                  </c:numRef>
                </c:xVal>
                <c:yVal>
                  <c:numRef>
                    <c:extLst xmlns:c15="http://schemas.microsoft.com/office/drawing/2012/chart">
                      <c:ext xmlns:c15="http://schemas.microsoft.com/office/drawing/2012/chart" uri="{02D57815-91ED-43cb-92C2-25804820EDAC}">
                        <c15:formulaRef>
                          <c15:sqref>'AISG Abstract Results'!$E$127:$E$138</c15:sqref>
                        </c15:formulaRef>
                      </c:ext>
                    </c:extLst>
                    <c:numCache>
                      <c:formatCode>#,##0</c:formatCode>
                      <c:ptCount val="12"/>
                      <c:pt idx="0">
                        <c:v>1.30149142681503E+16</c:v>
                      </c:pt>
                      <c:pt idx="1">
                        <c:v>1.29825373460764E+16</c:v>
                      </c:pt>
                      <c:pt idx="2">
                        <c:v>1.29473472117404E+16</c:v>
                      </c:pt>
                      <c:pt idx="3">
                        <c:v>1.28993688760526E+16</c:v>
                      </c:pt>
                      <c:pt idx="4">
                        <c:v>1.28726620519986E+16</c:v>
                      </c:pt>
                      <c:pt idx="5">
                        <c:v>1.28719384671737E+16</c:v>
                      </c:pt>
                      <c:pt idx="6">
                        <c:v>1.28698266820949E+16</c:v>
                      </c:pt>
                      <c:pt idx="7">
                        <c:v>1.28648572253078E+16</c:v>
                      </c:pt>
                      <c:pt idx="8">
                        <c:v>1.28628213713284E+16</c:v>
                      </c:pt>
                      <c:pt idx="9">
                        <c:v>1.28625282934138E+16</c:v>
                      </c:pt>
                      <c:pt idx="10">
                        <c:v>1.28565740827763E+16</c:v>
                      </c:pt>
                      <c:pt idx="11">
                        <c:v>1.28565740827763E+16</c:v>
                      </c:pt>
                    </c:numCache>
                  </c:numRef>
                </c:yVal>
                <c:smooth val="0"/>
                <c:extLst>
                  <c:ext xmlns:c16="http://schemas.microsoft.com/office/drawing/2014/chart" uri="{C3380CC4-5D6E-409C-BE32-E72D297353CC}">
                    <c16:uniqueId val="{00000010-2882-45E2-B657-E4ECC8C99298}"/>
                  </c:ext>
                </c:extLst>
              </c15:ser>
            </c15:filteredScatterSeries>
            <c15:filteredScatterSeries>
              <c15:ser>
                <c:idx val="17"/>
                <c:order val="17"/>
                <c:tx>
                  <c:v>Abstract Handpicked G64</c:v>
                </c:tx>
                <c:spPr>
                  <a:ln w="19050" cap="rnd">
                    <a:solidFill>
                      <a:schemeClr val="accent6">
                        <a:lumMod val="80000"/>
                        <a:lumOff val="20000"/>
                      </a:schemeClr>
                    </a:solidFill>
                    <a:round/>
                  </a:ln>
                  <a:effectLst/>
                </c:spPr>
                <c:marker>
                  <c:symbol val="circle"/>
                  <c:size val="5"/>
                  <c:spPr>
                    <a:solidFill>
                      <a:schemeClr val="accent6">
                        <a:lumMod val="80000"/>
                        <a:lumOff val="20000"/>
                      </a:schemeClr>
                    </a:solidFill>
                    <a:ln w="9525">
                      <a:solidFill>
                        <a:schemeClr val="accent6">
                          <a:lumMod val="80000"/>
                          <a:lumOff val="20000"/>
                        </a:schemeClr>
                      </a:solidFill>
                    </a:ln>
                    <a:effectLst/>
                  </c:spPr>
                </c:marker>
                <c:xVal>
                  <c:numRef>
                    <c:extLst xmlns:c15="http://schemas.microsoft.com/office/drawing/2012/chart">
                      <c:ext xmlns:c15="http://schemas.microsoft.com/office/drawing/2012/chart" uri="{02D57815-91ED-43cb-92C2-25804820EDAC}">
                        <c15:formulaRef>
                          <c15:sqref>'AISG Abstract Results'!$H$139:$H$154</c15:sqref>
                        </c15:formulaRef>
                      </c:ext>
                    </c:extLst>
                    <c:numCache>
                      <c:formatCode>h:mm:ss</c:formatCode>
                      <c:ptCount val="16"/>
                      <c:pt idx="0">
                        <c:v>2.3831018518518519E-5</c:v>
                      </c:pt>
                      <c:pt idx="1">
                        <c:v>5.3344907407407415E-5</c:v>
                      </c:pt>
                      <c:pt idx="2">
                        <c:v>9.6689814814814804E-5</c:v>
                      </c:pt>
                      <c:pt idx="3">
                        <c:v>1.2627314814814817E-4</c:v>
                      </c:pt>
                      <c:pt idx="4">
                        <c:v>9.6332175925925936E-4</c:v>
                      </c:pt>
                      <c:pt idx="5">
                        <c:v>1.4456365740740742E-3</c:v>
                      </c:pt>
                      <c:pt idx="6">
                        <c:v>4.4140358796296297E-2</c:v>
                      </c:pt>
                      <c:pt idx="7">
                        <c:v>4.4246226851851846E-2</c:v>
                      </c:pt>
                      <c:pt idx="8">
                        <c:v>4.5462210648148149E-2</c:v>
                      </c:pt>
                      <c:pt idx="9">
                        <c:v>4.5670266203703708E-2</c:v>
                      </c:pt>
                      <c:pt idx="10">
                        <c:v>7.3336481481481489E-2</c:v>
                      </c:pt>
                      <c:pt idx="11">
                        <c:v>7.3375162037037034E-2</c:v>
                      </c:pt>
                      <c:pt idx="12">
                        <c:v>8.972416666666666E-2</c:v>
                      </c:pt>
                      <c:pt idx="13">
                        <c:v>9.0002453703703703E-2</c:v>
                      </c:pt>
                      <c:pt idx="14">
                        <c:v>9.3494849537037031E-2</c:v>
                      </c:pt>
                      <c:pt idx="15">
                        <c:v>0.20832409722222223</c:v>
                      </c:pt>
                    </c:numCache>
                  </c:numRef>
                </c:xVal>
                <c:yVal>
                  <c:numRef>
                    <c:extLst xmlns:c15="http://schemas.microsoft.com/office/drawing/2012/chart">
                      <c:ext xmlns:c15="http://schemas.microsoft.com/office/drawing/2012/chart" uri="{02D57815-91ED-43cb-92C2-25804820EDAC}">
                        <c15:formulaRef>
                          <c15:sqref>'AISG Abstract Results'!$E$139:$E$154</c15:sqref>
                        </c15:formulaRef>
                      </c:ext>
                    </c:extLst>
                    <c:numCache>
                      <c:formatCode>#,##0</c:formatCode>
                      <c:ptCount val="16"/>
                      <c:pt idx="0">
                        <c:v>1.30261802222355E+16</c:v>
                      </c:pt>
                      <c:pt idx="1">
                        <c:v>1.29858279641169E+16</c:v>
                      </c:pt>
                      <c:pt idx="2">
                        <c:v>1.29740886683382E+16</c:v>
                      </c:pt>
                      <c:pt idx="3">
                        <c:v>1.29508503831932E+16</c:v>
                      </c:pt>
                      <c:pt idx="4">
                        <c:v>1.29249434229138E+16</c:v>
                      </c:pt>
                      <c:pt idx="5">
                        <c:v>1.29208831705765E+16</c:v>
                      </c:pt>
                      <c:pt idx="6">
                        <c:v>1.29199791240654E+16</c:v>
                      </c:pt>
                      <c:pt idx="7">
                        <c:v>1.29166769150459E+16</c:v>
                      </c:pt>
                      <c:pt idx="8">
                        <c:v>1.29163386565868E+16</c:v>
                      </c:pt>
                      <c:pt idx="9">
                        <c:v>1.2913795114368E+16</c:v>
                      </c:pt>
                      <c:pt idx="10">
                        <c:v>1.28998813700259E+16</c:v>
                      </c:pt>
                      <c:pt idx="11">
                        <c:v>1.28996417622421E+16</c:v>
                      </c:pt>
                      <c:pt idx="12">
                        <c:v>1.28787072680382E+16</c:v>
                      </c:pt>
                      <c:pt idx="13">
                        <c:v>1.28785996685604E+16</c:v>
                      </c:pt>
                      <c:pt idx="14">
                        <c:v>1.28705956196871E+16</c:v>
                      </c:pt>
                      <c:pt idx="15">
                        <c:v>1.28705956196871E+16</c:v>
                      </c:pt>
                    </c:numCache>
                  </c:numRef>
                </c:yVal>
                <c:smooth val="0"/>
                <c:extLst>
                  <c:ext xmlns:c16="http://schemas.microsoft.com/office/drawing/2014/chart" uri="{C3380CC4-5D6E-409C-BE32-E72D297353CC}">
                    <c16:uniqueId val="{00000011-2882-45E2-B657-E4ECC8C99298}"/>
                  </c:ext>
                </c:extLst>
              </c15:ser>
            </c15:filteredScatterSeries>
            <c15:filteredScatterSeries>
              <c15:ser>
                <c:idx val="18"/>
                <c:order val="18"/>
                <c:tx>
                  <c:v>Abstract Handpicked G96</c:v>
                </c:tx>
                <c:spPr>
                  <a:ln w="19050" cap="rnd">
                    <a:solidFill>
                      <a:schemeClr val="accent1">
                        <a:lumMod val="80000"/>
                      </a:schemeClr>
                    </a:solidFill>
                    <a:round/>
                  </a:ln>
                  <a:effectLst/>
                </c:spPr>
                <c:marker>
                  <c:symbol val="circle"/>
                  <c:size val="5"/>
                  <c:spPr>
                    <a:solidFill>
                      <a:schemeClr val="accent1">
                        <a:lumMod val="80000"/>
                      </a:schemeClr>
                    </a:solidFill>
                    <a:ln w="9525">
                      <a:solidFill>
                        <a:schemeClr val="accent1">
                          <a:lumMod val="80000"/>
                        </a:schemeClr>
                      </a:solidFill>
                    </a:ln>
                    <a:effectLst/>
                  </c:spPr>
                </c:marker>
                <c:xVal>
                  <c:numRef>
                    <c:extLst xmlns:c15="http://schemas.microsoft.com/office/drawing/2012/chart">
                      <c:ext xmlns:c15="http://schemas.microsoft.com/office/drawing/2012/chart" uri="{02D57815-91ED-43cb-92C2-25804820EDAC}">
                        <c15:formulaRef>
                          <c15:sqref>'AISG Abstract Results'!$H$155:$H$163</c15:sqref>
                        </c15:formulaRef>
                      </c:ext>
                    </c:extLst>
                    <c:numCache>
                      <c:formatCode>h:mm:ss</c:formatCode>
                      <c:ptCount val="9"/>
                      <c:pt idx="0">
                        <c:v>9.5578703703703692E-5</c:v>
                      </c:pt>
                      <c:pt idx="1">
                        <c:v>1.2990740740740739E-4</c:v>
                      </c:pt>
                      <c:pt idx="2">
                        <c:v>7.5218750000000014E-4</c:v>
                      </c:pt>
                      <c:pt idx="3">
                        <c:v>7.9954861111111101E-4</c:v>
                      </c:pt>
                      <c:pt idx="4">
                        <c:v>9.0820601851851859E-4</c:v>
                      </c:pt>
                      <c:pt idx="5">
                        <c:v>1.6515277777777778E-3</c:v>
                      </c:pt>
                      <c:pt idx="6">
                        <c:v>1.75712962962963E-3</c:v>
                      </c:pt>
                      <c:pt idx="7">
                        <c:v>1.3438831018518518E-2</c:v>
                      </c:pt>
                      <c:pt idx="8">
                        <c:v>0.20832581018518517</c:v>
                      </c:pt>
                    </c:numCache>
                  </c:numRef>
                </c:xVal>
                <c:yVal>
                  <c:numRef>
                    <c:extLst xmlns:c15="http://schemas.microsoft.com/office/drawing/2012/chart">
                      <c:ext xmlns:c15="http://schemas.microsoft.com/office/drawing/2012/chart" uri="{02D57815-91ED-43cb-92C2-25804820EDAC}">
                        <c15:formulaRef>
                          <c15:sqref>'AISG Abstract Results'!$E$155:$E$163</c15:sqref>
                        </c15:formulaRef>
                      </c:ext>
                    </c:extLst>
                    <c:numCache>
                      <c:formatCode>#,##0</c:formatCode>
                      <c:ptCount val="9"/>
                      <c:pt idx="0">
                        <c:v>1.27842801607512E+16</c:v>
                      </c:pt>
                      <c:pt idx="1">
                        <c:v>1.27646713162862E+16</c:v>
                      </c:pt>
                      <c:pt idx="2">
                        <c:v>1.27531579561492E+16</c:v>
                      </c:pt>
                      <c:pt idx="3">
                        <c:v>1.27192401457125E+16</c:v>
                      </c:pt>
                      <c:pt idx="4">
                        <c:v>1.2698663632777E+16</c:v>
                      </c:pt>
                      <c:pt idx="5">
                        <c:v>1.2693113546679E+16</c:v>
                      </c:pt>
                      <c:pt idx="6">
                        <c:v>1.26928980516551E+16</c:v>
                      </c:pt>
                      <c:pt idx="7">
                        <c:v>1.26845034105841E+16</c:v>
                      </c:pt>
                      <c:pt idx="8">
                        <c:v>1.26845034105841E+16</c:v>
                      </c:pt>
                    </c:numCache>
                  </c:numRef>
                </c:yVal>
                <c:smooth val="0"/>
                <c:extLst>
                  <c:ext xmlns:c16="http://schemas.microsoft.com/office/drawing/2014/chart" uri="{C3380CC4-5D6E-409C-BE32-E72D297353CC}">
                    <c16:uniqueId val="{00000012-2882-45E2-B657-E4ECC8C99298}"/>
                  </c:ext>
                </c:extLst>
              </c15:ser>
            </c15:filteredScatterSeries>
          </c:ext>
        </c:extLst>
      </c:scatterChart>
      <c:valAx>
        <c:axId val="3328191"/>
        <c:scaling>
          <c:orientation val="minMax"/>
          <c:max val="0.21000000000000002"/>
          <c:min val="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Hours of Solver Run TIme</a:t>
                </a:r>
              </a:p>
            </c:rich>
          </c:tx>
          <c:layout>
            <c:manualLayout>
              <c:xMode val="edge"/>
              <c:yMode val="edge"/>
              <c:x val="0.4395023510601494"/>
              <c:y val="0.9512094471502339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h:mm:ss" sourceLinked="1"/>
        <c:majorTickMark val="none"/>
        <c:minorTickMark val="none"/>
        <c:tickLblPos val="low"/>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28607"/>
        <c:crosses val="autoZero"/>
        <c:crossBetween val="midCat"/>
        <c:majorUnit val="4.166700000000001E-2"/>
      </c:valAx>
      <c:valAx>
        <c:axId val="3328607"/>
        <c:scaling>
          <c:orientation val="minMax"/>
          <c:max val="1.6600000000000002E+16"/>
          <c:min val="1.2E+16"/>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28191"/>
        <c:crosses val="autoZero"/>
        <c:crossBetween val="midCat"/>
        <c:dispUnits>
          <c:builtInUnit val="trillions"/>
          <c:dispUnitsLbl>
            <c:layout>
              <c:manualLayout>
                <c:xMode val="edge"/>
                <c:yMode val="edge"/>
                <c:x val="1.1708627575984499E-2"/>
                <c:y val="0.40314375947744951"/>
              </c:manualLayout>
            </c:layout>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Cost in Trillions</a:t>
                  </a:r>
                </a:p>
              </c:rich>
            </c:tx>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legend>
      <c:legendPos val="r"/>
      <c:layout>
        <c:manualLayout>
          <c:xMode val="edge"/>
          <c:yMode val="edge"/>
          <c:x val="0.7617294288287153"/>
          <c:y val="8.324966248613995E-2"/>
          <c:w val="0.18704532552635236"/>
          <c:h val="0.1423608542965443"/>
        </c:manualLayout>
      </c:layout>
      <c:overlay val="1"/>
      <c:spPr>
        <a:solidFill>
          <a:schemeClr val="bg1"/>
        </a:solidFill>
        <a:ln>
          <a:solidFill>
            <a:schemeClr val="tx1"/>
          </a:solid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1"/>
          <c:order val="1"/>
          <c:tx>
            <c:v>G48</c:v>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'AISG Time Results'!$G$47:$G$48</c:f>
              <c:numCache>
                <c:formatCode>h:mm:ss</c:formatCode>
                <c:ptCount val="2"/>
                <c:pt idx="0">
                  <c:v>1.8641203703703704E-4</c:v>
                </c:pt>
                <c:pt idx="1">
                  <c:v>0.20832399305555557</c:v>
                </c:pt>
              </c:numCache>
              <c:extLst xmlns:c15="http://schemas.microsoft.com/office/drawing/2012/chart"/>
            </c:numRef>
          </c:xVal>
          <c:yVal>
            <c:numRef>
              <c:f>'AISG Time Results'!$D$47:$D$48</c:f>
              <c:numCache>
                <c:formatCode>#,##0</c:formatCode>
                <c:ptCount val="2"/>
                <c:pt idx="0">
                  <c:v>1.61047813109752E+16</c:v>
                </c:pt>
                <c:pt idx="1">
                  <c:v>1.61047813109752E+16</c:v>
                </c:pt>
              </c:numCache>
              <c:extLst xmlns:c15="http://schemas.microsoft.com/office/drawing/2012/chart"/>
            </c:numRef>
          </c:yVal>
          <c:smooth val="0"/>
          <c:extLst xmlns:c15="http://schemas.microsoft.com/office/drawing/2012/chart">
            <c:ext xmlns:c16="http://schemas.microsoft.com/office/drawing/2014/chart" uri="{C3380CC4-5D6E-409C-BE32-E72D297353CC}">
              <c16:uniqueId val="{00000003-98BD-418A-B3C7-7DDC25BEAC12}"/>
            </c:ext>
          </c:extLst>
        </c:ser>
        <c:ser>
          <c:idx val="10"/>
          <c:order val="10"/>
          <c:tx>
            <c:v>Abstract G48</c:v>
          </c:tx>
          <c:spPr>
            <a:ln w="19050"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xVal>
            <c:numRef>
              <c:f>'AISG Abstract Results'!$H$64:$H$80</c:f>
              <c:numCache>
                <c:formatCode>h:mm:ss</c:formatCode>
                <c:ptCount val="17"/>
                <c:pt idx="0">
                  <c:v>1.8599537037037036E-5</c:v>
                </c:pt>
                <c:pt idx="1">
                  <c:v>2.0682870370370373E-4</c:v>
                </c:pt>
                <c:pt idx="2">
                  <c:v>4.5525462962962967E-4</c:v>
                </c:pt>
                <c:pt idx="3">
                  <c:v>7.3710648148148138E-4</c:v>
                </c:pt>
                <c:pt idx="4">
                  <c:v>7.5805555555555554E-4</c:v>
                </c:pt>
                <c:pt idx="5">
                  <c:v>1.3998726851851854E-3</c:v>
                </c:pt>
                <c:pt idx="6">
                  <c:v>1.4186226851851851E-3</c:v>
                </c:pt>
                <c:pt idx="7">
                  <c:v>1.4656365740740741E-3</c:v>
                </c:pt>
                <c:pt idx="8">
                  <c:v>1.4779282407407408E-3</c:v>
                </c:pt>
                <c:pt idx="9">
                  <c:v>1.4816666666666667E-3</c:v>
                </c:pt>
                <c:pt idx="10">
                  <c:v>1.4878819444444445E-3</c:v>
                </c:pt>
                <c:pt idx="11">
                  <c:v>1.4984606481481481E-3</c:v>
                </c:pt>
                <c:pt idx="12">
                  <c:v>1.5209837962962963E-3</c:v>
                </c:pt>
                <c:pt idx="13">
                  <c:v>8.3173148148148138E-3</c:v>
                </c:pt>
                <c:pt idx="14">
                  <c:v>8.3537847222222225E-3</c:v>
                </c:pt>
                <c:pt idx="15">
                  <c:v>1.1384976851851851E-2</c:v>
                </c:pt>
                <c:pt idx="16">
                  <c:v>0.20832745370370373</c:v>
                </c:pt>
              </c:numCache>
              <c:extLst xmlns:c15="http://schemas.microsoft.com/office/drawing/2012/chart"/>
            </c:numRef>
          </c:xVal>
          <c:yVal>
            <c:numRef>
              <c:f>'AISG Abstract Results'!$E$64:$E$80</c:f>
              <c:numCache>
                <c:formatCode>#,##0</c:formatCode>
                <c:ptCount val="17"/>
                <c:pt idx="0">
                  <c:v>1.35713581004745E+16</c:v>
                </c:pt>
                <c:pt idx="1">
                  <c:v>1.35495983191637E+16</c:v>
                </c:pt>
                <c:pt idx="2">
                  <c:v>1.35380706449841E+16</c:v>
                </c:pt>
                <c:pt idx="3">
                  <c:v>1.35239165486444E+16</c:v>
                </c:pt>
                <c:pt idx="4">
                  <c:v>1.35226166544995E+16</c:v>
                </c:pt>
                <c:pt idx="5">
                  <c:v>1.34925429295871E+16</c:v>
                </c:pt>
                <c:pt idx="6">
                  <c:v>1.34707253983037E+16</c:v>
                </c:pt>
                <c:pt idx="7">
                  <c:v>1.34573698872322E+16</c:v>
                </c:pt>
                <c:pt idx="8">
                  <c:v>1.34565891588064E+16</c:v>
                </c:pt>
                <c:pt idx="9">
                  <c:v>1.34565171518923E+16</c:v>
                </c:pt>
                <c:pt idx="10">
                  <c:v>1.34557490781424E+16</c:v>
                </c:pt>
                <c:pt idx="11">
                  <c:v>1.34549758605379E+16</c:v>
                </c:pt>
                <c:pt idx="12">
                  <c:v>1.34532921290265E+16</c:v>
                </c:pt>
                <c:pt idx="13">
                  <c:v>1.34515175698566E+16</c:v>
                </c:pt>
                <c:pt idx="14">
                  <c:v>1.34363019014602E+16</c:v>
                </c:pt>
                <c:pt idx="15">
                  <c:v>1.34224120374321E+16</c:v>
                </c:pt>
                <c:pt idx="16">
                  <c:v>1.34172170061904E+16</c:v>
                </c:pt>
              </c:numCache>
              <c:extLst xmlns:c15="http://schemas.microsoft.com/office/drawing/2012/chart"/>
            </c:numRef>
          </c:yVal>
          <c:smooth val="0"/>
          <c:extLst>
            <c:ext xmlns:c16="http://schemas.microsoft.com/office/drawing/2014/chart" uri="{C3380CC4-5D6E-409C-BE32-E72D297353CC}">
              <c16:uniqueId val="{0000000B-98BD-418A-B3C7-7DDC25BEAC12}"/>
            </c:ext>
          </c:extLst>
        </c:ser>
        <c:ser>
          <c:idx val="16"/>
          <c:order val="16"/>
          <c:tx>
            <c:v>Abstract Handpicked G48</c:v>
          </c:tx>
          <c:spPr>
            <a:ln w="19050" cap="rnd">
              <a:solidFill>
                <a:schemeClr val="accent5">
                  <a:lumMod val="80000"/>
                  <a:lumOff val="20000"/>
                </a:schemeClr>
              </a:solidFill>
              <a:round/>
            </a:ln>
            <a:effectLst/>
          </c:spPr>
          <c:marker>
            <c:symbol val="circle"/>
            <c:size val="5"/>
            <c:spPr>
              <a:solidFill>
                <a:schemeClr val="accent5">
                  <a:lumMod val="80000"/>
                  <a:lumOff val="20000"/>
                </a:schemeClr>
              </a:solidFill>
              <a:ln w="9525">
                <a:solidFill>
                  <a:schemeClr val="accent5">
                    <a:lumMod val="80000"/>
                    <a:lumOff val="20000"/>
                  </a:schemeClr>
                </a:solidFill>
              </a:ln>
              <a:effectLst/>
            </c:spPr>
          </c:marker>
          <c:xVal>
            <c:numRef>
              <c:f>'AISG Abstract Results'!$H$127:$H$138</c:f>
              <c:numCache>
                <c:formatCode>h:mm:ss</c:formatCode>
                <c:ptCount val="12"/>
                <c:pt idx="0">
                  <c:v>1.4606481481481482E-5</c:v>
                </c:pt>
                <c:pt idx="1">
                  <c:v>3.3935185185185179E-5</c:v>
                </c:pt>
                <c:pt idx="2">
                  <c:v>5.5567129629629634E-5</c:v>
                </c:pt>
                <c:pt idx="3">
                  <c:v>8.6793981481481477E-5</c:v>
                </c:pt>
                <c:pt idx="4">
                  <c:v>2.763888888888889E-4</c:v>
                </c:pt>
                <c:pt idx="5">
                  <c:v>3.1715509259259253E-3</c:v>
                </c:pt>
                <c:pt idx="6">
                  <c:v>9.9120706018518523E-2</c:v>
                </c:pt>
                <c:pt idx="7">
                  <c:v>9.9164479166666666E-2</c:v>
                </c:pt>
                <c:pt idx="8">
                  <c:v>0.10103934027777778</c:v>
                </c:pt>
                <c:pt idx="9">
                  <c:v>0.18014037037037037</c:v>
                </c:pt>
                <c:pt idx="10">
                  <c:v>0.1915098148148148</c:v>
                </c:pt>
                <c:pt idx="11">
                  <c:v>0.20832863425925927</c:v>
                </c:pt>
              </c:numCache>
              <c:extLst xmlns:c15="http://schemas.microsoft.com/office/drawing/2012/chart"/>
            </c:numRef>
          </c:xVal>
          <c:yVal>
            <c:numRef>
              <c:f>'AISG Abstract Results'!$E$127:$E$138</c:f>
              <c:numCache>
                <c:formatCode>#,##0</c:formatCode>
                <c:ptCount val="12"/>
                <c:pt idx="0">
                  <c:v>1.30149142681503E+16</c:v>
                </c:pt>
                <c:pt idx="1">
                  <c:v>1.29825373460764E+16</c:v>
                </c:pt>
                <c:pt idx="2">
                  <c:v>1.29473472117404E+16</c:v>
                </c:pt>
                <c:pt idx="3">
                  <c:v>1.28993688760526E+16</c:v>
                </c:pt>
                <c:pt idx="4">
                  <c:v>1.28726620519986E+16</c:v>
                </c:pt>
                <c:pt idx="5">
                  <c:v>1.28719384671737E+16</c:v>
                </c:pt>
                <c:pt idx="6">
                  <c:v>1.28698266820949E+16</c:v>
                </c:pt>
                <c:pt idx="7">
                  <c:v>1.28648572253078E+16</c:v>
                </c:pt>
                <c:pt idx="8">
                  <c:v>1.28628213713284E+16</c:v>
                </c:pt>
                <c:pt idx="9">
                  <c:v>1.28625282934138E+16</c:v>
                </c:pt>
                <c:pt idx="10">
                  <c:v>1.28565740827763E+16</c:v>
                </c:pt>
                <c:pt idx="11">
                  <c:v>1.28565740827763E+16</c:v>
                </c:pt>
              </c:numCache>
              <c:extLst xmlns:c15="http://schemas.microsoft.com/office/drawing/2012/chart"/>
            </c:numRef>
          </c:yVal>
          <c:smooth val="0"/>
          <c:extLst>
            <c:ext xmlns:c16="http://schemas.microsoft.com/office/drawing/2014/chart" uri="{C3380CC4-5D6E-409C-BE32-E72D297353CC}">
              <c16:uniqueId val="{00000010-98BD-418A-B3C7-7DDC25BEAC12}"/>
            </c:ext>
          </c:extLst>
        </c:ser>
        <c:dLbls>
          <c:showLegendKey val="0"/>
          <c:showVal val="0"/>
          <c:showCatName val="0"/>
          <c:showSerName val="0"/>
          <c:showPercent val="0"/>
          <c:showBubbleSize val="0"/>
        </c:dLbls>
        <c:axId val="3328191"/>
        <c:axId val="3328607"/>
        <c:extLst>
          <c:ext xmlns:c15="http://schemas.microsoft.com/office/drawing/2012/chart" uri="{02D57815-91ED-43cb-92C2-25804820EDAC}">
            <c15:filteredScatterSeries>
              <c15:ser>
                <c:idx val="0"/>
                <c:order val="0"/>
                <c:tx>
                  <c:v>G32</c:v>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extLst>
                      <c:ext uri="{02D57815-91ED-43cb-92C2-25804820EDAC}">
                        <c15:formulaRef>
                          <c15:sqref>'AISG Time Results'!$G$43:$G$46</c15:sqref>
                        </c15:formulaRef>
                      </c:ext>
                    </c:extLst>
                    <c:numCache>
                      <c:formatCode>h:mm:ss</c:formatCode>
                      <c:ptCount val="4"/>
                      <c:pt idx="0">
                        <c:v>3.5403935185185186E-4</c:v>
                      </c:pt>
                      <c:pt idx="1">
                        <c:v>7.5765046296296301E-4</c:v>
                      </c:pt>
                      <c:pt idx="2">
                        <c:v>1.9752650462962963E-2</c:v>
                      </c:pt>
                      <c:pt idx="3">
                        <c:v>0.20833807870370369</c:v>
                      </c:pt>
                    </c:numCache>
                  </c:numRef>
                </c:xVal>
                <c:yVal>
                  <c:numRef>
                    <c:extLst>
                      <c:ext uri="{02D57815-91ED-43cb-92C2-25804820EDAC}">
                        <c15:formulaRef>
                          <c15:sqref>'AISG Time Results'!$D$43:$D$46</c15:sqref>
                        </c15:formulaRef>
                      </c:ext>
                    </c:extLst>
                    <c:numCache>
                      <c:formatCode>#,##0</c:formatCode>
                      <c:ptCount val="4"/>
                      <c:pt idx="0">
                        <c:v>1.6500681157206E+16</c:v>
                      </c:pt>
                      <c:pt idx="1">
                        <c:v>1.55725787854052E+16</c:v>
                      </c:pt>
                      <c:pt idx="2">
                        <c:v>1.51853529751226E+16</c:v>
                      </c:pt>
                      <c:pt idx="3">
                        <c:v>1.51853529751226E+16</c:v>
                      </c:pt>
                    </c:numCache>
                  </c:numRef>
                </c:yVal>
                <c:smooth val="0"/>
                <c:extLst>
                  <c:ext xmlns:c16="http://schemas.microsoft.com/office/drawing/2014/chart" uri="{C3380CC4-5D6E-409C-BE32-E72D297353CC}">
                    <c16:uniqueId val="{00000000-98BD-418A-B3C7-7DDC25BEAC12}"/>
                  </c:ext>
                </c:extLst>
              </c15:ser>
            </c15:filteredScatterSeries>
            <c15:filteredScatterSeries>
              <c15:ser>
                <c:idx val="2"/>
                <c:order val="2"/>
                <c:tx>
                  <c:v>G64</c:v>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extLst xmlns:c15="http://schemas.microsoft.com/office/drawing/2012/chart">
                      <c:ext xmlns:c15="http://schemas.microsoft.com/office/drawing/2012/chart" uri="{02D57815-91ED-43cb-92C2-25804820EDAC}">
                        <c15:formulaRef>
                          <c15:sqref>'AISG Time Results'!$G$49:$G$50</c15:sqref>
                        </c15:formulaRef>
                      </c:ext>
                    </c:extLst>
                    <c:numCache>
                      <c:formatCode>h:mm:ss</c:formatCode>
                      <c:ptCount val="2"/>
                      <c:pt idx="0">
                        <c:v>2.2073148148148147E-3</c:v>
                      </c:pt>
                      <c:pt idx="1">
                        <c:v>0.20833157407407407</c:v>
                      </c:pt>
                    </c:numCache>
                  </c:numRef>
                </c:xVal>
                <c:yVal>
                  <c:numRef>
                    <c:extLst xmlns:c15="http://schemas.microsoft.com/office/drawing/2012/chart">
                      <c:ext xmlns:c15="http://schemas.microsoft.com/office/drawing/2012/chart" uri="{02D57815-91ED-43cb-92C2-25804820EDAC}">
                        <c15:formulaRef>
                          <c15:sqref>'AISG Time Results'!$D$49:$D$50</c15:sqref>
                        </c15:formulaRef>
                      </c:ext>
                    </c:extLst>
                    <c:numCache>
                      <c:formatCode>#,##0</c:formatCode>
                      <c:ptCount val="2"/>
                      <c:pt idx="0">
                        <c:v>1.6107793855091E+16</c:v>
                      </c:pt>
                      <c:pt idx="1">
                        <c:v>1.6107793855091E+16</c:v>
                      </c:pt>
                    </c:numCache>
                  </c:numRef>
                </c:yVal>
                <c:smooth val="0"/>
                <c:extLst xmlns:c15="http://schemas.microsoft.com/office/drawing/2012/chart">
                  <c:ext xmlns:c16="http://schemas.microsoft.com/office/drawing/2014/chart" uri="{C3380CC4-5D6E-409C-BE32-E72D297353CC}">
                    <c16:uniqueId val="{00000004-98BD-418A-B3C7-7DDC25BEAC12}"/>
                  </c:ext>
                </c:extLst>
              </c15:ser>
            </c15:filteredScatterSeries>
            <c15:filteredScatterSeries>
              <c15:ser>
                <c:idx val="3"/>
                <c:order val="3"/>
                <c:tx>
                  <c:v>G96</c:v>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extLst xmlns:c15="http://schemas.microsoft.com/office/drawing/2012/chart">
                      <c:ext xmlns:c15="http://schemas.microsoft.com/office/drawing/2012/chart" uri="{02D57815-91ED-43cb-92C2-25804820EDAC}">
                        <c15:formulaRef>
                          <c15:sqref>'AISG Time Results'!$G$51:$G$52</c15:sqref>
                        </c15:formulaRef>
                      </c:ext>
                    </c:extLst>
                    <c:numCache>
                      <c:formatCode>h:mm:ss</c:formatCode>
                      <c:ptCount val="2"/>
                      <c:pt idx="0">
                        <c:v>0.10703562500000001</c:v>
                      </c:pt>
                      <c:pt idx="1">
                        <c:v>0.20832290509259258</c:v>
                      </c:pt>
                    </c:numCache>
                  </c:numRef>
                </c:xVal>
                <c:yVal>
                  <c:numRef>
                    <c:extLst xmlns:c15="http://schemas.microsoft.com/office/drawing/2012/chart">
                      <c:ext xmlns:c15="http://schemas.microsoft.com/office/drawing/2012/chart" uri="{02D57815-91ED-43cb-92C2-25804820EDAC}">
                        <c15:formulaRef>
                          <c15:sqref>'AISG Time Results'!$D$51:$D$52</c15:sqref>
                        </c15:formulaRef>
                      </c:ext>
                    </c:extLst>
                    <c:numCache>
                      <c:formatCode>#,##0</c:formatCode>
                      <c:ptCount val="2"/>
                      <c:pt idx="0">
                        <c:v>1.60412087309093E+16</c:v>
                      </c:pt>
                      <c:pt idx="1">
                        <c:v>1.60412087309093E+16</c:v>
                      </c:pt>
                    </c:numCache>
                  </c:numRef>
                </c:yVal>
                <c:smooth val="0"/>
                <c:extLst xmlns:c15="http://schemas.microsoft.com/office/drawing/2012/chart">
                  <c:ext xmlns:c16="http://schemas.microsoft.com/office/drawing/2014/chart" uri="{C3380CC4-5D6E-409C-BE32-E72D297353CC}">
                    <c16:uniqueId val="{00000005-98BD-418A-B3C7-7DDC25BEAC12}"/>
                  </c:ext>
                </c:extLst>
              </c15:ser>
            </c15:filteredScatterSeries>
            <c15:filteredScatterSeries>
              <c15:ser>
                <c:idx val="4"/>
                <c:order val="4"/>
                <c:tx>
                  <c:v>G24</c:v>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extLst xmlns:c15="http://schemas.microsoft.com/office/drawing/2012/chart">
                      <c:ext xmlns:c15="http://schemas.microsoft.com/office/drawing/2012/chart" uri="{02D57815-91ED-43cb-92C2-25804820EDAC}">
                        <c15:formulaRef>
                          <c15:sqref>'AISG Time Results'!$G$30:$G$42</c15:sqref>
                        </c15:formulaRef>
                      </c:ext>
                    </c:extLst>
                    <c:numCache>
                      <c:formatCode>h:mm:ss</c:formatCode>
                      <c:ptCount val="13"/>
                      <c:pt idx="0">
                        <c:v>9.0393518518518527E-6</c:v>
                      </c:pt>
                      <c:pt idx="1">
                        <c:v>1.1481481481481482E-5</c:v>
                      </c:pt>
                      <c:pt idx="2">
                        <c:v>3.7719907407407408E-5</c:v>
                      </c:pt>
                      <c:pt idx="3">
                        <c:v>4.4340277777777782E-5</c:v>
                      </c:pt>
                      <c:pt idx="4">
                        <c:v>8.0821759259259255E-5</c:v>
                      </c:pt>
                      <c:pt idx="5">
                        <c:v>1.1649305555555554E-4</c:v>
                      </c:pt>
                      <c:pt idx="6">
                        <c:v>3.7709490740740742E-4</c:v>
                      </c:pt>
                      <c:pt idx="7">
                        <c:v>7.5133333333333337E-3</c:v>
                      </c:pt>
                      <c:pt idx="8">
                        <c:v>7.5248611111111115E-3</c:v>
                      </c:pt>
                      <c:pt idx="9">
                        <c:v>1.7045428240740741E-2</c:v>
                      </c:pt>
                      <c:pt idx="10">
                        <c:v>2.1885300925925926E-2</c:v>
                      </c:pt>
                      <c:pt idx="11">
                        <c:v>5.9387326388888884E-2</c:v>
                      </c:pt>
                      <c:pt idx="12">
                        <c:v>0.20832325231481483</c:v>
                      </c:pt>
                    </c:numCache>
                  </c:numRef>
                </c:xVal>
                <c:yVal>
                  <c:numRef>
                    <c:extLst xmlns:c15="http://schemas.microsoft.com/office/drawing/2012/chart">
                      <c:ext xmlns:c15="http://schemas.microsoft.com/office/drawing/2012/chart" uri="{02D57815-91ED-43cb-92C2-25804820EDAC}">
                        <c15:formulaRef>
                          <c15:sqref>'AISG Time Results'!$D$30:$D$42</c15:sqref>
                        </c15:formulaRef>
                      </c:ext>
                    </c:extLst>
                    <c:numCache>
                      <c:formatCode>#,##0</c:formatCode>
                      <c:ptCount val="13"/>
                      <c:pt idx="0">
                        <c:v>9782636235578650</c:v>
                      </c:pt>
                      <c:pt idx="1">
                        <c:v>9711417840268510</c:v>
                      </c:pt>
                      <c:pt idx="2">
                        <c:v>9417596717820990</c:v>
                      </c:pt>
                      <c:pt idx="3">
                        <c:v>8690793818274420</c:v>
                      </c:pt>
                      <c:pt idx="4">
                        <c:v>8641696841676800</c:v>
                      </c:pt>
                      <c:pt idx="5">
                        <c:v>8229385704301920</c:v>
                      </c:pt>
                      <c:pt idx="6">
                        <c:v>7862746921493250</c:v>
                      </c:pt>
                      <c:pt idx="7">
                        <c:v>7711797924854970</c:v>
                      </c:pt>
                      <c:pt idx="8">
                        <c:v>7707052795285470</c:v>
                      </c:pt>
                      <c:pt idx="9">
                        <c:v>7699327535912050</c:v>
                      </c:pt>
                      <c:pt idx="10">
                        <c:v>7482884671207160</c:v>
                      </c:pt>
                      <c:pt idx="11">
                        <c:v>7438924313210040</c:v>
                      </c:pt>
                      <c:pt idx="12">
                        <c:v>7438924313210040</c:v>
                      </c:pt>
                    </c:numCache>
                  </c:numRef>
                </c:yVal>
                <c:smooth val="0"/>
                <c:extLst xmlns:c15="http://schemas.microsoft.com/office/drawing/2012/chart">
                  <c:ext xmlns:c16="http://schemas.microsoft.com/office/drawing/2014/chart" uri="{C3380CC4-5D6E-409C-BE32-E72D297353CC}">
                    <c16:uniqueId val="{00000006-98BD-418A-B3C7-7DDC25BEAC12}"/>
                  </c:ext>
                </c:extLst>
              </c15:ser>
            </c15:filteredScatterSeries>
            <c15:filteredScatterSeries>
              <c15:ser>
                <c:idx val="5"/>
                <c:order val="5"/>
                <c:tx>
                  <c:v>G16</c:v>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extLst xmlns:c15="http://schemas.microsoft.com/office/drawing/2012/chart">
                      <c:ext xmlns:c15="http://schemas.microsoft.com/office/drawing/2012/chart" uri="{02D57815-91ED-43cb-92C2-25804820EDAC}">
                        <c15:formulaRef>
                          <c15:sqref>'AISG Time Results'!$G$19:$G$29</c15:sqref>
                        </c15:formulaRef>
                      </c:ext>
                    </c:extLst>
                    <c:numCache>
                      <c:formatCode>h:mm:ss</c:formatCode>
                      <c:ptCount val="11"/>
                      <c:pt idx="0">
                        <c:v>7.8703703703703719E-6</c:v>
                      </c:pt>
                      <c:pt idx="1">
                        <c:v>9.8229166666666658E-5</c:v>
                      </c:pt>
                      <c:pt idx="2">
                        <c:v>1.7652777777777781E-4</c:v>
                      </c:pt>
                      <c:pt idx="3">
                        <c:v>1.7813657407407408E-4</c:v>
                      </c:pt>
                      <c:pt idx="4">
                        <c:v>5.6347222222222226E-4</c:v>
                      </c:pt>
                      <c:pt idx="5">
                        <c:v>1.8959699074074073E-2</c:v>
                      </c:pt>
                      <c:pt idx="6">
                        <c:v>2.2889004629629631E-2</c:v>
                      </c:pt>
                      <c:pt idx="7">
                        <c:v>4.8141203703703707E-2</c:v>
                      </c:pt>
                      <c:pt idx="8">
                        <c:v>0.19171827546296297</c:v>
                      </c:pt>
                      <c:pt idx="9">
                        <c:v>0.19178265046296294</c:v>
                      </c:pt>
                      <c:pt idx="10">
                        <c:v>0.20832457175925925</c:v>
                      </c:pt>
                    </c:numCache>
                  </c:numRef>
                </c:xVal>
                <c:yVal>
                  <c:numRef>
                    <c:extLst xmlns:c15="http://schemas.microsoft.com/office/drawing/2012/chart">
                      <c:ext xmlns:c15="http://schemas.microsoft.com/office/drawing/2012/chart" uri="{02D57815-91ED-43cb-92C2-25804820EDAC}">
                        <c15:formulaRef>
                          <c15:sqref>'AISG Time Results'!$D$19:$D$29</c15:sqref>
                        </c15:formulaRef>
                      </c:ext>
                    </c:extLst>
                    <c:numCache>
                      <c:formatCode>#,##0</c:formatCode>
                      <c:ptCount val="11"/>
                      <c:pt idx="0">
                        <c:v>2814068964905250</c:v>
                      </c:pt>
                      <c:pt idx="1">
                        <c:v>2735993538690140</c:v>
                      </c:pt>
                      <c:pt idx="2">
                        <c:v>2718964394431610</c:v>
                      </c:pt>
                      <c:pt idx="3">
                        <c:v>2672431542823300</c:v>
                      </c:pt>
                      <c:pt idx="4">
                        <c:v>2651503444056270</c:v>
                      </c:pt>
                      <c:pt idx="5">
                        <c:v>2646799644570250</c:v>
                      </c:pt>
                      <c:pt idx="6">
                        <c:v>2536905639649520</c:v>
                      </c:pt>
                      <c:pt idx="7">
                        <c:v>2523289956061600</c:v>
                      </c:pt>
                      <c:pt idx="8">
                        <c:v>2508038702096500</c:v>
                      </c:pt>
                      <c:pt idx="9">
                        <c:v>2481629871786070</c:v>
                      </c:pt>
                      <c:pt idx="10">
                        <c:v>2481629871786070</c:v>
                      </c:pt>
                    </c:numCache>
                  </c:numRef>
                </c:yVal>
                <c:smooth val="0"/>
                <c:extLst xmlns:c15="http://schemas.microsoft.com/office/drawing/2012/chart">
                  <c:ext xmlns:c16="http://schemas.microsoft.com/office/drawing/2014/chart" uri="{C3380CC4-5D6E-409C-BE32-E72D297353CC}">
                    <c16:uniqueId val="{00000007-98BD-418A-B3C7-7DDC25BEAC12}"/>
                  </c:ext>
                </c:extLst>
              </c15:ser>
            </c15:filteredScatterSeries>
            <c15:filteredScatterSeries>
              <c15:ser>
                <c:idx val="6"/>
                <c:order val="6"/>
                <c:tx>
                  <c:v>G12</c:v>
                </c:tx>
                <c:spPr>
                  <a:ln w="19050"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xVal>
                  <c:numRef>
                    <c:extLst xmlns:c15="http://schemas.microsoft.com/office/drawing/2012/chart">
                      <c:ext xmlns:c15="http://schemas.microsoft.com/office/drawing/2012/chart" uri="{02D57815-91ED-43cb-92C2-25804820EDAC}">
                        <c15:formulaRef>
                          <c15:sqref>'AISG Time Results'!$G$2:$G$18</c15:sqref>
                        </c15:formulaRef>
                      </c:ext>
                    </c:extLst>
                    <c:numCache>
                      <c:formatCode>h:mm:ss</c:formatCode>
                      <c:ptCount val="17"/>
                      <c:pt idx="0">
                        <c:v>1.7013888888888889E-6</c:v>
                      </c:pt>
                      <c:pt idx="1">
                        <c:v>2.5231481481481484E-6</c:v>
                      </c:pt>
                      <c:pt idx="2">
                        <c:v>5.5439814814814813E-6</c:v>
                      </c:pt>
                      <c:pt idx="3">
                        <c:v>1.1076388888888887E-5</c:v>
                      </c:pt>
                      <c:pt idx="4">
                        <c:v>1.1828703703703704E-5</c:v>
                      </c:pt>
                      <c:pt idx="5">
                        <c:v>4.1030092592592595E-5</c:v>
                      </c:pt>
                      <c:pt idx="6">
                        <c:v>5.9644675925925924E-4</c:v>
                      </c:pt>
                      <c:pt idx="7">
                        <c:v>6.2230324074074076E-4</c:v>
                      </c:pt>
                      <c:pt idx="8">
                        <c:v>1.5811458333333335E-3</c:v>
                      </c:pt>
                      <c:pt idx="9">
                        <c:v>2.0744560185185184E-3</c:v>
                      </c:pt>
                      <c:pt idx="10">
                        <c:v>2.0759722222222221E-3</c:v>
                      </c:pt>
                      <c:pt idx="11">
                        <c:v>5.6904629629629631E-3</c:v>
                      </c:pt>
                      <c:pt idx="12">
                        <c:v>5.9645949074074063E-3</c:v>
                      </c:pt>
                      <c:pt idx="13">
                        <c:v>5.9674652777777773E-3</c:v>
                      </c:pt>
                      <c:pt idx="14">
                        <c:v>0.11690805555555556</c:v>
                      </c:pt>
                      <c:pt idx="15">
                        <c:v>0.11697178240740741</c:v>
                      </c:pt>
                      <c:pt idx="16">
                        <c:v>0.20832920138888888</c:v>
                      </c:pt>
                    </c:numCache>
                  </c:numRef>
                </c:xVal>
                <c:yVal>
                  <c:numRef>
                    <c:extLst xmlns:c15="http://schemas.microsoft.com/office/drawing/2012/chart">
                      <c:ext xmlns:c15="http://schemas.microsoft.com/office/drawing/2012/chart" uri="{02D57815-91ED-43cb-92C2-25804820EDAC}">
                        <c15:formulaRef>
                          <c15:sqref>'AISG Time Results'!$D$2:$D$18</c15:sqref>
                        </c15:formulaRef>
                      </c:ext>
                    </c:extLst>
                    <c:numCache>
                      <c:formatCode>#,##0</c:formatCode>
                      <c:ptCount val="17"/>
                      <c:pt idx="0">
                        <c:v>2174165192755800</c:v>
                      </c:pt>
                      <c:pt idx="1">
                        <c:v>1973805062387210</c:v>
                      </c:pt>
                      <c:pt idx="2">
                        <c:v>1702847430283020</c:v>
                      </c:pt>
                      <c:pt idx="3">
                        <c:v>1368715014578140</c:v>
                      </c:pt>
                      <c:pt idx="4">
                        <c:v>1318369743563480</c:v>
                      </c:pt>
                      <c:pt idx="5">
                        <c:v>1271089998085380</c:v>
                      </c:pt>
                      <c:pt idx="6">
                        <c:v>1263420140613010</c:v>
                      </c:pt>
                      <c:pt idx="7">
                        <c:v>1249901639576860</c:v>
                      </c:pt>
                      <c:pt idx="8">
                        <c:v>1245023596632460</c:v>
                      </c:pt>
                      <c:pt idx="9">
                        <c:v>1204728624253780</c:v>
                      </c:pt>
                      <c:pt idx="10">
                        <c:v>1193639033300350</c:v>
                      </c:pt>
                      <c:pt idx="11">
                        <c:v>1169672681376030</c:v>
                      </c:pt>
                      <c:pt idx="12">
                        <c:v>1156299014243300</c:v>
                      </c:pt>
                      <c:pt idx="13">
                        <c:v>1153322109724600</c:v>
                      </c:pt>
                      <c:pt idx="14">
                        <c:v>1145935823690330</c:v>
                      </c:pt>
                      <c:pt idx="15">
                        <c:v>1136861012220890</c:v>
                      </c:pt>
                      <c:pt idx="16">
                        <c:v>1136861012220890</c:v>
                      </c:pt>
                    </c:numCache>
                  </c:numRef>
                </c:yVal>
                <c:smooth val="0"/>
                <c:extLst xmlns:c15="http://schemas.microsoft.com/office/drawing/2012/chart">
                  <c:ext xmlns:c16="http://schemas.microsoft.com/office/drawing/2014/chart" uri="{C3380CC4-5D6E-409C-BE32-E72D297353CC}">
                    <c16:uniqueId val="{00000008-98BD-418A-B3C7-7DDC25BEAC12}"/>
                  </c:ext>
                </c:extLst>
              </c15:ser>
            </c15:filteredScatterSeries>
            <c15:filteredScatterSeries>
              <c15:ser>
                <c:idx val="7"/>
                <c:order val="7"/>
                <c:tx>
                  <c:v>Abstract G16</c:v>
                </c:tx>
                <c:spPr>
                  <a:ln w="19050"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xVal>
                  <c:numRef>
                    <c:extLst xmlns:c15="http://schemas.microsoft.com/office/drawing/2012/chart">
                      <c:ext xmlns:c15="http://schemas.microsoft.com/office/drawing/2012/chart" uri="{02D57815-91ED-43cb-92C2-25804820EDAC}">
                        <c15:formulaRef>
                          <c15:sqref>'AISG Abstract Results'!$H$2:$H$21</c15:sqref>
                        </c15:formulaRef>
                      </c:ext>
                    </c:extLst>
                    <c:numCache>
                      <c:formatCode>h:mm:ss</c:formatCode>
                      <c:ptCount val="20"/>
                      <c:pt idx="0">
                        <c:v>1.1574074074074074E-6</c:v>
                      </c:pt>
                      <c:pt idx="1">
                        <c:v>1.736111111111111E-6</c:v>
                      </c:pt>
                      <c:pt idx="2">
                        <c:v>2.2685185185185184E-6</c:v>
                      </c:pt>
                      <c:pt idx="3">
                        <c:v>2.9861111111111111E-6</c:v>
                      </c:pt>
                      <c:pt idx="4">
                        <c:v>4.0624999999999996E-6</c:v>
                      </c:pt>
                      <c:pt idx="5">
                        <c:v>4.6875000000000004E-6</c:v>
                      </c:pt>
                      <c:pt idx="6">
                        <c:v>1.5289351851851852E-5</c:v>
                      </c:pt>
                      <c:pt idx="7">
                        <c:v>2.2337962962962963E-5</c:v>
                      </c:pt>
                      <c:pt idx="8">
                        <c:v>2.3865740740740738E-5</c:v>
                      </c:pt>
                      <c:pt idx="9">
                        <c:v>3.3425925925925924E-5</c:v>
                      </c:pt>
                      <c:pt idx="10">
                        <c:v>3.8368055555555554E-5</c:v>
                      </c:pt>
                      <c:pt idx="11">
                        <c:v>6.7453703703703699E-5</c:v>
                      </c:pt>
                      <c:pt idx="12">
                        <c:v>1.8663194444444445E-4</c:v>
                      </c:pt>
                      <c:pt idx="13">
                        <c:v>1.915277777777778E-4</c:v>
                      </c:pt>
                      <c:pt idx="14">
                        <c:v>2.1197916666666666E-4</c:v>
                      </c:pt>
                      <c:pt idx="15">
                        <c:v>4.437847222222222E-4</c:v>
                      </c:pt>
                      <c:pt idx="16">
                        <c:v>4.4468749999999999E-4</c:v>
                      </c:pt>
                      <c:pt idx="17">
                        <c:v>7.1927083333333337E-4</c:v>
                      </c:pt>
                      <c:pt idx="18">
                        <c:v>9.8795138888888891E-4</c:v>
                      </c:pt>
                      <c:pt idx="19">
                        <c:v>0.20833026620370373</c:v>
                      </c:pt>
                    </c:numCache>
                  </c:numRef>
                </c:xVal>
                <c:yVal>
                  <c:numRef>
                    <c:extLst xmlns:c15="http://schemas.microsoft.com/office/drawing/2012/chart">
                      <c:ext xmlns:c15="http://schemas.microsoft.com/office/drawing/2012/chart" uri="{02D57815-91ED-43cb-92C2-25804820EDAC}">
                        <c15:formulaRef>
                          <c15:sqref>'AISG Abstract Results'!$E$2:$E$21</c15:sqref>
                        </c15:formulaRef>
                      </c:ext>
                    </c:extLst>
                    <c:numCache>
                      <c:formatCode>#,##0</c:formatCode>
                      <c:ptCount val="20"/>
                      <c:pt idx="0">
                        <c:v>2567017604161970</c:v>
                      </c:pt>
                      <c:pt idx="1">
                        <c:v>2565539991891660</c:v>
                      </c:pt>
                      <c:pt idx="2">
                        <c:v>2536623251176250</c:v>
                      </c:pt>
                      <c:pt idx="3">
                        <c:v>2524705147482710</c:v>
                      </c:pt>
                      <c:pt idx="4">
                        <c:v>2518552934789450</c:v>
                      </c:pt>
                      <c:pt idx="5">
                        <c:v>2494074086794500</c:v>
                      </c:pt>
                      <c:pt idx="6">
                        <c:v>2492485230597880</c:v>
                      </c:pt>
                      <c:pt idx="7">
                        <c:v>2483154541211610</c:v>
                      </c:pt>
                      <c:pt idx="8">
                        <c:v>2475531340337110</c:v>
                      </c:pt>
                      <c:pt idx="9">
                        <c:v>2438392905369260</c:v>
                      </c:pt>
                      <c:pt idx="10">
                        <c:v>2431742038750640</c:v>
                      </c:pt>
                      <c:pt idx="11">
                        <c:v>2423865935831320</c:v>
                      </c:pt>
                      <c:pt idx="12">
                        <c:v>2423136032844500</c:v>
                      </c:pt>
                      <c:pt idx="13">
                        <c:v>2421169188631600</c:v>
                      </c:pt>
                      <c:pt idx="14">
                        <c:v>2419852092499990</c:v>
                      </c:pt>
                      <c:pt idx="15">
                        <c:v>2419306664045350</c:v>
                      </c:pt>
                      <c:pt idx="16">
                        <c:v>2410406934676340</c:v>
                      </c:pt>
                      <c:pt idx="17">
                        <c:v>2410406934676340</c:v>
                      </c:pt>
                      <c:pt idx="18">
                        <c:v>2410406934676340</c:v>
                      </c:pt>
                      <c:pt idx="19">
                        <c:v>2410406934676340</c:v>
                      </c:pt>
                    </c:numCache>
                  </c:numRef>
                </c:yVal>
                <c:smooth val="0"/>
                <c:extLst>
                  <c:ext xmlns:c16="http://schemas.microsoft.com/office/drawing/2014/chart" uri="{C3380CC4-5D6E-409C-BE32-E72D297353CC}">
                    <c16:uniqueId val="{00000009-98BD-418A-B3C7-7DDC25BEAC12}"/>
                  </c:ext>
                </c:extLst>
              </c15:ser>
            </c15:filteredScatterSeries>
            <c15:filteredScatterSeries>
              <c15:ser>
                <c:idx val="8"/>
                <c:order val="8"/>
                <c:tx>
                  <c:v>Abstract G24</c:v>
                </c:tx>
                <c:spPr>
                  <a:ln w="19050"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xVal>
                  <c:numRef>
                    <c:extLst xmlns:c15="http://schemas.microsoft.com/office/drawing/2012/chart">
                      <c:ext xmlns:c15="http://schemas.microsoft.com/office/drawing/2012/chart" uri="{02D57815-91ED-43cb-92C2-25804820EDAC}">
                        <c15:formulaRef>
                          <c15:sqref>'AISG Abstract Results'!$H$22:$H$36</c15:sqref>
                        </c15:formulaRef>
                      </c:ext>
                    </c:extLst>
                    <c:numCache>
                      <c:formatCode>h:mm:ss</c:formatCode>
                      <c:ptCount val="15"/>
                      <c:pt idx="0">
                        <c:v>3.1944444444444451E-6</c:v>
                      </c:pt>
                      <c:pt idx="1">
                        <c:v>1.1493055555555556E-5</c:v>
                      </c:pt>
                      <c:pt idx="2">
                        <c:v>1.3506944444444447E-5</c:v>
                      </c:pt>
                      <c:pt idx="3">
                        <c:v>6.9548611111111116E-5</c:v>
                      </c:pt>
                      <c:pt idx="4">
                        <c:v>7.0960648148148147E-5</c:v>
                      </c:pt>
                      <c:pt idx="5">
                        <c:v>3.1228009259259262E-4</c:v>
                      </c:pt>
                      <c:pt idx="6">
                        <c:v>3.1943287037037037E-4</c:v>
                      </c:pt>
                      <c:pt idx="7">
                        <c:v>5.5518518518518525E-4</c:v>
                      </c:pt>
                      <c:pt idx="8">
                        <c:v>8.2563657407407401E-4</c:v>
                      </c:pt>
                      <c:pt idx="9">
                        <c:v>8.4008101851851854E-4</c:v>
                      </c:pt>
                      <c:pt idx="10">
                        <c:v>1.8385798611111111E-2</c:v>
                      </c:pt>
                      <c:pt idx="11">
                        <c:v>1.8430347222222223E-2</c:v>
                      </c:pt>
                      <c:pt idx="12">
                        <c:v>1.8433472222222223E-2</c:v>
                      </c:pt>
                      <c:pt idx="13">
                        <c:v>1.8480347222222221E-2</c:v>
                      </c:pt>
                      <c:pt idx="14">
                        <c:v>0.20833026620370373</c:v>
                      </c:pt>
                    </c:numCache>
                  </c:numRef>
                </c:xVal>
                <c:yVal>
                  <c:numRef>
                    <c:extLst xmlns:c15="http://schemas.microsoft.com/office/drawing/2012/chart">
                      <c:ext xmlns:c15="http://schemas.microsoft.com/office/drawing/2012/chart" uri="{02D57815-91ED-43cb-92C2-25804820EDAC}">
                        <c15:formulaRef>
                          <c15:sqref>'AISG Abstract Results'!$E$22:$E$36</c15:sqref>
                        </c15:formulaRef>
                      </c:ext>
                    </c:extLst>
                    <c:numCache>
                      <c:formatCode>#,##0</c:formatCode>
                      <c:ptCount val="15"/>
                      <c:pt idx="0">
                        <c:v>7234211137712160</c:v>
                      </c:pt>
                      <c:pt idx="1">
                        <c:v>7067467110056890</c:v>
                      </c:pt>
                      <c:pt idx="2">
                        <c:v>7058041155090990</c:v>
                      </c:pt>
                      <c:pt idx="3">
                        <c:v>7001649717532890</c:v>
                      </c:pt>
                      <c:pt idx="4">
                        <c:v>6988526411124770</c:v>
                      </c:pt>
                      <c:pt idx="5">
                        <c:v>6910280384834880</c:v>
                      </c:pt>
                      <c:pt idx="6">
                        <c:v>6875443502336730</c:v>
                      </c:pt>
                      <c:pt idx="7">
                        <c:v>6866729517547550</c:v>
                      </c:pt>
                      <c:pt idx="8">
                        <c:v>6805965289992760</c:v>
                      </c:pt>
                      <c:pt idx="9">
                        <c:v>6796782326881420</c:v>
                      </c:pt>
                      <c:pt idx="10">
                        <c:v>6787702272593680</c:v>
                      </c:pt>
                      <c:pt idx="11">
                        <c:v>6775393102662650</c:v>
                      </c:pt>
                      <c:pt idx="12">
                        <c:v>6772084097232090</c:v>
                      </c:pt>
                      <c:pt idx="13">
                        <c:v>6755241021530680</c:v>
                      </c:pt>
                      <c:pt idx="14">
                        <c:v>6755241021530680</c:v>
                      </c:pt>
                    </c:numCache>
                  </c:numRef>
                </c:yVal>
                <c:smooth val="0"/>
                <c:extLst>
                  <c:ext xmlns:c16="http://schemas.microsoft.com/office/drawing/2014/chart" uri="{C3380CC4-5D6E-409C-BE32-E72D297353CC}">
                    <c16:uniqueId val="{0000000A-98BD-418A-B3C7-7DDC25BEAC12}"/>
                  </c:ext>
                </c:extLst>
              </c15:ser>
            </c15:filteredScatterSeries>
            <c15:filteredScatterSeries>
              <c15:ser>
                <c:idx val="9"/>
                <c:order val="9"/>
                <c:tx>
                  <c:v>Abstract G32</c:v>
                </c:tx>
                <c:spPr>
                  <a:ln w="19050"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xVal>
                  <c:numRef>
                    <c:extLst xmlns:c15="http://schemas.microsoft.com/office/drawing/2012/chart">
                      <c:ext xmlns:c15="http://schemas.microsoft.com/office/drawing/2012/chart" uri="{02D57815-91ED-43cb-92C2-25804820EDAC}">
                        <c15:formulaRef>
                          <c15:sqref>'AISG Abstract Results'!$H$37:$H$63</c15:sqref>
                        </c15:formulaRef>
                      </c:ext>
                    </c:extLst>
                    <c:numCache>
                      <c:formatCode>h:mm:ss</c:formatCode>
                      <c:ptCount val="27"/>
                      <c:pt idx="0">
                        <c:v>3.6921296296296297E-6</c:v>
                      </c:pt>
                      <c:pt idx="1">
                        <c:v>6.0648148148148149E-6</c:v>
                      </c:pt>
                      <c:pt idx="2">
                        <c:v>2.3645833333333337E-5</c:v>
                      </c:pt>
                      <c:pt idx="3">
                        <c:v>3.294097222222222E-4</c:v>
                      </c:pt>
                      <c:pt idx="4">
                        <c:v>3.3478009259259263E-4</c:v>
                      </c:pt>
                      <c:pt idx="5">
                        <c:v>3.4037037037037038E-4</c:v>
                      </c:pt>
                      <c:pt idx="6">
                        <c:v>3.4200231481481478E-4</c:v>
                      </c:pt>
                      <c:pt idx="7">
                        <c:v>3.5401620370370377E-4</c:v>
                      </c:pt>
                      <c:pt idx="8">
                        <c:v>1.5387962962962966E-3</c:v>
                      </c:pt>
                      <c:pt idx="9">
                        <c:v>1.549340277777778E-3</c:v>
                      </c:pt>
                      <c:pt idx="10">
                        <c:v>2.0771180555555556E-3</c:v>
                      </c:pt>
                      <c:pt idx="11">
                        <c:v>2.918113425925926E-3</c:v>
                      </c:pt>
                      <c:pt idx="12">
                        <c:v>2.9227430555555556E-3</c:v>
                      </c:pt>
                      <c:pt idx="13">
                        <c:v>2.9250462962962967E-3</c:v>
                      </c:pt>
                      <c:pt idx="14">
                        <c:v>3.1658912037037037E-3</c:v>
                      </c:pt>
                      <c:pt idx="15">
                        <c:v>1.6432303240740739E-2</c:v>
                      </c:pt>
                      <c:pt idx="16">
                        <c:v>1.6522499999999999E-2</c:v>
                      </c:pt>
                      <c:pt idx="17">
                        <c:v>1.6528784722222221E-2</c:v>
                      </c:pt>
                      <c:pt idx="18">
                        <c:v>1.6705972222222223E-2</c:v>
                      </c:pt>
                      <c:pt idx="19">
                        <c:v>1.7189270833333332E-2</c:v>
                      </c:pt>
                      <c:pt idx="20">
                        <c:v>0.10373780092592592</c:v>
                      </c:pt>
                      <c:pt idx="21">
                        <c:v>0.1037444212962963</c:v>
                      </c:pt>
                      <c:pt idx="22">
                        <c:v>0.10376373842592594</c:v>
                      </c:pt>
                      <c:pt idx="23">
                        <c:v>0.10377121527777777</c:v>
                      </c:pt>
                      <c:pt idx="24">
                        <c:v>0.10378458333333333</c:v>
                      </c:pt>
                      <c:pt idx="25">
                        <c:v>0.11764081018518519</c:v>
                      </c:pt>
                      <c:pt idx="26">
                        <c:v>0.20832412037037037</c:v>
                      </c:pt>
                    </c:numCache>
                  </c:numRef>
                </c:xVal>
                <c:yVal>
                  <c:numRef>
                    <c:extLst xmlns:c15="http://schemas.microsoft.com/office/drawing/2012/chart">
                      <c:ext xmlns:c15="http://schemas.microsoft.com/office/drawing/2012/chart" uri="{02D57815-91ED-43cb-92C2-25804820EDAC}">
                        <c15:formulaRef>
                          <c15:sqref>'AISG Abstract Results'!$E$37:$E$63</c15:sqref>
                        </c15:formulaRef>
                      </c:ext>
                    </c:extLst>
                    <c:numCache>
                      <c:formatCode>#,##0</c:formatCode>
                      <c:ptCount val="27"/>
                      <c:pt idx="0">
                        <c:v>1.38241501956005E+16</c:v>
                      </c:pt>
                      <c:pt idx="1">
                        <c:v>1.37998256433236E+16</c:v>
                      </c:pt>
                      <c:pt idx="2">
                        <c:v>1.37216282728868E+16</c:v>
                      </c:pt>
                      <c:pt idx="3">
                        <c:v>1.37194084540468E+16</c:v>
                      </c:pt>
                      <c:pt idx="4">
                        <c:v>1.37148783015662E+16</c:v>
                      </c:pt>
                      <c:pt idx="5">
                        <c:v>1.37116198626227E+16</c:v>
                      </c:pt>
                      <c:pt idx="6">
                        <c:v>1.37111810416507E+16</c:v>
                      </c:pt>
                      <c:pt idx="7">
                        <c:v>1.37082057058601E+16</c:v>
                      </c:pt>
                      <c:pt idx="8">
                        <c:v>1.37049135455033E+16</c:v>
                      </c:pt>
                      <c:pt idx="9">
                        <c:v>1.36770211098305E+16</c:v>
                      </c:pt>
                      <c:pt idx="10">
                        <c:v>1.36654790704716E+16</c:v>
                      </c:pt>
                      <c:pt idx="11">
                        <c:v>1.3645479274434E+16</c:v>
                      </c:pt>
                      <c:pt idx="12">
                        <c:v>1.36399339907144E+16</c:v>
                      </c:pt>
                      <c:pt idx="13">
                        <c:v>1.36340368872272E+16</c:v>
                      </c:pt>
                      <c:pt idx="14">
                        <c:v>1.36306844399551E+16</c:v>
                      </c:pt>
                      <c:pt idx="15">
                        <c:v>1.36265579608516E+16</c:v>
                      </c:pt>
                      <c:pt idx="16">
                        <c:v>1.36253346644201E+16</c:v>
                      </c:pt>
                      <c:pt idx="17">
                        <c:v>1.36248355144515E+16</c:v>
                      </c:pt>
                      <c:pt idx="18">
                        <c:v>1.36214705816423E+16</c:v>
                      </c:pt>
                      <c:pt idx="19">
                        <c:v>1.3614116448386E+16</c:v>
                      </c:pt>
                      <c:pt idx="20">
                        <c:v>1.3612831072825E+16</c:v>
                      </c:pt>
                      <c:pt idx="21">
                        <c:v>1.36066082132741E+16</c:v>
                      </c:pt>
                      <c:pt idx="22">
                        <c:v>1.36052673209896E+16</c:v>
                      </c:pt>
                      <c:pt idx="23">
                        <c:v>1.36034298572729E+16</c:v>
                      </c:pt>
                      <c:pt idx="24">
                        <c:v>1.35978394149712E+16</c:v>
                      </c:pt>
                      <c:pt idx="25">
                        <c:v>1.3587360857454E+16</c:v>
                      </c:pt>
                      <c:pt idx="26">
                        <c:v>1.3587360857454E+16</c:v>
                      </c:pt>
                    </c:numCache>
                  </c:numRef>
                </c:yVal>
                <c:smooth val="0"/>
                <c:extLst>
                  <c:ext xmlns:c16="http://schemas.microsoft.com/office/drawing/2014/chart" uri="{C3380CC4-5D6E-409C-BE32-E72D297353CC}">
                    <c16:uniqueId val="{00000001-98BD-418A-B3C7-7DDC25BEAC12}"/>
                  </c:ext>
                </c:extLst>
              </c15:ser>
            </c15:filteredScatterSeries>
            <c15:filteredScatterSeries>
              <c15:ser>
                <c:idx val="11"/>
                <c:order val="11"/>
                <c:tx>
                  <c:v>Abstract G64</c:v>
                </c:tx>
                <c:spPr>
                  <a:ln w="19050"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xVal>
                  <c:numRef>
                    <c:extLst xmlns:c15="http://schemas.microsoft.com/office/drawing/2012/chart">
                      <c:ext xmlns:c15="http://schemas.microsoft.com/office/drawing/2012/chart" uri="{02D57815-91ED-43cb-92C2-25804820EDAC}">
                        <c15:formulaRef>
                          <c15:sqref>'AISG Abstract Results'!$H$81:$H$86</c15:sqref>
                        </c15:formulaRef>
                      </c:ext>
                    </c:extLst>
                    <c:numCache>
                      <c:formatCode>h:mm:ss</c:formatCode>
                      <c:ptCount val="6"/>
                      <c:pt idx="0">
                        <c:v>2.6967592592592595E-5</c:v>
                      </c:pt>
                      <c:pt idx="1">
                        <c:v>6.2210648148148151E-5</c:v>
                      </c:pt>
                      <c:pt idx="2">
                        <c:v>1.0731481481481481E-4</c:v>
                      </c:pt>
                      <c:pt idx="3">
                        <c:v>1.1762731481481482E-4</c:v>
                      </c:pt>
                      <c:pt idx="4">
                        <c:v>1.3166666666666668E-4</c:v>
                      </c:pt>
                      <c:pt idx="5">
                        <c:v>0.20832865740740739</c:v>
                      </c:pt>
                    </c:numCache>
                  </c:numRef>
                </c:xVal>
                <c:yVal>
                  <c:numRef>
                    <c:extLst xmlns:c15="http://schemas.microsoft.com/office/drawing/2012/chart">
                      <c:ext xmlns:c15="http://schemas.microsoft.com/office/drawing/2012/chart" uri="{02D57815-91ED-43cb-92C2-25804820EDAC}">
                        <c15:formulaRef>
                          <c15:sqref>'AISG Abstract Results'!$E$81:$E$86</c15:sqref>
                        </c15:formulaRef>
                      </c:ext>
                    </c:extLst>
                    <c:numCache>
                      <c:formatCode>#,##0</c:formatCode>
                      <c:ptCount val="6"/>
                      <c:pt idx="0">
                        <c:v>1.39398178994135E+16</c:v>
                      </c:pt>
                      <c:pt idx="1">
                        <c:v>1.3864577058689E+16</c:v>
                      </c:pt>
                      <c:pt idx="2">
                        <c:v>1.38488339152671E+16</c:v>
                      </c:pt>
                      <c:pt idx="3">
                        <c:v>1.37701285333437E+16</c:v>
                      </c:pt>
                      <c:pt idx="4">
                        <c:v>1.3682419186271E+16</c:v>
                      </c:pt>
                      <c:pt idx="5">
                        <c:v>1.3682419186271E+16</c:v>
                      </c:pt>
                    </c:numCache>
                  </c:numRef>
                </c:yVal>
                <c:smooth val="0"/>
                <c:extLst>
                  <c:ext xmlns:c16="http://schemas.microsoft.com/office/drawing/2014/chart" uri="{C3380CC4-5D6E-409C-BE32-E72D297353CC}">
                    <c16:uniqueId val="{0000000C-98BD-418A-B3C7-7DDC25BEAC12}"/>
                  </c:ext>
                </c:extLst>
              </c15:ser>
            </c15:filteredScatterSeries>
            <c15:filteredScatterSeries>
              <c15:ser>
                <c:idx val="12"/>
                <c:order val="12"/>
                <c:tx>
                  <c:v>Abstract G96</c:v>
                </c:tx>
                <c:spPr>
                  <a:ln w="19050" cap="rnd">
                    <a:solidFill>
                      <a:schemeClr val="accent1">
                        <a:lumMod val="80000"/>
                        <a:lumOff val="20000"/>
                      </a:schemeClr>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xVal>
                  <c:numRef>
                    <c:extLst xmlns:c15="http://schemas.microsoft.com/office/drawing/2012/chart">
                      <c:ext xmlns:c15="http://schemas.microsoft.com/office/drawing/2012/chart" uri="{02D57815-91ED-43cb-92C2-25804820EDAC}">
                        <c15:formulaRef>
                          <c15:sqref>'AISG Abstract Results'!$H$87:$H$93</c15:sqref>
                        </c15:formulaRef>
                      </c:ext>
                    </c:extLst>
                    <c:numCache>
                      <c:formatCode>h:mm:ss</c:formatCode>
                      <c:ptCount val="7"/>
                      <c:pt idx="0">
                        <c:v>1.0108796296296297E-4</c:v>
                      </c:pt>
                      <c:pt idx="1">
                        <c:v>3.1819444444444446E-4</c:v>
                      </c:pt>
                      <c:pt idx="2">
                        <c:v>5.4344907407407402E-4</c:v>
                      </c:pt>
                      <c:pt idx="3">
                        <c:v>6.6644675925925931E-4</c:v>
                      </c:pt>
                      <c:pt idx="4">
                        <c:v>6.0589930555555553E-3</c:v>
                      </c:pt>
                      <c:pt idx="5">
                        <c:v>9.8819282407407408E-2</c:v>
                      </c:pt>
                      <c:pt idx="6">
                        <c:v>0.2083238425925926</c:v>
                      </c:pt>
                    </c:numCache>
                  </c:numRef>
                </c:xVal>
                <c:yVal>
                  <c:numRef>
                    <c:extLst xmlns:c15="http://schemas.microsoft.com/office/drawing/2012/chart">
                      <c:ext xmlns:c15="http://schemas.microsoft.com/office/drawing/2012/chart" uri="{02D57815-91ED-43cb-92C2-25804820EDAC}">
                        <c15:formulaRef>
                          <c15:sqref>'AISG Abstract Results'!$E$87:$E$93</c15:sqref>
                        </c15:formulaRef>
                      </c:ext>
                    </c:extLst>
                    <c:numCache>
                      <c:formatCode>#,##0</c:formatCode>
                      <c:ptCount val="7"/>
                      <c:pt idx="0">
                        <c:v>1.38486976245214E+16</c:v>
                      </c:pt>
                      <c:pt idx="1">
                        <c:v>1.38458391827763E+16</c:v>
                      </c:pt>
                      <c:pt idx="2">
                        <c:v>1.3766611927037E+16</c:v>
                      </c:pt>
                      <c:pt idx="3">
                        <c:v>1.37269447925771E+16</c:v>
                      </c:pt>
                      <c:pt idx="4">
                        <c:v>1.37163714910296E+16</c:v>
                      </c:pt>
                      <c:pt idx="5">
                        <c:v>1.37067036451302E+16</c:v>
                      </c:pt>
                      <c:pt idx="6">
                        <c:v>1.37067036451302E+16</c:v>
                      </c:pt>
                    </c:numCache>
                  </c:numRef>
                </c:yVal>
                <c:smooth val="0"/>
                <c:extLst>
                  <c:ext xmlns:c16="http://schemas.microsoft.com/office/drawing/2014/chart" uri="{C3380CC4-5D6E-409C-BE32-E72D297353CC}">
                    <c16:uniqueId val="{0000000D-98BD-418A-B3C7-7DDC25BEAC12}"/>
                  </c:ext>
                </c:extLst>
              </c15:ser>
            </c15:filteredScatterSeries>
            <c15:filteredScatterSeries>
              <c15:ser>
                <c:idx val="13"/>
                <c:order val="13"/>
                <c:tx>
                  <c:v>Abstract Handpicked G16</c:v>
                </c:tx>
                <c:spPr>
                  <a:ln w="19050" cap="rnd">
                    <a:solidFill>
                      <a:schemeClr val="accent2">
                        <a:lumMod val="80000"/>
                        <a:lumOff val="20000"/>
                      </a:schemeClr>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xVal>
                  <c:numRef>
                    <c:extLst xmlns:c15="http://schemas.microsoft.com/office/drawing/2012/chart">
                      <c:ext xmlns:c15="http://schemas.microsoft.com/office/drawing/2012/chart" uri="{02D57815-91ED-43cb-92C2-25804820EDAC}">
                        <c15:formulaRef>
                          <c15:sqref>'AISG Abstract Results'!$H$94:$H$101</c15:sqref>
                        </c15:formulaRef>
                      </c:ext>
                    </c:extLst>
                    <c:numCache>
                      <c:formatCode>h:mm:ss</c:formatCode>
                      <c:ptCount val="8"/>
                      <c:pt idx="0">
                        <c:v>1.2037037037037037E-6</c:v>
                      </c:pt>
                      <c:pt idx="1">
                        <c:v>1.6550925925925926E-6</c:v>
                      </c:pt>
                      <c:pt idx="2">
                        <c:v>2.2106481481481484E-6</c:v>
                      </c:pt>
                      <c:pt idx="3">
                        <c:v>2.5810185185185188E-6</c:v>
                      </c:pt>
                      <c:pt idx="4">
                        <c:v>3.1920138888888889E-4</c:v>
                      </c:pt>
                      <c:pt idx="5">
                        <c:v>5.9018518518518524E-4</c:v>
                      </c:pt>
                      <c:pt idx="6">
                        <c:v>8.2509259259259254E-4</c:v>
                      </c:pt>
                      <c:pt idx="7">
                        <c:v>0.20832820601851854</c:v>
                      </c:pt>
                    </c:numCache>
                  </c:numRef>
                </c:xVal>
                <c:yVal>
                  <c:numRef>
                    <c:extLst xmlns:c15="http://schemas.microsoft.com/office/drawing/2012/chart">
                      <c:ext xmlns:c15="http://schemas.microsoft.com/office/drawing/2012/chart" uri="{02D57815-91ED-43cb-92C2-25804820EDAC}">
                        <c15:formulaRef>
                          <c15:sqref>'AISG Abstract Results'!$E$94:$E$101</c15:sqref>
                        </c15:formulaRef>
                      </c:ext>
                    </c:extLst>
                    <c:numCache>
                      <c:formatCode>#,##0</c:formatCode>
                      <c:ptCount val="8"/>
                      <c:pt idx="0">
                        <c:v>2535580581059030</c:v>
                      </c:pt>
                      <c:pt idx="1">
                        <c:v>2530442453219030</c:v>
                      </c:pt>
                      <c:pt idx="2">
                        <c:v>2513618174826900</c:v>
                      </c:pt>
                      <c:pt idx="3">
                        <c:v>2507699545691540</c:v>
                      </c:pt>
                      <c:pt idx="4">
                        <c:v>2506433464366150</c:v>
                      </c:pt>
                      <c:pt idx="5">
                        <c:v>2506433464366150</c:v>
                      </c:pt>
                      <c:pt idx="6">
                        <c:v>2506433464366150</c:v>
                      </c:pt>
                      <c:pt idx="7">
                        <c:v>2506433464366150</c:v>
                      </c:pt>
                    </c:numCache>
                  </c:numRef>
                </c:yVal>
                <c:smooth val="0"/>
                <c:extLst>
                  <c:ext xmlns:c16="http://schemas.microsoft.com/office/drawing/2014/chart" uri="{C3380CC4-5D6E-409C-BE32-E72D297353CC}">
                    <c16:uniqueId val="{0000000E-98BD-418A-B3C7-7DDC25BEAC12}"/>
                  </c:ext>
                </c:extLst>
              </c15:ser>
            </c15:filteredScatterSeries>
            <c15:filteredScatterSeries>
              <c15:ser>
                <c:idx val="14"/>
                <c:order val="14"/>
                <c:tx>
                  <c:v>Abstract Handpicked G24</c:v>
                </c:tx>
                <c:spPr>
                  <a:ln w="19050" cap="rnd">
                    <a:solidFill>
                      <a:schemeClr val="accent3">
                        <a:lumMod val="80000"/>
                        <a:lumOff val="20000"/>
                      </a:schemeClr>
                    </a:solid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xVal>
                  <c:numRef>
                    <c:extLst xmlns:c15="http://schemas.microsoft.com/office/drawing/2012/chart">
                      <c:ext xmlns:c15="http://schemas.microsoft.com/office/drawing/2012/chart" uri="{02D57815-91ED-43cb-92C2-25804820EDAC}">
                        <c15:formulaRef>
                          <c15:sqref>'AISG Abstract Results'!$H$102:$H$114</c15:sqref>
                        </c15:formulaRef>
                      </c:ext>
                    </c:extLst>
                    <c:numCache>
                      <c:formatCode>h:mm:ss</c:formatCode>
                      <c:ptCount val="13"/>
                      <c:pt idx="0">
                        <c:v>3.0902777777777775E-6</c:v>
                      </c:pt>
                      <c:pt idx="1">
                        <c:v>5.2314814814814822E-6</c:v>
                      </c:pt>
                      <c:pt idx="2">
                        <c:v>1.4854166666666667E-4</c:v>
                      </c:pt>
                      <c:pt idx="3">
                        <c:v>1.5285879629629631E-4</c:v>
                      </c:pt>
                      <c:pt idx="4">
                        <c:v>8.6956018518518513E-4</c:v>
                      </c:pt>
                      <c:pt idx="5">
                        <c:v>3.3043518518518517E-3</c:v>
                      </c:pt>
                      <c:pt idx="6">
                        <c:v>3.6758252314814811E-2</c:v>
                      </c:pt>
                      <c:pt idx="7">
                        <c:v>5.1546562500000004E-2</c:v>
                      </c:pt>
                      <c:pt idx="8">
                        <c:v>5.1552025462962968E-2</c:v>
                      </c:pt>
                      <c:pt idx="9">
                        <c:v>6.5838356481481494E-2</c:v>
                      </c:pt>
                      <c:pt idx="10">
                        <c:v>6.8704201388888886E-2</c:v>
                      </c:pt>
                      <c:pt idx="11">
                        <c:v>0.10171753472222222</c:v>
                      </c:pt>
                      <c:pt idx="12">
                        <c:v>0.2083267013888889</c:v>
                      </c:pt>
                    </c:numCache>
                  </c:numRef>
                </c:xVal>
                <c:yVal>
                  <c:numRef>
                    <c:extLst xmlns:c15="http://schemas.microsoft.com/office/drawing/2012/chart">
                      <c:ext xmlns:c15="http://schemas.microsoft.com/office/drawing/2012/chart" uri="{02D57815-91ED-43cb-92C2-25804820EDAC}">
                        <c15:formulaRef>
                          <c15:sqref>'AISG Abstract Results'!$E$102:$E$114</c15:sqref>
                        </c15:formulaRef>
                      </c:ext>
                    </c:extLst>
                    <c:numCache>
                      <c:formatCode>#,##0</c:formatCode>
                      <c:ptCount val="13"/>
                      <c:pt idx="0">
                        <c:v>6909681276429160</c:v>
                      </c:pt>
                      <c:pt idx="1">
                        <c:v>6877449244925250</c:v>
                      </c:pt>
                      <c:pt idx="2">
                        <c:v>6737739084968460</c:v>
                      </c:pt>
                      <c:pt idx="3">
                        <c:v>6717596034711540</c:v>
                      </c:pt>
                      <c:pt idx="4">
                        <c:v>6663071787123460</c:v>
                      </c:pt>
                      <c:pt idx="5">
                        <c:v>6620395635254200</c:v>
                      </c:pt>
                      <c:pt idx="6">
                        <c:v>6615919628261020</c:v>
                      </c:pt>
                      <c:pt idx="7">
                        <c:v>6614185499362870</c:v>
                      </c:pt>
                      <c:pt idx="8">
                        <c:v>6613670919934810</c:v>
                      </c:pt>
                      <c:pt idx="9">
                        <c:v>6605473913339030</c:v>
                      </c:pt>
                      <c:pt idx="10">
                        <c:v>6594952503750860</c:v>
                      </c:pt>
                      <c:pt idx="11">
                        <c:v>6573625561675870</c:v>
                      </c:pt>
                      <c:pt idx="12">
                        <c:v>6573625561675870</c:v>
                      </c:pt>
                    </c:numCache>
                  </c:numRef>
                </c:yVal>
                <c:smooth val="0"/>
                <c:extLst>
                  <c:ext xmlns:c16="http://schemas.microsoft.com/office/drawing/2014/chart" uri="{C3380CC4-5D6E-409C-BE32-E72D297353CC}">
                    <c16:uniqueId val="{0000000F-98BD-418A-B3C7-7DDC25BEAC12}"/>
                  </c:ext>
                </c:extLst>
              </c15:ser>
            </c15:filteredScatterSeries>
            <c15:filteredScatterSeries>
              <c15:ser>
                <c:idx val="15"/>
                <c:order val="15"/>
                <c:tx>
                  <c:v>Abstract Handpicked G32</c:v>
                </c:tx>
                <c:spPr>
                  <a:ln w="19050" cap="rnd">
                    <a:solidFill>
                      <a:schemeClr val="accent4">
                        <a:lumMod val="80000"/>
                        <a:lumOff val="20000"/>
                      </a:schemeClr>
                    </a:solid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xVal>
                  <c:numRef>
                    <c:extLst xmlns:c15="http://schemas.microsoft.com/office/drawing/2012/chart">
                      <c:ext xmlns:c15="http://schemas.microsoft.com/office/drawing/2012/chart" uri="{02D57815-91ED-43cb-92C2-25804820EDAC}">
                        <c15:formulaRef>
                          <c15:sqref>'AISG Abstract Results'!$H$115:$H$126</c15:sqref>
                        </c15:formulaRef>
                      </c:ext>
                    </c:extLst>
                    <c:numCache>
                      <c:formatCode>h:mm:ss</c:formatCode>
                      <c:ptCount val="12"/>
                      <c:pt idx="0">
                        <c:v>1.1388888888888891E-5</c:v>
                      </c:pt>
                      <c:pt idx="1">
                        <c:v>1.2407407407407408E-5</c:v>
                      </c:pt>
                      <c:pt idx="2">
                        <c:v>2.8880671296296293E-3</c:v>
                      </c:pt>
                      <c:pt idx="3">
                        <c:v>2.9043865740740744E-3</c:v>
                      </c:pt>
                      <c:pt idx="4">
                        <c:v>2.906111111111111E-3</c:v>
                      </c:pt>
                      <c:pt idx="5">
                        <c:v>2.9083564814814818E-3</c:v>
                      </c:pt>
                      <c:pt idx="6">
                        <c:v>2.9107754629629627E-3</c:v>
                      </c:pt>
                      <c:pt idx="7">
                        <c:v>4.3968518518518523E-3</c:v>
                      </c:pt>
                      <c:pt idx="8">
                        <c:v>4.4048032407407404E-3</c:v>
                      </c:pt>
                      <c:pt idx="9">
                        <c:v>0.17473111111111109</c:v>
                      </c:pt>
                      <c:pt idx="10">
                        <c:v>0.17473979166666667</c:v>
                      </c:pt>
                      <c:pt idx="11">
                        <c:v>0.20832820601851854</c:v>
                      </c:pt>
                    </c:numCache>
                  </c:numRef>
                </c:xVal>
                <c:yVal>
                  <c:numRef>
                    <c:extLst xmlns:c15="http://schemas.microsoft.com/office/drawing/2012/chart">
                      <c:ext xmlns:c15="http://schemas.microsoft.com/office/drawing/2012/chart" uri="{02D57815-91ED-43cb-92C2-25804820EDAC}">
                        <c15:formulaRef>
                          <c15:sqref>'AISG Abstract Results'!$E$115:$E$126</c15:sqref>
                        </c15:formulaRef>
                      </c:ext>
                    </c:extLst>
                    <c:numCache>
                      <c:formatCode>#,##0</c:formatCode>
                      <c:ptCount val="12"/>
                      <c:pt idx="0">
                        <c:v>1.31466423262312E+16</c:v>
                      </c:pt>
                      <c:pt idx="1">
                        <c:v>1.31214429504907E+16</c:v>
                      </c:pt>
                      <c:pt idx="2">
                        <c:v>1.31207808952128E+16</c:v>
                      </c:pt>
                      <c:pt idx="3">
                        <c:v>1.3113383565265E+16</c:v>
                      </c:pt>
                      <c:pt idx="4">
                        <c:v>1.31128220442334E+16</c:v>
                      </c:pt>
                      <c:pt idx="5">
                        <c:v>1.31125461169014E+16</c:v>
                      </c:pt>
                      <c:pt idx="6">
                        <c:v>1.31110501774897E+16</c:v>
                      </c:pt>
                      <c:pt idx="7">
                        <c:v>1.30867105166987E+16</c:v>
                      </c:pt>
                      <c:pt idx="8">
                        <c:v>1.30783051581685E+16</c:v>
                      </c:pt>
                      <c:pt idx="9">
                        <c:v>1.30750165793514E+16</c:v>
                      </c:pt>
                      <c:pt idx="10">
                        <c:v>1.30748838087587E+16</c:v>
                      </c:pt>
                      <c:pt idx="11">
                        <c:v>1.30748838087587E+16</c:v>
                      </c:pt>
                    </c:numCache>
                  </c:numRef>
                </c:yVal>
                <c:smooth val="0"/>
                <c:extLst>
                  <c:ext xmlns:c16="http://schemas.microsoft.com/office/drawing/2014/chart" uri="{C3380CC4-5D6E-409C-BE32-E72D297353CC}">
                    <c16:uniqueId val="{00000002-98BD-418A-B3C7-7DDC25BEAC12}"/>
                  </c:ext>
                </c:extLst>
              </c15:ser>
            </c15:filteredScatterSeries>
            <c15:filteredScatterSeries>
              <c15:ser>
                <c:idx val="17"/>
                <c:order val="17"/>
                <c:tx>
                  <c:v>Abstract Handpicked G64</c:v>
                </c:tx>
                <c:spPr>
                  <a:ln w="19050" cap="rnd">
                    <a:solidFill>
                      <a:schemeClr val="accent6">
                        <a:lumMod val="80000"/>
                        <a:lumOff val="20000"/>
                      </a:schemeClr>
                    </a:solidFill>
                    <a:round/>
                  </a:ln>
                  <a:effectLst/>
                </c:spPr>
                <c:marker>
                  <c:symbol val="circle"/>
                  <c:size val="5"/>
                  <c:spPr>
                    <a:solidFill>
                      <a:schemeClr val="accent6">
                        <a:lumMod val="80000"/>
                        <a:lumOff val="20000"/>
                      </a:schemeClr>
                    </a:solidFill>
                    <a:ln w="9525">
                      <a:solidFill>
                        <a:schemeClr val="accent6">
                          <a:lumMod val="80000"/>
                          <a:lumOff val="20000"/>
                        </a:schemeClr>
                      </a:solidFill>
                    </a:ln>
                    <a:effectLst/>
                  </c:spPr>
                </c:marker>
                <c:xVal>
                  <c:numRef>
                    <c:extLst xmlns:c15="http://schemas.microsoft.com/office/drawing/2012/chart">
                      <c:ext xmlns:c15="http://schemas.microsoft.com/office/drawing/2012/chart" uri="{02D57815-91ED-43cb-92C2-25804820EDAC}">
                        <c15:formulaRef>
                          <c15:sqref>'AISG Abstract Results'!$H$139:$H$154</c15:sqref>
                        </c15:formulaRef>
                      </c:ext>
                    </c:extLst>
                    <c:numCache>
                      <c:formatCode>h:mm:ss</c:formatCode>
                      <c:ptCount val="16"/>
                      <c:pt idx="0">
                        <c:v>2.3831018518518519E-5</c:v>
                      </c:pt>
                      <c:pt idx="1">
                        <c:v>5.3344907407407415E-5</c:v>
                      </c:pt>
                      <c:pt idx="2">
                        <c:v>9.6689814814814804E-5</c:v>
                      </c:pt>
                      <c:pt idx="3">
                        <c:v>1.2627314814814817E-4</c:v>
                      </c:pt>
                      <c:pt idx="4">
                        <c:v>9.6332175925925936E-4</c:v>
                      </c:pt>
                      <c:pt idx="5">
                        <c:v>1.4456365740740742E-3</c:v>
                      </c:pt>
                      <c:pt idx="6">
                        <c:v>4.4140358796296297E-2</c:v>
                      </c:pt>
                      <c:pt idx="7">
                        <c:v>4.4246226851851846E-2</c:v>
                      </c:pt>
                      <c:pt idx="8">
                        <c:v>4.5462210648148149E-2</c:v>
                      </c:pt>
                      <c:pt idx="9">
                        <c:v>4.5670266203703708E-2</c:v>
                      </c:pt>
                      <c:pt idx="10">
                        <c:v>7.3336481481481489E-2</c:v>
                      </c:pt>
                      <c:pt idx="11">
                        <c:v>7.3375162037037034E-2</c:v>
                      </c:pt>
                      <c:pt idx="12">
                        <c:v>8.972416666666666E-2</c:v>
                      </c:pt>
                      <c:pt idx="13">
                        <c:v>9.0002453703703703E-2</c:v>
                      </c:pt>
                      <c:pt idx="14">
                        <c:v>9.3494849537037031E-2</c:v>
                      </c:pt>
                      <c:pt idx="15">
                        <c:v>0.20832409722222223</c:v>
                      </c:pt>
                    </c:numCache>
                  </c:numRef>
                </c:xVal>
                <c:yVal>
                  <c:numRef>
                    <c:extLst xmlns:c15="http://schemas.microsoft.com/office/drawing/2012/chart">
                      <c:ext xmlns:c15="http://schemas.microsoft.com/office/drawing/2012/chart" uri="{02D57815-91ED-43cb-92C2-25804820EDAC}">
                        <c15:formulaRef>
                          <c15:sqref>'AISG Abstract Results'!$E$139:$E$154</c15:sqref>
                        </c15:formulaRef>
                      </c:ext>
                    </c:extLst>
                    <c:numCache>
                      <c:formatCode>#,##0</c:formatCode>
                      <c:ptCount val="16"/>
                      <c:pt idx="0">
                        <c:v>1.30261802222355E+16</c:v>
                      </c:pt>
                      <c:pt idx="1">
                        <c:v>1.29858279641169E+16</c:v>
                      </c:pt>
                      <c:pt idx="2">
                        <c:v>1.29740886683382E+16</c:v>
                      </c:pt>
                      <c:pt idx="3">
                        <c:v>1.29508503831932E+16</c:v>
                      </c:pt>
                      <c:pt idx="4">
                        <c:v>1.29249434229138E+16</c:v>
                      </c:pt>
                      <c:pt idx="5">
                        <c:v>1.29208831705765E+16</c:v>
                      </c:pt>
                      <c:pt idx="6">
                        <c:v>1.29199791240654E+16</c:v>
                      </c:pt>
                      <c:pt idx="7">
                        <c:v>1.29166769150459E+16</c:v>
                      </c:pt>
                      <c:pt idx="8">
                        <c:v>1.29163386565868E+16</c:v>
                      </c:pt>
                      <c:pt idx="9">
                        <c:v>1.2913795114368E+16</c:v>
                      </c:pt>
                      <c:pt idx="10">
                        <c:v>1.28998813700259E+16</c:v>
                      </c:pt>
                      <c:pt idx="11">
                        <c:v>1.28996417622421E+16</c:v>
                      </c:pt>
                      <c:pt idx="12">
                        <c:v>1.28787072680382E+16</c:v>
                      </c:pt>
                      <c:pt idx="13">
                        <c:v>1.28785996685604E+16</c:v>
                      </c:pt>
                      <c:pt idx="14">
                        <c:v>1.28705956196871E+16</c:v>
                      </c:pt>
                      <c:pt idx="15">
                        <c:v>1.28705956196871E+16</c:v>
                      </c:pt>
                    </c:numCache>
                  </c:numRef>
                </c:yVal>
                <c:smooth val="0"/>
                <c:extLst>
                  <c:ext xmlns:c16="http://schemas.microsoft.com/office/drawing/2014/chart" uri="{C3380CC4-5D6E-409C-BE32-E72D297353CC}">
                    <c16:uniqueId val="{00000011-98BD-418A-B3C7-7DDC25BEAC12}"/>
                  </c:ext>
                </c:extLst>
              </c15:ser>
            </c15:filteredScatterSeries>
            <c15:filteredScatterSeries>
              <c15:ser>
                <c:idx val="18"/>
                <c:order val="18"/>
                <c:tx>
                  <c:v>Abstract Handpicked G96</c:v>
                </c:tx>
                <c:spPr>
                  <a:ln w="19050" cap="rnd">
                    <a:solidFill>
                      <a:schemeClr val="accent1">
                        <a:lumMod val="80000"/>
                      </a:schemeClr>
                    </a:solidFill>
                    <a:round/>
                  </a:ln>
                  <a:effectLst/>
                </c:spPr>
                <c:marker>
                  <c:symbol val="circle"/>
                  <c:size val="5"/>
                  <c:spPr>
                    <a:solidFill>
                      <a:schemeClr val="accent1">
                        <a:lumMod val="80000"/>
                      </a:schemeClr>
                    </a:solidFill>
                    <a:ln w="9525">
                      <a:solidFill>
                        <a:schemeClr val="accent1">
                          <a:lumMod val="80000"/>
                        </a:schemeClr>
                      </a:solidFill>
                    </a:ln>
                    <a:effectLst/>
                  </c:spPr>
                </c:marker>
                <c:xVal>
                  <c:numRef>
                    <c:extLst xmlns:c15="http://schemas.microsoft.com/office/drawing/2012/chart">
                      <c:ext xmlns:c15="http://schemas.microsoft.com/office/drawing/2012/chart" uri="{02D57815-91ED-43cb-92C2-25804820EDAC}">
                        <c15:formulaRef>
                          <c15:sqref>'AISG Abstract Results'!$H$155:$H$163</c15:sqref>
                        </c15:formulaRef>
                      </c:ext>
                    </c:extLst>
                    <c:numCache>
                      <c:formatCode>h:mm:ss</c:formatCode>
                      <c:ptCount val="9"/>
                      <c:pt idx="0">
                        <c:v>9.5578703703703692E-5</c:v>
                      </c:pt>
                      <c:pt idx="1">
                        <c:v>1.2990740740740739E-4</c:v>
                      </c:pt>
                      <c:pt idx="2">
                        <c:v>7.5218750000000014E-4</c:v>
                      </c:pt>
                      <c:pt idx="3">
                        <c:v>7.9954861111111101E-4</c:v>
                      </c:pt>
                      <c:pt idx="4">
                        <c:v>9.0820601851851859E-4</c:v>
                      </c:pt>
                      <c:pt idx="5">
                        <c:v>1.6515277777777778E-3</c:v>
                      </c:pt>
                      <c:pt idx="6">
                        <c:v>1.75712962962963E-3</c:v>
                      </c:pt>
                      <c:pt idx="7">
                        <c:v>1.3438831018518518E-2</c:v>
                      </c:pt>
                      <c:pt idx="8">
                        <c:v>0.20832581018518517</c:v>
                      </c:pt>
                    </c:numCache>
                  </c:numRef>
                </c:xVal>
                <c:yVal>
                  <c:numRef>
                    <c:extLst xmlns:c15="http://schemas.microsoft.com/office/drawing/2012/chart">
                      <c:ext xmlns:c15="http://schemas.microsoft.com/office/drawing/2012/chart" uri="{02D57815-91ED-43cb-92C2-25804820EDAC}">
                        <c15:formulaRef>
                          <c15:sqref>'AISG Abstract Results'!$E$155:$E$163</c15:sqref>
                        </c15:formulaRef>
                      </c:ext>
                    </c:extLst>
                    <c:numCache>
                      <c:formatCode>#,##0</c:formatCode>
                      <c:ptCount val="9"/>
                      <c:pt idx="0">
                        <c:v>1.27842801607512E+16</c:v>
                      </c:pt>
                      <c:pt idx="1">
                        <c:v>1.27646713162862E+16</c:v>
                      </c:pt>
                      <c:pt idx="2">
                        <c:v>1.27531579561492E+16</c:v>
                      </c:pt>
                      <c:pt idx="3">
                        <c:v>1.27192401457125E+16</c:v>
                      </c:pt>
                      <c:pt idx="4">
                        <c:v>1.2698663632777E+16</c:v>
                      </c:pt>
                      <c:pt idx="5">
                        <c:v>1.2693113546679E+16</c:v>
                      </c:pt>
                      <c:pt idx="6">
                        <c:v>1.26928980516551E+16</c:v>
                      </c:pt>
                      <c:pt idx="7">
                        <c:v>1.26845034105841E+16</c:v>
                      </c:pt>
                      <c:pt idx="8">
                        <c:v>1.26845034105841E+16</c:v>
                      </c:pt>
                    </c:numCache>
                  </c:numRef>
                </c:yVal>
                <c:smooth val="0"/>
                <c:extLst>
                  <c:ext xmlns:c16="http://schemas.microsoft.com/office/drawing/2014/chart" uri="{C3380CC4-5D6E-409C-BE32-E72D297353CC}">
                    <c16:uniqueId val="{00000012-98BD-418A-B3C7-7DDC25BEAC12}"/>
                  </c:ext>
                </c:extLst>
              </c15:ser>
            </c15:filteredScatterSeries>
          </c:ext>
        </c:extLst>
      </c:scatterChart>
      <c:valAx>
        <c:axId val="3328191"/>
        <c:scaling>
          <c:orientation val="minMax"/>
          <c:max val="0.21000000000000002"/>
          <c:min val="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Hours of Solver Run TIme</a:t>
                </a:r>
              </a:p>
            </c:rich>
          </c:tx>
          <c:layout>
            <c:manualLayout>
              <c:xMode val="edge"/>
              <c:yMode val="edge"/>
              <c:x val="0.4395023510601494"/>
              <c:y val="0.9512094471502339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h:mm:ss" sourceLinked="1"/>
        <c:majorTickMark val="none"/>
        <c:minorTickMark val="none"/>
        <c:tickLblPos val="low"/>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28607"/>
        <c:crosses val="autoZero"/>
        <c:crossBetween val="midCat"/>
        <c:majorUnit val="4.166700000000001E-2"/>
      </c:valAx>
      <c:valAx>
        <c:axId val="3328607"/>
        <c:scaling>
          <c:orientation val="minMax"/>
          <c:max val="1.6600000000000002E+16"/>
          <c:min val="1.2E+16"/>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28191"/>
        <c:crosses val="autoZero"/>
        <c:crossBetween val="midCat"/>
        <c:dispUnits>
          <c:builtInUnit val="trillions"/>
          <c:dispUnitsLbl>
            <c:layout>
              <c:manualLayout>
                <c:xMode val="edge"/>
                <c:yMode val="edge"/>
                <c:x val="1.1708627575984499E-2"/>
                <c:y val="0.40314375947744951"/>
              </c:manualLayout>
            </c:layout>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Cost in Trillions</a:t>
                  </a:r>
                </a:p>
              </c:rich>
            </c:tx>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legend>
      <c:legendPos val="r"/>
      <c:layout>
        <c:manualLayout>
          <c:xMode val="edge"/>
          <c:yMode val="edge"/>
          <c:x val="0.73245785988875423"/>
          <c:y val="0.17395700836856609"/>
          <c:w val="0.20460826689032913"/>
          <c:h val="0.1423608542965443"/>
        </c:manualLayout>
      </c:layout>
      <c:overlay val="1"/>
      <c:spPr>
        <a:solidFill>
          <a:schemeClr val="bg1"/>
        </a:solidFill>
        <a:ln>
          <a:solidFill>
            <a:schemeClr val="tx1"/>
          </a:solid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2"/>
          <c:order val="2"/>
          <c:tx>
            <c:v>G64</c:v>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'AISG Time Results'!$G$49:$G$50</c:f>
              <c:numCache>
                <c:formatCode>h:mm:ss</c:formatCode>
                <c:ptCount val="2"/>
                <c:pt idx="0">
                  <c:v>2.2073148148148147E-3</c:v>
                </c:pt>
                <c:pt idx="1">
                  <c:v>0.20833157407407407</c:v>
                </c:pt>
              </c:numCache>
              <c:extLst xmlns:c15="http://schemas.microsoft.com/office/drawing/2012/chart"/>
            </c:numRef>
          </c:xVal>
          <c:yVal>
            <c:numRef>
              <c:f>'AISG Time Results'!$D$49:$D$50</c:f>
              <c:numCache>
                <c:formatCode>#,##0</c:formatCode>
                <c:ptCount val="2"/>
                <c:pt idx="0">
                  <c:v>1.6107793855091E+16</c:v>
                </c:pt>
                <c:pt idx="1">
                  <c:v>1.6107793855091E+16</c:v>
                </c:pt>
              </c:numCache>
              <c:extLst xmlns:c15="http://schemas.microsoft.com/office/drawing/2012/chart"/>
            </c:numRef>
          </c:yVal>
          <c:smooth val="0"/>
          <c:extLst xmlns:c15="http://schemas.microsoft.com/office/drawing/2012/chart">
            <c:ext xmlns:c16="http://schemas.microsoft.com/office/drawing/2014/chart" uri="{C3380CC4-5D6E-409C-BE32-E72D297353CC}">
              <c16:uniqueId val="{00000004-21E2-49A9-821C-A3CEB97169B6}"/>
            </c:ext>
          </c:extLst>
        </c:ser>
        <c:ser>
          <c:idx val="11"/>
          <c:order val="11"/>
          <c:tx>
            <c:v>Abstract G64</c:v>
          </c:tx>
          <c:spPr>
            <a:ln w="19050"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xVal>
            <c:numRef>
              <c:f>'AISG Abstract Results'!$H$81:$H$86</c:f>
              <c:numCache>
                <c:formatCode>h:mm:ss</c:formatCode>
                <c:ptCount val="6"/>
                <c:pt idx="0">
                  <c:v>2.6967592592592595E-5</c:v>
                </c:pt>
                <c:pt idx="1">
                  <c:v>6.2210648148148151E-5</c:v>
                </c:pt>
                <c:pt idx="2">
                  <c:v>1.0731481481481481E-4</c:v>
                </c:pt>
                <c:pt idx="3">
                  <c:v>1.1762731481481482E-4</c:v>
                </c:pt>
                <c:pt idx="4">
                  <c:v>1.3166666666666668E-4</c:v>
                </c:pt>
                <c:pt idx="5">
                  <c:v>0.20832865740740739</c:v>
                </c:pt>
              </c:numCache>
              <c:extLst xmlns:c15="http://schemas.microsoft.com/office/drawing/2012/chart"/>
            </c:numRef>
          </c:xVal>
          <c:yVal>
            <c:numRef>
              <c:f>'AISG Abstract Results'!$E$81:$E$86</c:f>
              <c:numCache>
                <c:formatCode>#,##0</c:formatCode>
                <c:ptCount val="6"/>
                <c:pt idx="0">
                  <c:v>1.39398178994135E+16</c:v>
                </c:pt>
                <c:pt idx="1">
                  <c:v>1.3864577058689E+16</c:v>
                </c:pt>
                <c:pt idx="2">
                  <c:v>1.38488339152671E+16</c:v>
                </c:pt>
                <c:pt idx="3">
                  <c:v>1.37701285333437E+16</c:v>
                </c:pt>
                <c:pt idx="4">
                  <c:v>1.3682419186271E+16</c:v>
                </c:pt>
                <c:pt idx="5">
                  <c:v>1.3682419186271E+16</c:v>
                </c:pt>
              </c:numCache>
              <c:extLst xmlns:c15="http://schemas.microsoft.com/office/drawing/2012/chart"/>
            </c:numRef>
          </c:yVal>
          <c:smooth val="0"/>
          <c:extLst>
            <c:ext xmlns:c16="http://schemas.microsoft.com/office/drawing/2014/chart" uri="{C3380CC4-5D6E-409C-BE32-E72D297353CC}">
              <c16:uniqueId val="{0000000C-21E2-49A9-821C-A3CEB97169B6}"/>
            </c:ext>
          </c:extLst>
        </c:ser>
        <c:ser>
          <c:idx val="17"/>
          <c:order val="17"/>
          <c:tx>
            <c:v>Abstract Handpicked G64</c:v>
          </c:tx>
          <c:spPr>
            <a:ln w="19050" cap="rnd">
              <a:solidFill>
                <a:schemeClr val="accent6">
                  <a:lumMod val="80000"/>
                  <a:lumOff val="20000"/>
                </a:schemeClr>
              </a:solidFill>
              <a:round/>
            </a:ln>
            <a:effectLst/>
          </c:spPr>
          <c:marker>
            <c:symbol val="circle"/>
            <c:size val="5"/>
            <c:spPr>
              <a:solidFill>
                <a:schemeClr val="accent6">
                  <a:lumMod val="80000"/>
                  <a:lumOff val="20000"/>
                </a:schemeClr>
              </a:solidFill>
              <a:ln w="9525">
                <a:solidFill>
                  <a:schemeClr val="accent6">
                    <a:lumMod val="80000"/>
                    <a:lumOff val="20000"/>
                  </a:schemeClr>
                </a:solidFill>
              </a:ln>
              <a:effectLst/>
            </c:spPr>
          </c:marker>
          <c:xVal>
            <c:numRef>
              <c:f>'AISG Abstract Results'!$H$139:$H$154</c:f>
              <c:numCache>
                <c:formatCode>h:mm:ss</c:formatCode>
                <c:ptCount val="16"/>
                <c:pt idx="0">
                  <c:v>2.3831018518518519E-5</c:v>
                </c:pt>
                <c:pt idx="1">
                  <c:v>5.3344907407407415E-5</c:v>
                </c:pt>
                <c:pt idx="2">
                  <c:v>9.6689814814814804E-5</c:v>
                </c:pt>
                <c:pt idx="3">
                  <c:v>1.2627314814814817E-4</c:v>
                </c:pt>
                <c:pt idx="4">
                  <c:v>9.6332175925925936E-4</c:v>
                </c:pt>
                <c:pt idx="5">
                  <c:v>1.4456365740740742E-3</c:v>
                </c:pt>
                <c:pt idx="6">
                  <c:v>4.4140358796296297E-2</c:v>
                </c:pt>
                <c:pt idx="7">
                  <c:v>4.4246226851851846E-2</c:v>
                </c:pt>
                <c:pt idx="8">
                  <c:v>4.5462210648148149E-2</c:v>
                </c:pt>
                <c:pt idx="9">
                  <c:v>4.5670266203703708E-2</c:v>
                </c:pt>
                <c:pt idx="10">
                  <c:v>7.3336481481481489E-2</c:v>
                </c:pt>
                <c:pt idx="11">
                  <c:v>7.3375162037037034E-2</c:v>
                </c:pt>
                <c:pt idx="12">
                  <c:v>8.972416666666666E-2</c:v>
                </c:pt>
                <c:pt idx="13">
                  <c:v>9.0002453703703703E-2</c:v>
                </c:pt>
                <c:pt idx="14">
                  <c:v>9.3494849537037031E-2</c:v>
                </c:pt>
                <c:pt idx="15">
                  <c:v>0.20832409722222223</c:v>
                </c:pt>
              </c:numCache>
              <c:extLst xmlns:c15="http://schemas.microsoft.com/office/drawing/2012/chart"/>
            </c:numRef>
          </c:xVal>
          <c:yVal>
            <c:numRef>
              <c:f>'AISG Abstract Results'!$E$139:$E$154</c:f>
              <c:numCache>
                <c:formatCode>#,##0</c:formatCode>
                <c:ptCount val="16"/>
                <c:pt idx="0">
                  <c:v>1.30261802222355E+16</c:v>
                </c:pt>
                <c:pt idx="1">
                  <c:v>1.29858279641169E+16</c:v>
                </c:pt>
                <c:pt idx="2">
                  <c:v>1.29740886683382E+16</c:v>
                </c:pt>
                <c:pt idx="3">
                  <c:v>1.29508503831932E+16</c:v>
                </c:pt>
                <c:pt idx="4">
                  <c:v>1.29249434229138E+16</c:v>
                </c:pt>
                <c:pt idx="5">
                  <c:v>1.29208831705765E+16</c:v>
                </c:pt>
                <c:pt idx="6">
                  <c:v>1.29199791240654E+16</c:v>
                </c:pt>
                <c:pt idx="7">
                  <c:v>1.29166769150459E+16</c:v>
                </c:pt>
                <c:pt idx="8">
                  <c:v>1.29163386565868E+16</c:v>
                </c:pt>
                <c:pt idx="9">
                  <c:v>1.2913795114368E+16</c:v>
                </c:pt>
                <c:pt idx="10">
                  <c:v>1.28998813700259E+16</c:v>
                </c:pt>
                <c:pt idx="11">
                  <c:v>1.28996417622421E+16</c:v>
                </c:pt>
                <c:pt idx="12">
                  <c:v>1.28787072680382E+16</c:v>
                </c:pt>
                <c:pt idx="13">
                  <c:v>1.28785996685604E+16</c:v>
                </c:pt>
                <c:pt idx="14">
                  <c:v>1.28705956196871E+16</c:v>
                </c:pt>
                <c:pt idx="15">
                  <c:v>1.28705956196871E+16</c:v>
                </c:pt>
              </c:numCache>
              <c:extLst xmlns:c15="http://schemas.microsoft.com/office/drawing/2012/chart"/>
            </c:numRef>
          </c:yVal>
          <c:smooth val="0"/>
          <c:extLst>
            <c:ext xmlns:c16="http://schemas.microsoft.com/office/drawing/2014/chart" uri="{C3380CC4-5D6E-409C-BE32-E72D297353CC}">
              <c16:uniqueId val="{00000011-21E2-49A9-821C-A3CEB97169B6}"/>
            </c:ext>
          </c:extLst>
        </c:ser>
        <c:dLbls>
          <c:showLegendKey val="0"/>
          <c:showVal val="0"/>
          <c:showCatName val="0"/>
          <c:showSerName val="0"/>
          <c:showPercent val="0"/>
          <c:showBubbleSize val="0"/>
        </c:dLbls>
        <c:axId val="3328191"/>
        <c:axId val="3328607"/>
        <c:extLst>
          <c:ext xmlns:c15="http://schemas.microsoft.com/office/drawing/2012/chart" uri="{02D57815-91ED-43cb-92C2-25804820EDAC}">
            <c15:filteredScatterSeries>
              <c15:ser>
                <c:idx val="0"/>
                <c:order val="0"/>
                <c:tx>
                  <c:v>G32</c:v>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extLst>
                      <c:ext uri="{02D57815-91ED-43cb-92C2-25804820EDAC}">
                        <c15:formulaRef>
                          <c15:sqref>'AISG Time Results'!$G$43:$G$46</c15:sqref>
                        </c15:formulaRef>
                      </c:ext>
                    </c:extLst>
                    <c:numCache>
                      <c:formatCode>h:mm:ss</c:formatCode>
                      <c:ptCount val="4"/>
                      <c:pt idx="0">
                        <c:v>3.5403935185185186E-4</c:v>
                      </c:pt>
                      <c:pt idx="1">
                        <c:v>7.5765046296296301E-4</c:v>
                      </c:pt>
                      <c:pt idx="2">
                        <c:v>1.9752650462962963E-2</c:v>
                      </c:pt>
                      <c:pt idx="3">
                        <c:v>0.20833807870370369</c:v>
                      </c:pt>
                    </c:numCache>
                  </c:numRef>
                </c:xVal>
                <c:yVal>
                  <c:numRef>
                    <c:extLst>
                      <c:ext uri="{02D57815-91ED-43cb-92C2-25804820EDAC}">
                        <c15:formulaRef>
                          <c15:sqref>'AISG Time Results'!$D$43:$D$46</c15:sqref>
                        </c15:formulaRef>
                      </c:ext>
                    </c:extLst>
                    <c:numCache>
                      <c:formatCode>#,##0</c:formatCode>
                      <c:ptCount val="4"/>
                      <c:pt idx="0">
                        <c:v>1.6500681157206E+16</c:v>
                      </c:pt>
                      <c:pt idx="1">
                        <c:v>1.55725787854052E+16</c:v>
                      </c:pt>
                      <c:pt idx="2">
                        <c:v>1.51853529751226E+16</c:v>
                      </c:pt>
                      <c:pt idx="3">
                        <c:v>1.51853529751226E+16</c:v>
                      </c:pt>
                    </c:numCache>
                  </c:numRef>
                </c:yVal>
                <c:smooth val="0"/>
                <c:extLst>
                  <c:ext xmlns:c16="http://schemas.microsoft.com/office/drawing/2014/chart" uri="{C3380CC4-5D6E-409C-BE32-E72D297353CC}">
                    <c16:uniqueId val="{00000003-21E2-49A9-821C-A3CEB97169B6}"/>
                  </c:ext>
                </c:extLst>
              </c15:ser>
            </c15:filteredScatterSeries>
            <c15:filteredScatterSeries>
              <c15:ser>
                <c:idx val="1"/>
                <c:order val="1"/>
                <c:tx>
                  <c:v>G48</c:v>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extLst xmlns:c15="http://schemas.microsoft.com/office/drawing/2012/chart">
                      <c:ext xmlns:c15="http://schemas.microsoft.com/office/drawing/2012/chart" uri="{02D57815-91ED-43cb-92C2-25804820EDAC}">
                        <c15:formulaRef>
                          <c15:sqref>'AISG Time Results'!$G$47:$G$48</c15:sqref>
                        </c15:formulaRef>
                      </c:ext>
                    </c:extLst>
                    <c:numCache>
                      <c:formatCode>h:mm:ss</c:formatCode>
                      <c:ptCount val="2"/>
                      <c:pt idx="0">
                        <c:v>1.8641203703703704E-4</c:v>
                      </c:pt>
                      <c:pt idx="1">
                        <c:v>0.20832399305555557</c:v>
                      </c:pt>
                    </c:numCache>
                  </c:numRef>
                </c:xVal>
                <c:yVal>
                  <c:numRef>
                    <c:extLst xmlns:c15="http://schemas.microsoft.com/office/drawing/2012/chart">
                      <c:ext xmlns:c15="http://schemas.microsoft.com/office/drawing/2012/chart" uri="{02D57815-91ED-43cb-92C2-25804820EDAC}">
                        <c15:formulaRef>
                          <c15:sqref>'AISG Time Results'!$D$47:$D$48</c15:sqref>
                        </c15:formulaRef>
                      </c:ext>
                    </c:extLst>
                    <c:numCache>
                      <c:formatCode>#,##0</c:formatCode>
                      <c:ptCount val="2"/>
                      <c:pt idx="0">
                        <c:v>1.61047813109752E+16</c:v>
                      </c:pt>
                      <c:pt idx="1">
                        <c:v>1.61047813109752E+16</c:v>
                      </c:pt>
                    </c:numCache>
                  </c:numRef>
                </c:yVal>
                <c:smooth val="0"/>
                <c:extLst xmlns:c15="http://schemas.microsoft.com/office/drawing/2012/chart">
                  <c:ext xmlns:c16="http://schemas.microsoft.com/office/drawing/2014/chart" uri="{C3380CC4-5D6E-409C-BE32-E72D297353CC}">
                    <c16:uniqueId val="{00000000-21E2-49A9-821C-A3CEB97169B6}"/>
                  </c:ext>
                </c:extLst>
              </c15:ser>
            </c15:filteredScatterSeries>
            <c15:filteredScatterSeries>
              <c15:ser>
                <c:idx val="3"/>
                <c:order val="3"/>
                <c:tx>
                  <c:v>G96</c:v>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extLst xmlns:c15="http://schemas.microsoft.com/office/drawing/2012/chart">
                      <c:ext xmlns:c15="http://schemas.microsoft.com/office/drawing/2012/chart" uri="{02D57815-91ED-43cb-92C2-25804820EDAC}">
                        <c15:formulaRef>
                          <c15:sqref>'AISG Time Results'!$G$51:$G$52</c15:sqref>
                        </c15:formulaRef>
                      </c:ext>
                    </c:extLst>
                    <c:numCache>
                      <c:formatCode>h:mm:ss</c:formatCode>
                      <c:ptCount val="2"/>
                      <c:pt idx="0">
                        <c:v>0.10703562500000001</c:v>
                      </c:pt>
                      <c:pt idx="1">
                        <c:v>0.20832290509259258</c:v>
                      </c:pt>
                    </c:numCache>
                  </c:numRef>
                </c:xVal>
                <c:yVal>
                  <c:numRef>
                    <c:extLst xmlns:c15="http://schemas.microsoft.com/office/drawing/2012/chart">
                      <c:ext xmlns:c15="http://schemas.microsoft.com/office/drawing/2012/chart" uri="{02D57815-91ED-43cb-92C2-25804820EDAC}">
                        <c15:formulaRef>
                          <c15:sqref>'AISG Time Results'!$D$51:$D$52</c15:sqref>
                        </c15:formulaRef>
                      </c:ext>
                    </c:extLst>
                    <c:numCache>
                      <c:formatCode>#,##0</c:formatCode>
                      <c:ptCount val="2"/>
                      <c:pt idx="0">
                        <c:v>1.60412087309093E+16</c:v>
                      </c:pt>
                      <c:pt idx="1">
                        <c:v>1.60412087309093E+16</c:v>
                      </c:pt>
                    </c:numCache>
                  </c:numRef>
                </c:yVal>
                <c:smooth val="0"/>
                <c:extLst xmlns:c15="http://schemas.microsoft.com/office/drawing/2012/chart">
                  <c:ext xmlns:c16="http://schemas.microsoft.com/office/drawing/2014/chart" uri="{C3380CC4-5D6E-409C-BE32-E72D297353CC}">
                    <c16:uniqueId val="{00000005-21E2-49A9-821C-A3CEB97169B6}"/>
                  </c:ext>
                </c:extLst>
              </c15:ser>
            </c15:filteredScatterSeries>
            <c15:filteredScatterSeries>
              <c15:ser>
                <c:idx val="4"/>
                <c:order val="4"/>
                <c:tx>
                  <c:v>G24</c:v>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extLst xmlns:c15="http://schemas.microsoft.com/office/drawing/2012/chart">
                      <c:ext xmlns:c15="http://schemas.microsoft.com/office/drawing/2012/chart" uri="{02D57815-91ED-43cb-92C2-25804820EDAC}">
                        <c15:formulaRef>
                          <c15:sqref>'AISG Time Results'!$G$30:$G$42</c15:sqref>
                        </c15:formulaRef>
                      </c:ext>
                    </c:extLst>
                    <c:numCache>
                      <c:formatCode>h:mm:ss</c:formatCode>
                      <c:ptCount val="13"/>
                      <c:pt idx="0">
                        <c:v>9.0393518518518527E-6</c:v>
                      </c:pt>
                      <c:pt idx="1">
                        <c:v>1.1481481481481482E-5</c:v>
                      </c:pt>
                      <c:pt idx="2">
                        <c:v>3.7719907407407408E-5</c:v>
                      </c:pt>
                      <c:pt idx="3">
                        <c:v>4.4340277777777782E-5</c:v>
                      </c:pt>
                      <c:pt idx="4">
                        <c:v>8.0821759259259255E-5</c:v>
                      </c:pt>
                      <c:pt idx="5">
                        <c:v>1.1649305555555554E-4</c:v>
                      </c:pt>
                      <c:pt idx="6">
                        <c:v>3.7709490740740742E-4</c:v>
                      </c:pt>
                      <c:pt idx="7">
                        <c:v>7.5133333333333337E-3</c:v>
                      </c:pt>
                      <c:pt idx="8">
                        <c:v>7.5248611111111115E-3</c:v>
                      </c:pt>
                      <c:pt idx="9">
                        <c:v>1.7045428240740741E-2</c:v>
                      </c:pt>
                      <c:pt idx="10">
                        <c:v>2.1885300925925926E-2</c:v>
                      </c:pt>
                      <c:pt idx="11">
                        <c:v>5.9387326388888884E-2</c:v>
                      </c:pt>
                      <c:pt idx="12">
                        <c:v>0.20832325231481483</c:v>
                      </c:pt>
                    </c:numCache>
                  </c:numRef>
                </c:xVal>
                <c:yVal>
                  <c:numRef>
                    <c:extLst xmlns:c15="http://schemas.microsoft.com/office/drawing/2012/chart">
                      <c:ext xmlns:c15="http://schemas.microsoft.com/office/drawing/2012/chart" uri="{02D57815-91ED-43cb-92C2-25804820EDAC}">
                        <c15:formulaRef>
                          <c15:sqref>'AISG Time Results'!$D$30:$D$42</c15:sqref>
                        </c15:formulaRef>
                      </c:ext>
                    </c:extLst>
                    <c:numCache>
                      <c:formatCode>#,##0</c:formatCode>
                      <c:ptCount val="13"/>
                      <c:pt idx="0">
                        <c:v>9782636235578650</c:v>
                      </c:pt>
                      <c:pt idx="1">
                        <c:v>9711417840268510</c:v>
                      </c:pt>
                      <c:pt idx="2">
                        <c:v>9417596717820990</c:v>
                      </c:pt>
                      <c:pt idx="3">
                        <c:v>8690793818274420</c:v>
                      </c:pt>
                      <c:pt idx="4">
                        <c:v>8641696841676800</c:v>
                      </c:pt>
                      <c:pt idx="5">
                        <c:v>8229385704301920</c:v>
                      </c:pt>
                      <c:pt idx="6">
                        <c:v>7862746921493250</c:v>
                      </c:pt>
                      <c:pt idx="7">
                        <c:v>7711797924854970</c:v>
                      </c:pt>
                      <c:pt idx="8">
                        <c:v>7707052795285470</c:v>
                      </c:pt>
                      <c:pt idx="9">
                        <c:v>7699327535912050</c:v>
                      </c:pt>
                      <c:pt idx="10">
                        <c:v>7482884671207160</c:v>
                      </c:pt>
                      <c:pt idx="11">
                        <c:v>7438924313210040</c:v>
                      </c:pt>
                      <c:pt idx="12">
                        <c:v>7438924313210040</c:v>
                      </c:pt>
                    </c:numCache>
                  </c:numRef>
                </c:yVal>
                <c:smooth val="0"/>
                <c:extLst xmlns:c15="http://schemas.microsoft.com/office/drawing/2012/chart">
                  <c:ext xmlns:c16="http://schemas.microsoft.com/office/drawing/2014/chart" uri="{C3380CC4-5D6E-409C-BE32-E72D297353CC}">
                    <c16:uniqueId val="{00000006-21E2-49A9-821C-A3CEB97169B6}"/>
                  </c:ext>
                </c:extLst>
              </c15:ser>
            </c15:filteredScatterSeries>
            <c15:filteredScatterSeries>
              <c15:ser>
                <c:idx val="5"/>
                <c:order val="5"/>
                <c:tx>
                  <c:v>G16</c:v>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extLst xmlns:c15="http://schemas.microsoft.com/office/drawing/2012/chart">
                      <c:ext xmlns:c15="http://schemas.microsoft.com/office/drawing/2012/chart" uri="{02D57815-91ED-43cb-92C2-25804820EDAC}">
                        <c15:formulaRef>
                          <c15:sqref>'AISG Time Results'!$G$19:$G$29</c15:sqref>
                        </c15:formulaRef>
                      </c:ext>
                    </c:extLst>
                    <c:numCache>
                      <c:formatCode>h:mm:ss</c:formatCode>
                      <c:ptCount val="11"/>
                      <c:pt idx="0">
                        <c:v>7.8703703703703719E-6</c:v>
                      </c:pt>
                      <c:pt idx="1">
                        <c:v>9.8229166666666658E-5</c:v>
                      </c:pt>
                      <c:pt idx="2">
                        <c:v>1.7652777777777781E-4</c:v>
                      </c:pt>
                      <c:pt idx="3">
                        <c:v>1.7813657407407408E-4</c:v>
                      </c:pt>
                      <c:pt idx="4">
                        <c:v>5.6347222222222226E-4</c:v>
                      </c:pt>
                      <c:pt idx="5">
                        <c:v>1.8959699074074073E-2</c:v>
                      </c:pt>
                      <c:pt idx="6">
                        <c:v>2.2889004629629631E-2</c:v>
                      </c:pt>
                      <c:pt idx="7">
                        <c:v>4.8141203703703707E-2</c:v>
                      </c:pt>
                      <c:pt idx="8">
                        <c:v>0.19171827546296297</c:v>
                      </c:pt>
                      <c:pt idx="9">
                        <c:v>0.19178265046296294</c:v>
                      </c:pt>
                      <c:pt idx="10">
                        <c:v>0.20832457175925925</c:v>
                      </c:pt>
                    </c:numCache>
                  </c:numRef>
                </c:xVal>
                <c:yVal>
                  <c:numRef>
                    <c:extLst xmlns:c15="http://schemas.microsoft.com/office/drawing/2012/chart">
                      <c:ext xmlns:c15="http://schemas.microsoft.com/office/drawing/2012/chart" uri="{02D57815-91ED-43cb-92C2-25804820EDAC}">
                        <c15:formulaRef>
                          <c15:sqref>'AISG Time Results'!$D$19:$D$29</c15:sqref>
                        </c15:formulaRef>
                      </c:ext>
                    </c:extLst>
                    <c:numCache>
                      <c:formatCode>#,##0</c:formatCode>
                      <c:ptCount val="11"/>
                      <c:pt idx="0">
                        <c:v>2814068964905250</c:v>
                      </c:pt>
                      <c:pt idx="1">
                        <c:v>2735993538690140</c:v>
                      </c:pt>
                      <c:pt idx="2">
                        <c:v>2718964394431610</c:v>
                      </c:pt>
                      <c:pt idx="3">
                        <c:v>2672431542823300</c:v>
                      </c:pt>
                      <c:pt idx="4">
                        <c:v>2651503444056270</c:v>
                      </c:pt>
                      <c:pt idx="5">
                        <c:v>2646799644570250</c:v>
                      </c:pt>
                      <c:pt idx="6">
                        <c:v>2536905639649520</c:v>
                      </c:pt>
                      <c:pt idx="7">
                        <c:v>2523289956061600</c:v>
                      </c:pt>
                      <c:pt idx="8">
                        <c:v>2508038702096500</c:v>
                      </c:pt>
                      <c:pt idx="9">
                        <c:v>2481629871786070</c:v>
                      </c:pt>
                      <c:pt idx="10">
                        <c:v>2481629871786070</c:v>
                      </c:pt>
                    </c:numCache>
                  </c:numRef>
                </c:yVal>
                <c:smooth val="0"/>
                <c:extLst xmlns:c15="http://schemas.microsoft.com/office/drawing/2012/chart">
                  <c:ext xmlns:c16="http://schemas.microsoft.com/office/drawing/2014/chart" uri="{C3380CC4-5D6E-409C-BE32-E72D297353CC}">
                    <c16:uniqueId val="{00000007-21E2-49A9-821C-A3CEB97169B6}"/>
                  </c:ext>
                </c:extLst>
              </c15:ser>
            </c15:filteredScatterSeries>
            <c15:filteredScatterSeries>
              <c15:ser>
                <c:idx val="6"/>
                <c:order val="6"/>
                <c:tx>
                  <c:v>G12</c:v>
                </c:tx>
                <c:spPr>
                  <a:ln w="19050"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xVal>
                  <c:numRef>
                    <c:extLst xmlns:c15="http://schemas.microsoft.com/office/drawing/2012/chart">
                      <c:ext xmlns:c15="http://schemas.microsoft.com/office/drawing/2012/chart" uri="{02D57815-91ED-43cb-92C2-25804820EDAC}">
                        <c15:formulaRef>
                          <c15:sqref>'AISG Time Results'!$G$2:$G$18</c15:sqref>
                        </c15:formulaRef>
                      </c:ext>
                    </c:extLst>
                    <c:numCache>
                      <c:formatCode>h:mm:ss</c:formatCode>
                      <c:ptCount val="17"/>
                      <c:pt idx="0">
                        <c:v>1.7013888888888889E-6</c:v>
                      </c:pt>
                      <c:pt idx="1">
                        <c:v>2.5231481481481484E-6</c:v>
                      </c:pt>
                      <c:pt idx="2">
                        <c:v>5.5439814814814813E-6</c:v>
                      </c:pt>
                      <c:pt idx="3">
                        <c:v>1.1076388888888887E-5</c:v>
                      </c:pt>
                      <c:pt idx="4">
                        <c:v>1.1828703703703704E-5</c:v>
                      </c:pt>
                      <c:pt idx="5">
                        <c:v>4.1030092592592595E-5</c:v>
                      </c:pt>
                      <c:pt idx="6">
                        <c:v>5.9644675925925924E-4</c:v>
                      </c:pt>
                      <c:pt idx="7">
                        <c:v>6.2230324074074076E-4</c:v>
                      </c:pt>
                      <c:pt idx="8">
                        <c:v>1.5811458333333335E-3</c:v>
                      </c:pt>
                      <c:pt idx="9">
                        <c:v>2.0744560185185184E-3</c:v>
                      </c:pt>
                      <c:pt idx="10">
                        <c:v>2.0759722222222221E-3</c:v>
                      </c:pt>
                      <c:pt idx="11">
                        <c:v>5.6904629629629631E-3</c:v>
                      </c:pt>
                      <c:pt idx="12">
                        <c:v>5.9645949074074063E-3</c:v>
                      </c:pt>
                      <c:pt idx="13">
                        <c:v>5.9674652777777773E-3</c:v>
                      </c:pt>
                      <c:pt idx="14">
                        <c:v>0.11690805555555556</c:v>
                      </c:pt>
                      <c:pt idx="15">
                        <c:v>0.11697178240740741</c:v>
                      </c:pt>
                      <c:pt idx="16">
                        <c:v>0.20832920138888888</c:v>
                      </c:pt>
                    </c:numCache>
                  </c:numRef>
                </c:xVal>
                <c:yVal>
                  <c:numRef>
                    <c:extLst xmlns:c15="http://schemas.microsoft.com/office/drawing/2012/chart">
                      <c:ext xmlns:c15="http://schemas.microsoft.com/office/drawing/2012/chart" uri="{02D57815-91ED-43cb-92C2-25804820EDAC}">
                        <c15:formulaRef>
                          <c15:sqref>'AISG Time Results'!$D$2:$D$18</c15:sqref>
                        </c15:formulaRef>
                      </c:ext>
                    </c:extLst>
                    <c:numCache>
                      <c:formatCode>#,##0</c:formatCode>
                      <c:ptCount val="17"/>
                      <c:pt idx="0">
                        <c:v>2174165192755800</c:v>
                      </c:pt>
                      <c:pt idx="1">
                        <c:v>1973805062387210</c:v>
                      </c:pt>
                      <c:pt idx="2">
                        <c:v>1702847430283020</c:v>
                      </c:pt>
                      <c:pt idx="3">
                        <c:v>1368715014578140</c:v>
                      </c:pt>
                      <c:pt idx="4">
                        <c:v>1318369743563480</c:v>
                      </c:pt>
                      <c:pt idx="5">
                        <c:v>1271089998085380</c:v>
                      </c:pt>
                      <c:pt idx="6">
                        <c:v>1263420140613010</c:v>
                      </c:pt>
                      <c:pt idx="7">
                        <c:v>1249901639576860</c:v>
                      </c:pt>
                      <c:pt idx="8">
                        <c:v>1245023596632460</c:v>
                      </c:pt>
                      <c:pt idx="9">
                        <c:v>1204728624253780</c:v>
                      </c:pt>
                      <c:pt idx="10">
                        <c:v>1193639033300350</c:v>
                      </c:pt>
                      <c:pt idx="11">
                        <c:v>1169672681376030</c:v>
                      </c:pt>
                      <c:pt idx="12">
                        <c:v>1156299014243300</c:v>
                      </c:pt>
                      <c:pt idx="13">
                        <c:v>1153322109724600</c:v>
                      </c:pt>
                      <c:pt idx="14">
                        <c:v>1145935823690330</c:v>
                      </c:pt>
                      <c:pt idx="15">
                        <c:v>1136861012220890</c:v>
                      </c:pt>
                      <c:pt idx="16">
                        <c:v>1136861012220890</c:v>
                      </c:pt>
                    </c:numCache>
                  </c:numRef>
                </c:yVal>
                <c:smooth val="0"/>
                <c:extLst xmlns:c15="http://schemas.microsoft.com/office/drawing/2012/chart">
                  <c:ext xmlns:c16="http://schemas.microsoft.com/office/drawing/2014/chart" uri="{C3380CC4-5D6E-409C-BE32-E72D297353CC}">
                    <c16:uniqueId val="{00000008-21E2-49A9-821C-A3CEB97169B6}"/>
                  </c:ext>
                </c:extLst>
              </c15:ser>
            </c15:filteredScatterSeries>
            <c15:filteredScatterSeries>
              <c15:ser>
                <c:idx val="7"/>
                <c:order val="7"/>
                <c:tx>
                  <c:v>Abstract G16</c:v>
                </c:tx>
                <c:spPr>
                  <a:ln w="19050"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xVal>
                  <c:numRef>
                    <c:extLst xmlns:c15="http://schemas.microsoft.com/office/drawing/2012/chart">
                      <c:ext xmlns:c15="http://schemas.microsoft.com/office/drawing/2012/chart" uri="{02D57815-91ED-43cb-92C2-25804820EDAC}">
                        <c15:formulaRef>
                          <c15:sqref>'AISG Abstract Results'!$H$2:$H$21</c15:sqref>
                        </c15:formulaRef>
                      </c:ext>
                    </c:extLst>
                    <c:numCache>
                      <c:formatCode>h:mm:ss</c:formatCode>
                      <c:ptCount val="20"/>
                      <c:pt idx="0">
                        <c:v>1.1574074074074074E-6</c:v>
                      </c:pt>
                      <c:pt idx="1">
                        <c:v>1.736111111111111E-6</c:v>
                      </c:pt>
                      <c:pt idx="2">
                        <c:v>2.2685185185185184E-6</c:v>
                      </c:pt>
                      <c:pt idx="3">
                        <c:v>2.9861111111111111E-6</c:v>
                      </c:pt>
                      <c:pt idx="4">
                        <c:v>4.0624999999999996E-6</c:v>
                      </c:pt>
                      <c:pt idx="5">
                        <c:v>4.6875000000000004E-6</c:v>
                      </c:pt>
                      <c:pt idx="6">
                        <c:v>1.5289351851851852E-5</c:v>
                      </c:pt>
                      <c:pt idx="7">
                        <c:v>2.2337962962962963E-5</c:v>
                      </c:pt>
                      <c:pt idx="8">
                        <c:v>2.3865740740740738E-5</c:v>
                      </c:pt>
                      <c:pt idx="9">
                        <c:v>3.3425925925925924E-5</c:v>
                      </c:pt>
                      <c:pt idx="10">
                        <c:v>3.8368055555555554E-5</c:v>
                      </c:pt>
                      <c:pt idx="11">
                        <c:v>6.7453703703703699E-5</c:v>
                      </c:pt>
                      <c:pt idx="12">
                        <c:v>1.8663194444444445E-4</c:v>
                      </c:pt>
                      <c:pt idx="13">
                        <c:v>1.915277777777778E-4</c:v>
                      </c:pt>
                      <c:pt idx="14">
                        <c:v>2.1197916666666666E-4</c:v>
                      </c:pt>
                      <c:pt idx="15">
                        <c:v>4.437847222222222E-4</c:v>
                      </c:pt>
                      <c:pt idx="16">
                        <c:v>4.4468749999999999E-4</c:v>
                      </c:pt>
                      <c:pt idx="17">
                        <c:v>7.1927083333333337E-4</c:v>
                      </c:pt>
                      <c:pt idx="18">
                        <c:v>9.8795138888888891E-4</c:v>
                      </c:pt>
                      <c:pt idx="19">
                        <c:v>0.20833026620370373</c:v>
                      </c:pt>
                    </c:numCache>
                  </c:numRef>
                </c:xVal>
                <c:yVal>
                  <c:numRef>
                    <c:extLst xmlns:c15="http://schemas.microsoft.com/office/drawing/2012/chart">
                      <c:ext xmlns:c15="http://schemas.microsoft.com/office/drawing/2012/chart" uri="{02D57815-91ED-43cb-92C2-25804820EDAC}">
                        <c15:formulaRef>
                          <c15:sqref>'AISG Abstract Results'!$E$2:$E$21</c15:sqref>
                        </c15:formulaRef>
                      </c:ext>
                    </c:extLst>
                    <c:numCache>
                      <c:formatCode>#,##0</c:formatCode>
                      <c:ptCount val="20"/>
                      <c:pt idx="0">
                        <c:v>2567017604161970</c:v>
                      </c:pt>
                      <c:pt idx="1">
                        <c:v>2565539991891660</c:v>
                      </c:pt>
                      <c:pt idx="2">
                        <c:v>2536623251176250</c:v>
                      </c:pt>
                      <c:pt idx="3">
                        <c:v>2524705147482710</c:v>
                      </c:pt>
                      <c:pt idx="4">
                        <c:v>2518552934789450</c:v>
                      </c:pt>
                      <c:pt idx="5">
                        <c:v>2494074086794500</c:v>
                      </c:pt>
                      <c:pt idx="6">
                        <c:v>2492485230597880</c:v>
                      </c:pt>
                      <c:pt idx="7">
                        <c:v>2483154541211610</c:v>
                      </c:pt>
                      <c:pt idx="8">
                        <c:v>2475531340337110</c:v>
                      </c:pt>
                      <c:pt idx="9">
                        <c:v>2438392905369260</c:v>
                      </c:pt>
                      <c:pt idx="10">
                        <c:v>2431742038750640</c:v>
                      </c:pt>
                      <c:pt idx="11">
                        <c:v>2423865935831320</c:v>
                      </c:pt>
                      <c:pt idx="12">
                        <c:v>2423136032844500</c:v>
                      </c:pt>
                      <c:pt idx="13">
                        <c:v>2421169188631600</c:v>
                      </c:pt>
                      <c:pt idx="14">
                        <c:v>2419852092499990</c:v>
                      </c:pt>
                      <c:pt idx="15">
                        <c:v>2419306664045350</c:v>
                      </c:pt>
                      <c:pt idx="16">
                        <c:v>2410406934676340</c:v>
                      </c:pt>
                      <c:pt idx="17">
                        <c:v>2410406934676340</c:v>
                      </c:pt>
                      <c:pt idx="18">
                        <c:v>2410406934676340</c:v>
                      </c:pt>
                      <c:pt idx="19">
                        <c:v>2410406934676340</c:v>
                      </c:pt>
                    </c:numCache>
                  </c:numRef>
                </c:yVal>
                <c:smooth val="0"/>
                <c:extLst>
                  <c:ext xmlns:c16="http://schemas.microsoft.com/office/drawing/2014/chart" uri="{C3380CC4-5D6E-409C-BE32-E72D297353CC}">
                    <c16:uniqueId val="{00000009-21E2-49A9-821C-A3CEB97169B6}"/>
                  </c:ext>
                </c:extLst>
              </c15:ser>
            </c15:filteredScatterSeries>
            <c15:filteredScatterSeries>
              <c15:ser>
                <c:idx val="8"/>
                <c:order val="8"/>
                <c:tx>
                  <c:v>Abstract G24</c:v>
                </c:tx>
                <c:spPr>
                  <a:ln w="19050"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xVal>
                  <c:numRef>
                    <c:extLst xmlns:c15="http://schemas.microsoft.com/office/drawing/2012/chart">
                      <c:ext xmlns:c15="http://schemas.microsoft.com/office/drawing/2012/chart" uri="{02D57815-91ED-43cb-92C2-25804820EDAC}">
                        <c15:formulaRef>
                          <c15:sqref>'AISG Abstract Results'!$H$22:$H$36</c15:sqref>
                        </c15:formulaRef>
                      </c:ext>
                    </c:extLst>
                    <c:numCache>
                      <c:formatCode>h:mm:ss</c:formatCode>
                      <c:ptCount val="15"/>
                      <c:pt idx="0">
                        <c:v>3.1944444444444451E-6</c:v>
                      </c:pt>
                      <c:pt idx="1">
                        <c:v>1.1493055555555556E-5</c:v>
                      </c:pt>
                      <c:pt idx="2">
                        <c:v>1.3506944444444447E-5</c:v>
                      </c:pt>
                      <c:pt idx="3">
                        <c:v>6.9548611111111116E-5</c:v>
                      </c:pt>
                      <c:pt idx="4">
                        <c:v>7.0960648148148147E-5</c:v>
                      </c:pt>
                      <c:pt idx="5">
                        <c:v>3.1228009259259262E-4</c:v>
                      </c:pt>
                      <c:pt idx="6">
                        <c:v>3.1943287037037037E-4</c:v>
                      </c:pt>
                      <c:pt idx="7">
                        <c:v>5.5518518518518525E-4</c:v>
                      </c:pt>
                      <c:pt idx="8">
                        <c:v>8.2563657407407401E-4</c:v>
                      </c:pt>
                      <c:pt idx="9">
                        <c:v>8.4008101851851854E-4</c:v>
                      </c:pt>
                      <c:pt idx="10">
                        <c:v>1.8385798611111111E-2</c:v>
                      </c:pt>
                      <c:pt idx="11">
                        <c:v>1.8430347222222223E-2</c:v>
                      </c:pt>
                      <c:pt idx="12">
                        <c:v>1.8433472222222223E-2</c:v>
                      </c:pt>
                      <c:pt idx="13">
                        <c:v>1.8480347222222221E-2</c:v>
                      </c:pt>
                      <c:pt idx="14">
                        <c:v>0.20833026620370373</c:v>
                      </c:pt>
                    </c:numCache>
                  </c:numRef>
                </c:xVal>
                <c:yVal>
                  <c:numRef>
                    <c:extLst xmlns:c15="http://schemas.microsoft.com/office/drawing/2012/chart">
                      <c:ext xmlns:c15="http://schemas.microsoft.com/office/drawing/2012/chart" uri="{02D57815-91ED-43cb-92C2-25804820EDAC}">
                        <c15:formulaRef>
                          <c15:sqref>'AISG Abstract Results'!$E$22:$E$36</c15:sqref>
                        </c15:formulaRef>
                      </c:ext>
                    </c:extLst>
                    <c:numCache>
                      <c:formatCode>#,##0</c:formatCode>
                      <c:ptCount val="15"/>
                      <c:pt idx="0">
                        <c:v>7234211137712160</c:v>
                      </c:pt>
                      <c:pt idx="1">
                        <c:v>7067467110056890</c:v>
                      </c:pt>
                      <c:pt idx="2">
                        <c:v>7058041155090990</c:v>
                      </c:pt>
                      <c:pt idx="3">
                        <c:v>7001649717532890</c:v>
                      </c:pt>
                      <c:pt idx="4">
                        <c:v>6988526411124770</c:v>
                      </c:pt>
                      <c:pt idx="5">
                        <c:v>6910280384834880</c:v>
                      </c:pt>
                      <c:pt idx="6">
                        <c:v>6875443502336730</c:v>
                      </c:pt>
                      <c:pt idx="7">
                        <c:v>6866729517547550</c:v>
                      </c:pt>
                      <c:pt idx="8">
                        <c:v>6805965289992760</c:v>
                      </c:pt>
                      <c:pt idx="9">
                        <c:v>6796782326881420</c:v>
                      </c:pt>
                      <c:pt idx="10">
                        <c:v>6787702272593680</c:v>
                      </c:pt>
                      <c:pt idx="11">
                        <c:v>6775393102662650</c:v>
                      </c:pt>
                      <c:pt idx="12">
                        <c:v>6772084097232090</c:v>
                      </c:pt>
                      <c:pt idx="13">
                        <c:v>6755241021530680</c:v>
                      </c:pt>
                      <c:pt idx="14">
                        <c:v>6755241021530680</c:v>
                      </c:pt>
                    </c:numCache>
                  </c:numRef>
                </c:yVal>
                <c:smooth val="0"/>
                <c:extLst>
                  <c:ext xmlns:c16="http://schemas.microsoft.com/office/drawing/2014/chart" uri="{C3380CC4-5D6E-409C-BE32-E72D297353CC}">
                    <c16:uniqueId val="{0000000A-21E2-49A9-821C-A3CEB97169B6}"/>
                  </c:ext>
                </c:extLst>
              </c15:ser>
            </c15:filteredScatterSeries>
            <c15:filteredScatterSeries>
              <c15:ser>
                <c:idx val="9"/>
                <c:order val="9"/>
                <c:tx>
                  <c:v>Abstract G32</c:v>
                </c:tx>
                <c:spPr>
                  <a:ln w="19050"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xVal>
                  <c:numRef>
                    <c:extLst xmlns:c15="http://schemas.microsoft.com/office/drawing/2012/chart">
                      <c:ext xmlns:c15="http://schemas.microsoft.com/office/drawing/2012/chart" uri="{02D57815-91ED-43cb-92C2-25804820EDAC}">
                        <c15:formulaRef>
                          <c15:sqref>'AISG Abstract Results'!$H$37:$H$63</c15:sqref>
                        </c15:formulaRef>
                      </c:ext>
                    </c:extLst>
                    <c:numCache>
                      <c:formatCode>h:mm:ss</c:formatCode>
                      <c:ptCount val="27"/>
                      <c:pt idx="0">
                        <c:v>3.6921296296296297E-6</c:v>
                      </c:pt>
                      <c:pt idx="1">
                        <c:v>6.0648148148148149E-6</c:v>
                      </c:pt>
                      <c:pt idx="2">
                        <c:v>2.3645833333333337E-5</c:v>
                      </c:pt>
                      <c:pt idx="3">
                        <c:v>3.294097222222222E-4</c:v>
                      </c:pt>
                      <c:pt idx="4">
                        <c:v>3.3478009259259263E-4</c:v>
                      </c:pt>
                      <c:pt idx="5">
                        <c:v>3.4037037037037038E-4</c:v>
                      </c:pt>
                      <c:pt idx="6">
                        <c:v>3.4200231481481478E-4</c:v>
                      </c:pt>
                      <c:pt idx="7">
                        <c:v>3.5401620370370377E-4</c:v>
                      </c:pt>
                      <c:pt idx="8">
                        <c:v>1.5387962962962966E-3</c:v>
                      </c:pt>
                      <c:pt idx="9">
                        <c:v>1.549340277777778E-3</c:v>
                      </c:pt>
                      <c:pt idx="10">
                        <c:v>2.0771180555555556E-3</c:v>
                      </c:pt>
                      <c:pt idx="11">
                        <c:v>2.918113425925926E-3</c:v>
                      </c:pt>
                      <c:pt idx="12">
                        <c:v>2.9227430555555556E-3</c:v>
                      </c:pt>
                      <c:pt idx="13">
                        <c:v>2.9250462962962967E-3</c:v>
                      </c:pt>
                      <c:pt idx="14">
                        <c:v>3.1658912037037037E-3</c:v>
                      </c:pt>
                      <c:pt idx="15">
                        <c:v>1.6432303240740739E-2</c:v>
                      </c:pt>
                      <c:pt idx="16">
                        <c:v>1.6522499999999999E-2</c:v>
                      </c:pt>
                      <c:pt idx="17">
                        <c:v>1.6528784722222221E-2</c:v>
                      </c:pt>
                      <c:pt idx="18">
                        <c:v>1.6705972222222223E-2</c:v>
                      </c:pt>
                      <c:pt idx="19">
                        <c:v>1.7189270833333332E-2</c:v>
                      </c:pt>
                      <c:pt idx="20">
                        <c:v>0.10373780092592592</c:v>
                      </c:pt>
                      <c:pt idx="21">
                        <c:v>0.1037444212962963</c:v>
                      </c:pt>
                      <c:pt idx="22">
                        <c:v>0.10376373842592594</c:v>
                      </c:pt>
                      <c:pt idx="23">
                        <c:v>0.10377121527777777</c:v>
                      </c:pt>
                      <c:pt idx="24">
                        <c:v>0.10378458333333333</c:v>
                      </c:pt>
                      <c:pt idx="25">
                        <c:v>0.11764081018518519</c:v>
                      </c:pt>
                      <c:pt idx="26">
                        <c:v>0.20832412037037037</c:v>
                      </c:pt>
                    </c:numCache>
                  </c:numRef>
                </c:xVal>
                <c:yVal>
                  <c:numRef>
                    <c:extLst xmlns:c15="http://schemas.microsoft.com/office/drawing/2012/chart">
                      <c:ext xmlns:c15="http://schemas.microsoft.com/office/drawing/2012/chart" uri="{02D57815-91ED-43cb-92C2-25804820EDAC}">
                        <c15:formulaRef>
                          <c15:sqref>'AISG Abstract Results'!$E$37:$E$63</c15:sqref>
                        </c15:formulaRef>
                      </c:ext>
                    </c:extLst>
                    <c:numCache>
                      <c:formatCode>#,##0</c:formatCode>
                      <c:ptCount val="27"/>
                      <c:pt idx="0">
                        <c:v>1.38241501956005E+16</c:v>
                      </c:pt>
                      <c:pt idx="1">
                        <c:v>1.37998256433236E+16</c:v>
                      </c:pt>
                      <c:pt idx="2">
                        <c:v>1.37216282728868E+16</c:v>
                      </c:pt>
                      <c:pt idx="3">
                        <c:v>1.37194084540468E+16</c:v>
                      </c:pt>
                      <c:pt idx="4">
                        <c:v>1.37148783015662E+16</c:v>
                      </c:pt>
                      <c:pt idx="5">
                        <c:v>1.37116198626227E+16</c:v>
                      </c:pt>
                      <c:pt idx="6">
                        <c:v>1.37111810416507E+16</c:v>
                      </c:pt>
                      <c:pt idx="7">
                        <c:v>1.37082057058601E+16</c:v>
                      </c:pt>
                      <c:pt idx="8">
                        <c:v>1.37049135455033E+16</c:v>
                      </c:pt>
                      <c:pt idx="9">
                        <c:v>1.36770211098305E+16</c:v>
                      </c:pt>
                      <c:pt idx="10">
                        <c:v>1.36654790704716E+16</c:v>
                      </c:pt>
                      <c:pt idx="11">
                        <c:v>1.3645479274434E+16</c:v>
                      </c:pt>
                      <c:pt idx="12">
                        <c:v>1.36399339907144E+16</c:v>
                      </c:pt>
                      <c:pt idx="13">
                        <c:v>1.36340368872272E+16</c:v>
                      </c:pt>
                      <c:pt idx="14">
                        <c:v>1.36306844399551E+16</c:v>
                      </c:pt>
                      <c:pt idx="15">
                        <c:v>1.36265579608516E+16</c:v>
                      </c:pt>
                      <c:pt idx="16">
                        <c:v>1.36253346644201E+16</c:v>
                      </c:pt>
                      <c:pt idx="17">
                        <c:v>1.36248355144515E+16</c:v>
                      </c:pt>
                      <c:pt idx="18">
                        <c:v>1.36214705816423E+16</c:v>
                      </c:pt>
                      <c:pt idx="19">
                        <c:v>1.3614116448386E+16</c:v>
                      </c:pt>
                      <c:pt idx="20">
                        <c:v>1.3612831072825E+16</c:v>
                      </c:pt>
                      <c:pt idx="21">
                        <c:v>1.36066082132741E+16</c:v>
                      </c:pt>
                      <c:pt idx="22">
                        <c:v>1.36052673209896E+16</c:v>
                      </c:pt>
                      <c:pt idx="23">
                        <c:v>1.36034298572729E+16</c:v>
                      </c:pt>
                      <c:pt idx="24">
                        <c:v>1.35978394149712E+16</c:v>
                      </c:pt>
                      <c:pt idx="25">
                        <c:v>1.3587360857454E+16</c:v>
                      </c:pt>
                      <c:pt idx="26">
                        <c:v>1.3587360857454E+16</c:v>
                      </c:pt>
                    </c:numCache>
                  </c:numRef>
                </c:yVal>
                <c:smooth val="0"/>
                <c:extLst>
                  <c:ext xmlns:c16="http://schemas.microsoft.com/office/drawing/2014/chart" uri="{C3380CC4-5D6E-409C-BE32-E72D297353CC}">
                    <c16:uniqueId val="{0000000B-21E2-49A9-821C-A3CEB97169B6}"/>
                  </c:ext>
                </c:extLst>
              </c15:ser>
            </c15:filteredScatterSeries>
            <c15:filteredScatterSeries>
              <c15:ser>
                <c:idx val="10"/>
                <c:order val="10"/>
                <c:tx>
                  <c:v>Abstract G48</c:v>
                </c:tx>
                <c:spPr>
                  <a:ln w="19050"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xVal>
                  <c:numRef>
                    <c:extLst xmlns:c15="http://schemas.microsoft.com/office/drawing/2012/chart">
                      <c:ext xmlns:c15="http://schemas.microsoft.com/office/drawing/2012/chart" uri="{02D57815-91ED-43cb-92C2-25804820EDAC}">
                        <c15:formulaRef>
                          <c15:sqref>'AISG Abstract Results'!$H$64:$H$80</c15:sqref>
                        </c15:formulaRef>
                      </c:ext>
                    </c:extLst>
                    <c:numCache>
                      <c:formatCode>h:mm:ss</c:formatCode>
                      <c:ptCount val="17"/>
                      <c:pt idx="0">
                        <c:v>1.8599537037037036E-5</c:v>
                      </c:pt>
                      <c:pt idx="1">
                        <c:v>2.0682870370370373E-4</c:v>
                      </c:pt>
                      <c:pt idx="2">
                        <c:v>4.5525462962962967E-4</c:v>
                      </c:pt>
                      <c:pt idx="3">
                        <c:v>7.3710648148148138E-4</c:v>
                      </c:pt>
                      <c:pt idx="4">
                        <c:v>7.5805555555555554E-4</c:v>
                      </c:pt>
                      <c:pt idx="5">
                        <c:v>1.3998726851851854E-3</c:v>
                      </c:pt>
                      <c:pt idx="6">
                        <c:v>1.4186226851851851E-3</c:v>
                      </c:pt>
                      <c:pt idx="7">
                        <c:v>1.4656365740740741E-3</c:v>
                      </c:pt>
                      <c:pt idx="8">
                        <c:v>1.4779282407407408E-3</c:v>
                      </c:pt>
                      <c:pt idx="9">
                        <c:v>1.4816666666666667E-3</c:v>
                      </c:pt>
                      <c:pt idx="10">
                        <c:v>1.4878819444444445E-3</c:v>
                      </c:pt>
                      <c:pt idx="11">
                        <c:v>1.4984606481481481E-3</c:v>
                      </c:pt>
                      <c:pt idx="12">
                        <c:v>1.5209837962962963E-3</c:v>
                      </c:pt>
                      <c:pt idx="13">
                        <c:v>8.3173148148148138E-3</c:v>
                      </c:pt>
                      <c:pt idx="14">
                        <c:v>8.3537847222222225E-3</c:v>
                      </c:pt>
                      <c:pt idx="15">
                        <c:v>1.1384976851851851E-2</c:v>
                      </c:pt>
                      <c:pt idx="16">
                        <c:v>0.20832745370370373</c:v>
                      </c:pt>
                    </c:numCache>
                  </c:numRef>
                </c:xVal>
                <c:yVal>
                  <c:numRef>
                    <c:extLst xmlns:c15="http://schemas.microsoft.com/office/drawing/2012/chart">
                      <c:ext xmlns:c15="http://schemas.microsoft.com/office/drawing/2012/chart" uri="{02D57815-91ED-43cb-92C2-25804820EDAC}">
                        <c15:formulaRef>
                          <c15:sqref>'AISG Abstract Results'!$E$64:$E$80</c15:sqref>
                        </c15:formulaRef>
                      </c:ext>
                    </c:extLst>
                    <c:numCache>
                      <c:formatCode>#,##0</c:formatCode>
                      <c:ptCount val="17"/>
                      <c:pt idx="0">
                        <c:v>1.35713581004745E+16</c:v>
                      </c:pt>
                      <c:pt idx="1">
                        <c:v>1.35495983191637E+16</c:v>
                      </c:pt>
                      <c:pt idx="2">
                        <c:v>1.35380706449841E+16</c:v>
                      </c:pt>
                      <c:pt idx="3">
                        <c:v>1.35239165486444E+16</c:v>
                      </c:pt>
                      <c:pt idx="4">
                        <c:v>1.35226166544995E+16</c:v>
                      </c:pt>
                      <c:pt idx="5">
                        <c:v>1.34925429295871E+16</c:v>
                      </c:pt>
                      <c:pt idx="6">
                        <c:v>1.34707253983037E+16</c:v>
                      </c:pt>
                      <c:pt idx="7">
                        <c:v>1.34573698872322E+16</c:v>
                      </c:pt>
                      <c:pt idx="8">
                        <c:v>1.34565891588064E+16</c:v>
                      </c:pt>
                      <c:pt idx="9">
                        <c:v>1.34565171518923E+16</c:v>
                      </c:pt>
                      <c:pt idx="10">
                        <c:v>1.34557490781424E+16</c:v>
                      </c:pt>
                      <c:pt idx="11">
                        <c:v>1.34549758605379E+16</c:v>
                      </c:pt>
                      <c:pt idx="12">
                        <c:v>1.34532921290265E+16</c:v>
                      </c:pt>
                      <c:pt idx="13">
                        <c:v>1.34515175698566E+16</c:v>
                      </c:pt>
                      <c:pt idx="14">
                        <c:v>1.34363019014602E+16</c:v>
                      </c:pt>
                      <c:pt idx="15">
                        <c:v>1.34224120374321E+16</c:v>
                      </c:pt>
                      <c:pt idx="16">
                        <c:v>1.34172170061904E+16</c:v>
                      </c:pt>
                    </c:numCache>
                  </c:numRef>
                </c:yVal>
                <c:smooth val="0"/>
                <c:extLst>
                  <c:ext xmlns:c16="http://schemas.microsoft.com/office/drawing/2014/chart" uri="{C3380CC4-5D6E-409C-BE32-E72D297353CC}">
                    <c16:uniqueId val="{00000001-21E2-49A9-821C-A3CEB97169B6}"/>
                  </c:ext>
                </c:extLst>
              </c15:ser>
            </c15:filteredScatterSeries>
            <c15:filteredScatterSeries>
              <c15:ser>
                <c:idx val="12"/>
                <c:order val="12"/>
                <c:tx>
                  <c:v>Abstract G96</c:v>
                </c:tx>
                <c:spPr>
                  <a:ln w="19050" cap="rnd">
                    <a:solidFill>
                      <a:schemeClr val="accent1">
                        <a:lumMod val="80000"/>
                        <a:lumOff val="20000"/>
                      </a:schemeClr>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xVal>
                  <c:numRef>
                    <c:extLst xmlns:c15="http://schemas.microsoft.com/office/drawing/2012/chart">
                      <c:ext xmlns:c15="http://schemas.microsoft.com/office/drawing/2012/chart" uri="{02D57815-91ED-43cb-92C2-25804820EDAC}">
                        <c15:formulaRef>
                          <c15:sqref>'AISG Abstract Results'!$H$87:$H$93</c15:sqref>
                        </c15:formulaRef>
                      </c:ext>
                    </c:extLst>
                    <c:numCache>
                      <c:formatCode>h:mm:ss</c:formatCode>
                      <c:ptCount val="7"/>
                      <c:pt idx="0">
                        <c:v>1.0108796296296297E-4</c:v>
                      </c:pt>
                      <c:pt idx="1">
                        <c:v>3.1819444444444446E-4</c:v>
                      </c:pt>
                      <c:pt idx="2">
                        <c:v>5.4344907407407402E-4</c:v>
                      </c:pt>
                      <c:pt idx="3">
                        <c:v>6.6644675925925931E-4</c:v>
                      </c:pt>
                      <c:pt idx="4">
                        <c:v>6.0589930555555553E-3</c:v>
                      </c:pt>
                      <c:pt idx="5">
                        <c:v>9.8819282407407408E-2</c:v>
                      </c:pt>
                      <c:pt idx="6">
                        <c:v>0.2083238425925926</c:v>
                      </c:pt>
                    </c:numCache>
                  </c:numRef>
                </c:xVal>
                <c:yVal>
                  <c:numRef>
                    <c:extLst xmlns:c15="http://schemas.microsoft.com/office/drawing/2012/chart">
                      <c:ext xmlns:c15="http://schemas.microsoft.com/office/drawing/2012/chart" uri="{02D57815-91ED-43cb-92C2-25804820EDAC}">
                        <c15:formulaRef>
                          <c15:sqref>'AISG Abstract Results'!$E$87:$E$93</c15:sqref>
                        </c15:formulaRef>
                      </c:ext>
                    </c:extLst>
                    <c:numCache>
                      <c:formatCode>#,##0</c:formatCode>
                      <c:ptCount val="7"/>
                      <c:pt idx="0">
                        <c:v>1.38486976245214E+16</c:v>
                      </c:pt>
                      <c:pt idx="1">
                        <c:v>1.38458391827763E+16</c:v>
                      </c:pt>
                      <c:pt idx="2">
                        <c:v>1.3766611927037E+16</c:v>
                      </c:pt>
                      <c:pt idx="3">
                        <c:v>1.37269447925771E+16</c:v>
                      </c:pt>
                      <c:pt idx="4">
                        <c:v>1.37163714910296E+16</c:v>
                      </c:pt>
                      <c:pt idx="5">
                        <c:v>1.37067036451302E+16</c:v>
                      </c:pt>
                      <c:pt idx="6">
                        <c:v>1.37067036451302E+16</c:v>
                      </c:pt>
                    </c:numCache>
                  </c:numRef>
                </c:yVal>
                <c:smooth val="0"/>
                <c:extLst>
                  <c:ext xmlns:c16="http://schemas.microsoft.com/office/drawing/2014/chart" uri="{C3380CC4-5D6E-409C-BE32-E72D297353CC}">
                    <c16:uniqueId val="{0000000D-21E2-49A9-821C-A3CEB97169B6}"/>
                  </c:ext>
                </c:extLst>
              </c15:ser>
            </c15:filteredScatterSeries>
            <c15:filteredScatterSeries>
              <c15:ser>
                <c:idx val="13"/>
                <c:order val="13"/>
                <c:tx>
                  <c:v>Abstract Handpicked G16</c:v>
                </c:tx>
                <c:spPr>
                  <a:ln w="19050" cap="rnd">
                    <a:solidFill>
                      <a:schemeClr val="accent2">
                        <a:lumMod val="80000"/>
                        <a:lumOff val="20000"/>
                      </a:schemeClr>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xVal>
                  <c:numRef>
                    <c:extLst xmlns:c15="http://schemas.microsoft.com/office/drawing/2012/chart">
                      <c:ext xmlns:c15="http://schemas.microsoft.com/office/drawing/2012/chart" uri="{02D57815-91ED-43cb-92C2-25804820EDAC}">
                        <c15:formulaRef>
                          <c15:sqref>'AISG Abstract Results'!$H$94:$H$101</c15:sqref>
                        </c15:formulaRef>
                      </c:ext>
                    </c:extLst>
                    <c:numCache>
                      <c:formatCode>h:mm:ss</c:formatCode>
                      <c:ptCount val="8"/>
                      <c:pt idx="0">
                        <c:v>1.2037037037037037E-6</c:v>
                      </c:pt>
                      <c:pt idx="1">
                        <c:v>1.6550925925925926E-6</c:v>
                      </c:pt>
                      <c:pt idx="2">
                        <c:v>2.2106481481481484E-6</c:v>
                      </c:pt>
                      <c:pt idx="3">
                        <c:v>2.5810185185185188E-6</c:v>
                      </c:pt>
                      <c:pt idx="4">
                        <c:v>3.1920138888888889E-4</c:v>
                      </c:pt>
                      <c:pt idx="5">
                        <c:v>5.9018518518518524E-4</c:v>
                      </c:pt>
                      <c:pt idx="6">
                        <c:v>8.2509259259259254E-4</c:v>
                      </c:pt>
                      <c:pt idx="7">
                        <c:v>0.20832820601851854</c:v>
                      </c:pt>
                    </c:numCache>
                  </c:numRef>
                </c:xVal>
                <c:yVal>
                  <c:numRef>
                    <c:extLst xmlns:c15="http://schemas.microsoft.com/office/drawing/2012/chart">
                      <c:ext xmlns:c15="http://schemas.microsoft.com/office/drawing/2012/chart" uri="{02D57815-91ED-43cb-92C2-25804820EDAC}">
                        <c15:formulaRef>
                          <c15:sqref>'AISG Abstract Results'!$E$94:$E$101</c15:sqref>
                        </c15:formulaRef>
                      </c:ext>
                    </c:extLst>
                    <c:numCache>
                      <c:formatCode>#,##0</c:formatCode>
                      <c:ptCount val="8"/>
                      <c:pt idx="0">
                        <c:v>2535580581059030</c:v>
                      </c:pt>
                      <c:pt idx="1">
                        <c:v>2530442453219030</c:v>
                      </c:pt>
                      <c:pt idx="2">
                        <c:v>2513618174826900</c:v>
                      </c:pt>
                      <c:pt idx="3">
                        <c:v>2507699545691540</c:v>
                      </c:pt>
                      <c:pt idx="4">
                        <c:v>2506433464366150</c:v>
                      </c:pt>
                      <c:pt idx="5">
                        <c:v>2506433464366150</c:v>
                      </c:pt>
                      <c:pt idx="6">
                        <c:v>2506433464366150</c:v>
                      </c:pt>
                      <c:pt idx="7">
                        <c:v>2506433464366150</c:v>
                      </c:pt>
                    </c:numCache>
                  </c:numRef>
                </c:yVal>
                <c:smooth val="0"/>
                <c:extLst>
                  <c:ext xmlns:c16="http://schemas.microsoft.com/office/drawing/2014/chart" uri="{C3380CC4-5D6E-409C-BE32-E72D297353CC}">
                    <c16:uniqueId val="{0000000E-21E2-49A9-821C-A3CEB97169B6}"/>
                  </c:ext>
                </c:extLst>
              </c15:ser>
            </c15:filteredScatterSeries>
            <c15:filteredScatterSeries>
              <c15:ser>
                <c:idx val="14"/>
                <c:order val="14"/>
                <c:tx>
                  <c:v>Abstract Handpicked G24</c:v>
                </c:tx>
                <c:spPr>
                  <a:ln w="19050" cap="rnd">
                    <a:solidFill>
                      <a:schemeClr val="accent3">
                        <a:lumMod val="80000"/>
                        <a:lumOff val="20000"/>
                      </a:schemeClr>
                    </a:solid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xVal>
                  <c:numRef>
                    <c:extLst xmlns:c15="http://schemas.microsoft.com/office/drawing/2012/chart">
                      <c:ext xmlns:c15="http://schemas.microsoft.com/office/drawing/2012/chart" uri="{02D57815-91ED-43cb-92C2-25804820EDAC}">
                        <c15:formulaRef>
                          <c15:sqref>'AISG Abstract Results'!$H$102:$H$114</c15:sqref>
                        </c15:formulaRef>
                      </c:ext>
                    </c:extLst>
                    <c:numCache>
                      <c:formatCode>h:mm:ss</c:formatCode>
                      <c:ptCount val="13"/>
                      <c:pt idx="0">
                        <c:v>3.0902777777777775E-6</c:v>
                      </c:pt>
                      <c:pt idx="1">
                        <c:v>5.2314814814814822E-6</c:v>
                      </c:pt>
                      <c:pt idx="2">
                        <c:v>1.4854166666666667E-4</c:v>
                      </c:pt>
                      <c:pt idx="3">
                        <c:v>1.5285879629629631E-4</c:v>
                      </c:pt>
                      <c:pt idx="4">
                        <c:v>8.6956018518518513E-4</c:v>
                      </c:pt>
                      <c:pt idx="5">
                        <c:v>3.3043518518518517E-3</c:v>
                      </c:pt>
                      <c:pt idx="6">
                        <c:v>3.6758252314814811E-2</c:v>
                      </c:pt>
                      <c:pt idx="7">
                        <c:v>5.1546562500000004E-2</c:v>
                      </c:pt>
                      <c:pt idx="8">
                        <c:v>5.1552025462962968E-2</c:v>
                      </c:pt>
                      <c:pt idx="9">
                        <c:v>6.5838356481481494E-2</c:v>
                      </c:pt>
                      <c:pt idx="10">
                        <c:v>6.8704201388888886E-2</c:v>
                      </c:pt>
                      <c:pt idx="11">
                        <c:v>0.10171753472222222</c:v>
                      </c:pt>
                      <c:pt idx="12">
                        <c:v>0.2083267013888889</c:v>
                      </c:pt>
                    </c:numCache>
                  </c:numRef>
                </c:xVal>
                <c:yVal>
                  <c:numRef>
                    <c:extLst xmlns:c15="http://schemas.microsoft.com/office/drawing/2012/chart">
                      <c:ext xmlns:c15="http://schemas.microsoft.com/office/drawing/2012/chart" uri="{02D57815-91ED-43cb-92C2-25804820EDAC}">
                        <c15:formulaRef>
                          <c15:sqref>'AISG Abstract Results'!$E$102:$E$114</c15:sqref>
                        </c15:formulaRef>
                      </c:ext>
                    </c:extLst>
                    <c:numCache>
                      <c:formatCode>#,##0</c:formatCode>
                      <c:ptCount val="13"/>
                      <c:pt idx="0">
                        <c:v>6909681276429160</c:v>
                      </c:pt>
                      <c:pt idx="1">
                        <c:v>6877449244925250</c:v>
                      </c:pt>
                      <c:pt idx="2">
                        <c:v>6737739084968460</c:v>
                      </c:pt>
                      <c:pt idx="3">
                        <c:v>6717596034711540</c:v>
                      </c:pt>
                      <c:pt idx="4">
                        <c:v>6663071787123460</c:v>
                      </c:pt>
                      <c:pt idx="5">
                        <c:v>6620395635254200</c:v>
                      </c:pt>
                      <c:pt idx="6">
                        <c:v>6615919628261020</c:v>
                      </c:pt>
                      <c:pt idx="7">
                        <c:v>6614185499362870</c:v>
                      </c:pt>
                      <c:pt idx="8">
                        <c:v>6613670919934810</c:v>
                      </c:pt>
                      <c:pt idx="9">
                        <c:v>6605473913339030</c:v>
                      </c:pt>
                      <c:pt idx="10">
                        <c:v>6594952503750860</c:v>
                      </c:pt>
                      <c:pt idx="11">
                        <c:v>6573625561675870</c:v>
                      </c:pt>
                      <c:pt idx="12">
                        <c:v>6573625561675870</c:v>
                      </c:pt>
                    </c:numCache>
                  </c:numRef>
                </c:yVal>
                <c:smooth val="0"/>
                <c:extLst>
                  <c:ext xmlns:c16="http://schemas.microsoft.com/office/drawing/2014/chart" uri="{C3380CC4-5D6E-409C-BE32-E72D297353CC}">
                    <c16:uniqueId val="{0000000F-21E2-49A9-821C-A3CEB97169B6}"/>
                  </c:ext>
                </c:extLst>
              </c15:ser>
            </c15:filteredScatterSeries>
            <c15:filteredScatterSeries>
              <c15:ser>
                <c:idx val="15"/>
                <c:order val="15"/>
                <c:tx>
                  <c:v>Abstract Handpicked G32</c:v>
                </c:tx>
                <c:spPr>
                  <a:ln w="19050" cap="rnd">
                    <a:solidFill>
                      <a:schemeClr val="accent4">
                        <a:lumMod val="80000"/>
                        <a:lumOff val="20000"/>
                      </a:schemeClr>
                    </a:solid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xVal>
                  <c:numRef>
                    <c:extLst xmlns:c15="http://schemas.microsoft.com/office/drawing/2012/chart">
                      <c:ext xmlns:c15="http://schemas.microsoft.com/office/drawing/2012/chart" uri="{02D57815-91ED-43cb-92C2-25804820EDAC}">
                        <c15:formulaRef>
                          <c15:sqref>'AISG Abstract Results'!$H$115:$H$126</c15:sqref>
                        </c15:formulaRef>
                      </c:ext>
                    </c:extLst>
                    <c:numCache>
                      <c:formatCode>h:mm:ss</c:formatCode>
                      <c:ptCount val="12"/>
                      <c:pt idx="0">
                        <c:v>1.1388888888888891E-5</c:v>
                      </c:pt>
                      <c:pt idx="1">
                        <c:v>1.2407407407407408E-5</c:v>
                      </c:pt>
                      <c:pt idx="2">
                        <c:v>2.8880671296296293E-3</c:v>
                      </c:pt>
                      <c:pt idx="3">
                        <c:v>2.9043865740740744E-3</c:v>
                      </c:pt>
                      <c:pt idx="4">
                        <c:v>2.906111111111111E-3</c:v>
                      </c:pt>
                      <c:pt idx="5">
                        <c:v>2.9083564814814818E-3</c:v>
                      </c:pt>
                      <c:pt idx="6">
                        <c:v>2.9107754629629627E-3</c:v>
                      </c:pt>
                      <c:pt idx="7">
                        <c:v>4.3968518518518523E-3</c:v>
                      </c:pt>
                      <c:pt idx="8">
                        <c:v>4.4048032407407404E-3</c:v>
                      </c:pt>
                      <c:pt idx="9">
                        <c:v>0.17473111111111109</c:v>
                      </c:pt>
                      <c:pt idx="10">
                        <c:v>0.17473979166666667</c:v>
                      </c:pt>
                      <c:pt idx="11">
                        <c:v>0.20832820601851854</c:v>
                      </c:pt>
                    </c:numCache>
                  </c:numRef>
                </c:xVal>
                <c:yVal>
                  <c:numRef>
                    <c:extLst xmlns:c15="http://schemas.microsoft.com/office/drawing/2012/chart">
                      <c:ext xmlns:c15="http://schemas.microsoft.com/office/drawing/2012/chart" uri="{02D57815-91ED-43cb-92C2-25804820EDAC}">
                        <c15:formulaRef>
                          <c15:sqref>'AISG Abstract Results'!$E$115:$E$126</c15:sqref>
                        </c15:formulaRef>
                      </c:ext>
                    </c:extLst>
                    <c:numCache>
                      <c:formatCode>#,##0</c:formatCode>
                      <c:ptCount val="12"/>
                      <c:pt idx="0">
                        <c:v>1.31466423262312E+16</c:v>
                      </c:pt>
                      <c:pt idx="1">
                        <c:v>1.31214429504907E+16</c:v>
                      </c:pt>
                      <c:pt idx="2">
                        <c:v>1.31207808952128E+16</c:v>
                      </c:pt>
                      <c:pt idx="3">
                        <c:v>1.3113383565265E+16</c:v>
                      </c:pt>
                      <c:pt idx="4">
                        <c:v>1.31128220442334E+16</c:v>
                      </c:pt>
                      <c:pt idx="5">
                        <c:v>1.31125461169014E+16</c:v>
                      </c:pt>
                      <c:pt idx="6">
                        <c:v>1.31110501774897E+16</c:v>
                      </c:pt>
                      <c:pt idx="7">
                        <c:v>1.30867105166987E+16</c:v>
                      </c:pt>
                      <c:pt idx="8">
                        <c:v>1.30783051581685E+16</c:v>
                      </c:pt>
                      <c:pt idx="9">
                        <c:v>1.30750165793514E+16</c:v>
                      </c:pt>
                      <c:pt idx="10">
                        <c:v>1.30748838087587E+16</c:v>
                      </c:pt>
                      <c:pt idx="11">
                        <c:v>1.30748838087587E+16</c:v>
                      </c:pt>
                    </c:numCache>
                  </c:numRef>
                </c:yVal>
                <c:smooth val="0"/>
                <c:extLst>
                  <c:ext xmlns:c16="http://schemas.microsoft.com/office/drawing/2014/chart" uri="{C3380CC4-5D6E-409C-BE32-E72D297353CC}">
                    <c16:uniqueId val="{00000010-21E2-49A9-821C-A3CEB97169B6}"/>
                  </c:ext>
                </c:extLst>
              </c15:ser>
            </c15:filteredScatterSeries>
            <c15:filteredScatterSeries>
              <c15:ser>
                <c:idx val="16"/>
                <c:order val="16"/>
                <c:tx>
                  <c:v>Abstract Handpicked G48</c:v>
                </c:tx>
                <c:spPr>
                  <a:ln w="19050" cap="rnd">
                    <a:solidFill>
                      <a:schemeClr val="accent5">
                        <a:lumMod val="80000"/>
                        <a:lumOff val="20000"/>
                      </a:schemeClr>
                    </a:solidFill>
                    <a:round/>
                  </a:ln>
                  <a:effectLst/>
                </c:spPr>
                <c:marker>
                  <c:symbol val="circle"/>
                  <c:size val="5"/>
                  <c:spPr>
                    <a:solidFill>
                      <a:schemeClr val="accent5">
                        <a:lumMod val="80000"/>
                        <a:lumOff val="20000"/>
                      </a:schemeClr>
                    </a:solidFill>
                    <a:ln w="9525">
                      <a:solidFill>
                        <a:schemeClr val="accent5">
                          <a:lumMod val="80000"/>
                          <a:lumOff val="20000"/>
                        </a:schemeClr>
                      </a:solidFill>
                    </a:ln>
                    <a:effectLst/>
                  </c:spPr>
                </c:marker>
                <c:xVal>
                  <c:numRef>
                    <c:extLst xmlns:c15="http://schemas.microsoft.com/office/drawing/2012/chart">
                      <c:ext xmlns:c15="http://schemas.microsoft.com/office/drawing/2012/chart" uri="{02D57815-91ED-43cb-92C2-25804820EDAC}">
                        <c15:formulaRef>
                          <c15:sqref>'AISG Abstract Results'!$H$127:$H$138</c15:sqref>
                        </c15:formulaRef>
                      </c:ext>
                    </c:extLst>
                    <c:numCache>
                      <c:formatCode>h:mm:ss</c:formatCode>
                      <c:ptCount val="12"/>
                      <c:pt idx="0">
                        <c:v>1.4606481481481482E-5</c:v>
                      </c:pt>
                      <c:pt idx="1">
                        <c:v>3.3935185185185179E-5</c:v>
                      </c:pt>
                      <c:pt idx="2">
                        <c:v>5.5567129629629634E-5</c:v>
                      </c:pt>
                      <c:pt idx="3">
                        <c:v>8.6793981481481477E-5</c:v>
                      </c:pt>
                      <c:pt idx="4">
                        <c:v>2.763888888888889E-4</c:v>
                      </c:pt>
                      <c:pt idx="5">
                        <c:v>3.1715509259259253E-3</c:v>
                      </c:pt>
                      <c:pt idx="6">
                        <c:v>9.9120706018518523E-2</c:v>
                      </c:pt>
                      <c:pt idx="7">
                        <c:v>9.9164479166666666E-2</c:v>
                      </c:pt>
                      <c:pt idx="8">
                        <c:v>0.10103934027777778</c:v>
                      </c:pt>
                      <c:pt idx="9">
                        <c:v>0.18014037037037037</c:v>
                      </c:pt>
                      <c:pt idx="10">
                        <c:v>0.1915098148148148</c:v>
                      </c:pt>
                      <c:pt idx="11">
                        <c:v>0.20832863425925927</c:v>
                      </c:pt>
                    </c:numCache>
                  </c:numRef>
                </c:xVal>
                <c:yVal>
                  <c:numRef>
                    <c:extLst xmlns:c15="http://schemas.microsoft.com/office/drawing/2012/chart">
                      <c:ext xmlns:c15="http://schemas.microsoft.com/office/drawing/2012/chart" uri="{02D57815-91ED-43cb-92C2-25804820EDAC}">
                        <c15:formulaRef>
                          <c15:sqref>'AISG Abstract Results'!$E$127:$E$138</c15:sqref>
                        </c15:formulaRef>
                      </c:ext>
                    </c:extLst>
                    <c:numCache>
                      <c:formatCode>#,##0</c:formatCode>
                      <c:ptCount val="12"/>
                      <c:pt idx="0">
                        <c:v>1.30149142681503E+16</c:v>
                      </c:pt>
                      <c:pt idx="1">
                        <c:v>1.29825373460764E+16</c:v>
                      </c:pt>
                      <c:pt idx="2">
                        <c:v>1.29473472117404E+16</c:v>
                      </c:pt>
                      <c:pt idx="3">
                        <c:v>1.28993688760526E+16</c:v>
                      </c:pt>
                      <c:pt idx="4">
                        <c:v>1.28726620519986E+16</c:v>
                      </c:pt>
                      <c:pt idx="5">
                        <c:v>1.28719384671737E+16</c:v>
                      </c:pt>
                      <c:pt idx="6">
                        <c:v>1.28698266820949E+16</c:v>
                      </c:pt>
                      <c:pt idx="7">
                        <c:v>1.28648572253078E+16</c:v>
                      </c:pt>
                      <c:pt idx="8">
                        <c:v>1.28628213713284E+16</c:v>
                      </c:pt>
                      <c:pt idx="9">
                        <c:v>1.28625282934138E+16</c:v>
                      </c:pt>
                      <c:pt idx="10">
                        <c:v>1.28565740827763E+16</c:v>
                      </c:pt>
                      <c:pt idx="11">
                        <c:v>1.28565740827763E+16</c:v>
                      </c:pt>
                    </c:numCache>
                  </c:numRef>
                </c:yVal>
                <c:smooth val="0"/>
                <c:extLst>
                  <c:ext xmlns:c16="http://schemas.microsoft.com/office/drawing/2014/chart" uri="{C3380CC4-5D6E-409C-BE32-E72D297353CC}">
                    <c16:uniqueId val="{00000002-21E2-49A9-821C-A3CEB97169B6}"/>
                  </c:ext>
                </c:extLst>
              </c15:ser>
            </c15:filteredScatterSeries>
            <c15:filteredScatterSeries>
              <c15:ser>
                <c:idx val="18"/>
                <c:order val="18"/>
                <c:tx>
                  <c:v>Abstract Handpicked G96</c:v>
                </c:tx>
                <c:spPr>
                  <a:ln w="19050" cap="rnd">
                    <a:solidFill>
                      <a:schemeClr val="accent1">
                        <a:lumMod val="80000"/>
                      </a:schemeClr>
                    </a:solidFill>
                    <a:round/>
                  </a:ln>
                  <a:effectLst/>
                </c:spPr>
                <c:marker>
                  <c:symbol val="circle"/>
                  <c:size val="5"/>
                  <c:spPr>
                    <a:solidFill>
                      <a:schemeClr val="accent1">
                        <a:lumMod val="80000"/>
                      </a:schemeClr>
                    </a:solidFill>
                    <a:ln w="9525">
                      <a:solidFill>
                        <a:schemeClr val="accent1">
                          <a:lumMod val="80000"/>
                        </a:schemeClr>
                      </a:solidFill>
                    </a:ln>
                    <a:effectLst/>
                  </c:spPr>
                </c:marker>
                <c:xVal>
                  <c:numRef>
                    <c:extLst xmlns:c15="http://schemas.microsoft.com/office/drawing/2012/chart">
                      <c:ext xmlns:c15="http://schemas.microsoft.com/office/drawing/2012/chart" uri="{02D57815-91ED-43cb-92C2-25804820EDAC}">
                        <c15:formulaRef>
                          <c15:sqref>'AISG Abstract Results'!$H$155:$H$163</c15:sqref>
                        </c15:formulaRef>
                      </c:ext>
                    </c:extLst>
                    <c:numCache>
                      <c:formatCode>h:mm:ss</c:formatCode>
                      <c:ptCount val="9"/>
                      <c:pt idx="0">
                        <c:v>9.5578703703703692E-5</c:v>
                      </c:pt>
                      <c:pt idx="1">
                        <c:v>1.2990740740740739E-4</c:v>
                      </c:pt>
                      <c:pt idx="2">
                        <c:v>7.5218750000000014E-4</c:v>
                      </c:pt>
                      <c:pt idx="3">
                        <c:v>7.9954861111111101E-4</c:v>
                      </c:pt>
                      <c:pt idx="4">
                        <c:v>9.0820601851851859E-4</c:v>
                      </c:pt>
                      <c:pt idx="5">
                        <c:v>1.6515277777777778E-3</c:v>
                      </c:pt>
                      <c:pt idx="6">
                        <c:v>1.75712962962963E-3</c:v>
                      </c:pt>
                      <c:pt idx="7">
                        <c:v>1.3438831018518518E-2</c:v>
                      </c:pt>
                      <c:pt idx="8">
                        <c:v>0.20832581018518517</c:v>
                      </c:pt>
                    </c:numCache>
                  </c:numRef>
                </c:xVal>
                <c:yVal>
                  <c:numRef>
                    <c:extLst xmlns:c15="http://schemas.microsoft.com/office/drawing/2012/chart">
                      <c:ext xmlns:c15="http://schemas.microsoft.com/office/drawing/2012/chart" uri="{02D57815-91ED-43cb-92C2-25804820EDAC}">
                        <c15:formulaRef>
                          <c15:sqref>'AISG Abstract Results'!$E$155:$E$163</c15:sqref>
                        </c15:formulaRef>
                      </c:ext>
                    </c:extLst>
                    <c:numCache>
                      <c:formatCode>#,##0</c:formatCode>
                      <c:ptCount val="9"/>
                      <c:pt idx="0">
                        <c:v>1.27842801607512E+16</c:v>
                      </c:pt>
                      <c:pt idx="1">
                        <c:v>1.27646713162862E+16</c:v>
                      </c:pt>
                      <c:pt idx="2">
                        <c:v>1.27531579561492E+16</c:v>
                      </c:pt>
                      <c:pt idx="3">
                        <c:v>1.27192401457125E+16</c:v>
                      </c:pt>
                      <c:pt idx="4">
                        <c:v>1.2698663632777E+16</c:v>
                      </c:pt>
                      <c:pt idx="5">
                        <c:v>1.2693113546679E+16</c:v>
                      </c:pt>
                      <c:pt idx="6">
                        <c:v>1.26928980516551E+16</c:v>
                      </c:pt>
                      <c:pt idx="7">
                        <c:v>1.26845034105841E+16</c:v>
                      </c:pt>
                      <c:pt idx="8">
                        <c:v>1.26845034105841E+16</c:v>
                      </c:pt>
                    </c:numCache>
                  </c:numRef>
                </c:yVal>
                <c:smooth val="0"/>
                <c:extLst>
                  <c:ext xmlns:c16="http://schemas.microsoft.com/office/drawing/2014/chart" uri="{C3380CC4-5D6E-409C-BE32-E72D297353CC}">
                    <c16:uniqueId val="{00000012-21E2-49A9-821C-A3CEB97169B6}"/>
                  </c:ext>
                </c:extLst>
              </c15:ser>
            </c15:filteredScatterSeries>
          </c:ext>
        </c:extLst>
      </c:scatterChart>
      <c:valAx>
        <c:axId val="3328191"/>
        <c:scaling>
          <c:orientation val="minMax"/>
          <c:max val="0.21000000000000002"/>
          <c:min val="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Hours of Solver Run TIme</a:t>
                </a:r>
              </a:p>
            </c:rich>
          </c:tx>
          <c:layout>
            <c:manualLayout>
              <c:xMode val="edge"/>
              <c:yMode val="edge"/>
              <c:x val="0.4395023510601494"/>
              <c:y val="0.9512094471502339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h:mm:ss" sourceLinked="1"/>
        <c:majorTickMark val="none"/>
        <c:minorTickMark val="none"/>
        <c:tickLblPos val="low"/>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28607"/>
        <c:crosses val="autoZero"/>
        <c:crossBetween val="midCat"/>
        <c:majorUnit val="4.166700000000001E-2"/>
      </c:valAx>
      <c:valAx>
        <c:axId val="3328607"/>
        <c:scaling>
          <c:orientation val="minMax"/>
          <c:max val="1.6600000000000002E+16"/>
          <c:min val="1.2E+16"/>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28191"/>
        <c:crosses val="autoZero"/>
        <c:crossBetween val="midCat"/>
        <c:dispUnits>
          <c:builtInUnit val="trillions"/>
          <c:dispUnitsLbl>
            <c:layout>
              <c:manualLayout>
                <c:xMode val="edge"/>
                <c:yMode val="edge"/>
                <c:x val="1.1708627575984499E-2"/>
                <c:y val="0.40314375947744951"/>
              </c:manualLayout>
            </c:layout>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Cost in Trillions</a:t>
                  </a:r>
                </a:p>
              </c:rich>
            </c:tx>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legend>
      <c:legendPos val="r"/>
      <c:layout>
        <c:manualLayout>
          <c:xMode val="edge"/>
          <c:yMode val="edge"/>
          <c:x val="0.71782207541877352"/>
          <c:y val="0.15783125798946812"/>
          <c:w val="0.18704532552635236"/>
          <c:h val="0.1423608542965443"/>
        </c:manualLayout>
      </c:layout>
      <c:overlay val="1"/>
      <c:spPr>
        <a:solidFill>
          <a:schemeClr val="bg1"/>
        </a:solidFill>
        <a:ln>
          <a:solidFill>
            <a:schemeClr val="tx1"/>
          </a:solid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8.942349068760759E-2"/>
          <c:y val="1.8141469176485226E-2"/>
          <c:w val="0.87426512804237044"/>
          <c:h val="0.88832251246809368"/>
        </c:manualLayout>
      </c:layout>
      <c:scatterChart>
        <c:scatterStyle val="lineMarker"/>
        <c:varyColors val="0"/>
        <c:ser>
          <c:idx val="3"/>
          <c:order val="3"/>
          <c:tx>
            <c:v>G96</c:v>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'AISG Time Results'!$G$51:$G$52</c:f>
              <c:numCache>
                <c:formatCode>h:mm:ss</c:formatCode>
                <c:ptCount val="2"/>
                <c:pt idx="0">
                  <c:v>0.10703562500000001</c:v>
                </c:pt>
                <c:pt idx="1">
                  <c:v>0.20832290509259258</c:v>
                </c:pt>
              </c:numCache>
              <c:extLst xmlns:c15="http://schemas.microsoft.com/office/drawing/2012/chart"/>
            </c:numRef>
          </c:xVal>
          <c:yVal>
            <c:numRef>
              <c:f>'AISG Time Results'!$D$51:$D$52</c:f>
              <c:numCache>
                <c:formatCode>#,##0</c:formatCode>
                <c:ptCount val="2"/>
                <c:pt idx="0">
                  <c:v>1.60412087309093E+16</c:v>
                </c:pt>
                <c:pt idx="1">
                  <c:v>1.60412087309093E+16</c:v>
                </c:pt>
              </c:numCache>
              <c:extLst xmlns:c15="http://schemas.microsoft.com/office/drawing/2012/chart"/>
            </c:numRef>
          </c:yVal>
          <c:smooth val="0"/>
          <c:extLst xmlns:c15="http://schemas.microsoft.com/office/drawing/2012/chart">
            <c:ext xmlns:c16="http://schemas.microsoft.com/office/drawing/2014/chart" uri="{C3380CC4-5D6E-409C-BE32-E72D297353CC}">
              <c16:uniqueId val="{00000005-E9FC-4826-9063-DD9635D0836C}"/>
            </c:ext>
          </c:extLst>
        </c:ser>
        <c:ser>
          <c:idx val="12"/>
          <c:order val="12"/>
          <c:tx>
            <c:v>Abstract G96</c:v>
          </c:tx>
          <c:spPr>
            <a:ln w="19050" cap="rnd">
              <a:solidFill>
                <a:schemeClr val="accent1">
                  <a:lumMod val="80000"/>
                  <a:lumOff val="20000"/>
                </a:schemeClr>
              </a:solidFill>
              <a:round/>
            </a:ln>
            <a:effectLst/>
          </c:spPr>
          <c:marker>
            <c:symbol val="circle"/>
            <c:size val="5"/>
            <c:spPr>
              <a:solidFill>
                <a:schemeClr val="accent1">
                  <a:lumMod val="80000"/>
                  <a:lumOff val="20000"/>
                </a:schemeClr>
              </a:solidFill>
              <a:ln w="9525">
                <a:solidFill>
                  <a:schemeClr val="accent1">
                    <a:lumMod val="80000"/>
                    <a:lumOff val="20000"/>
                  </a:schemeClr>
                </a:solidFill>
              </a:ln>
              <a:effectLst/>
            </c:spPr>
          </c:marker>
          <c:xVal>
            <c:numRef>
              <c:f>'AISG Abstract Results'!$H$87:$H$93</c:f>
              <c:numCache>
                <c:formatCode>h:mm:ss</c:formatCode>
                <c:ptCount val="7"/>
                <c:pt idx="0">
                  <c:v>1.0108796296296297E-4</c:v>
                </c:pt>
                <c:pt idx="1">
                  <c:v>3.1819444444444446E-4</c:v>
                </c:pt>
                <c:pt idx="2">
                  <c:v>5.4344907407407402E-4</c:v>
                </c:pt>
                <c:pt idx="3">
                  <c:v>6.6644675925925931E-4</c:v>
                </c:pt>
                <c:pt idx="4">
                  <c:v>6.0589930555555553E-3</c:v>
                </c:pt>
                <c:pt idx="5">
                  <c:v>9.8819282407407408E-2</c:v>
                </c:pt>
                <c:pt idx="6">
                  <c:v>0.2083238425925926</c:v>
                </c:pt>
              </c:numCache>
              <c:extLst xmlns:c15="http://schemas.microsoft.com/office/drawing/2012/chart"/>
            </c:numRef>
          </c:xVal>
          <c:yVal>
            <c:numRef>
              <c:f>'AISG Abstract Results'!$E$87:$E$93</c:f>
              <c:numCache>
                <c:formatCode>#,##0</c:formatCode>
                <c:ptCount val="7"/>
                <c:pt idx="0">
                  <c:v>1.38486976245214E+16</c:v>
                </c:pt>
                <c:pt idx="1">
                  <c:v>1.38458391827763E+16</c:v>
                </c:pt>
                <c:pt idx="2">
                  <c:v>1.3766611927037E+16</c:v>
                </c:pt>
                <c:pt idx="3">
                  <c:v>1.37269447925771E+16</c:v>
                </c:pt>
                <c:pt idx="4">
                  <c:v>1.37163714910296E+16</c:v>
                </c:pt>
                <c:pt idx="5">
                  <c:v>1.37067036451302E+16</c:v>
                </c:pt>
                <c:pt idx="6">
                  <c:v>1.37067036451302E+16</c:v>
                </c:pt>
              </c:numCache>
              <c:extLst xmlns:c15="http://schemas.microsoft.com/office/drawing/2012/chart"/>
            </c:numRef>
          </c:yVal>
          <c:smooth val="0"/>
          <c:extLst>
            <c:ext xmlns:c16="http://schemas.microsoft.com/office/drawing/2014/chart" uri="{C3380CC4-5D6E-409C-BE32-E72D297353CC}">
              <c16:uniqueId val="{0000000D-E9FC-4826-9063-DD9635D0836C}"/>
            </c:ext>
          </c:extLst>
        </c:ser>
        <c:ser>
          <c:idx val="18"/>
          <c:order val="18"/>
          <c:tx>
            <c:v>Abstract Handpicked G96</c:v>
          </c:tx>
          <c:spPr>
            <a:ln w="19050" cap="rnd">
              <a:solidFill>
                <a:schemeClr val="accent1">
                  <a:lumMod val="80000"/>
                </a:schemeClr>
              </a:solidFill>
              <a:round/>
            </a:ln>
            <a:effectLst/>
          </c:spPr>
          <c:marker>
            <c:symbol val="circle"/>
            <c:size val="5"/>
            <c:spPr>
              <a:solidFill>
                <a:schemeClr val="accent1">
                  <a:lumMod val="80000"/>
                </a:schemeClr>
              </a:solidFill>
              <a:ln w="9525">
                <a:solidFill>
                  <a:schemeClr val="accent1">
                    <a:lumMod val="80000"/>
                  </a:schemeClr>
                </a:solidFill>
              </a:ln>
              <a:effectLst/>
            </c:spPr>
          </c:marker>
          <c:xVal>
            <c:numRef>
              <c:f>'AISG Abstract Results'!$H$155:$H$163</c:f>
              <c:numCache>
                <c:formatCode>h:mm:ss</c:formatCode>
                <c:ptCount val="9"/>
                <c:pt idx="0">
                  <c:v>9.5578703703703692E-5</c:v>
                </c:pt>
                <c:pt idx="1">
                  <c:v>1.2990740740740739E-4</c:v>
                </c:pt>
                <c:pt idx="2">
                  <c:v>7.5218750000000014E-4</c:v>
                </c:pt>
                <c:pt idx="3">
                  <c:v>7.9954861111111101E-4</c:v>
                </c:pt>
                <c:pt idx="4">
                  <c:v>9.0820601851851859E-4</c:v>
                </c:pt>
                <c:pt idx="5">
                  <c:v>1.6515277777777778E-3</c:v>
                </c:pt>
                <c:pt idx="6">
                  <c:v>1.75712962962963E-3</c:v>
                </c:pt>
                <c:pt idx="7">
                  <c:v>1.3438831018518518E-2</c:v>
                </c:pt>
                <c:pt idx="8">
                  <c:v>0.20832581018518517</c:v>
                </c:pt>
              </c:numCache>
              <c:extLst xmlns:c15="http://schemas.microsoft.com/office/drawing/2012/chart"/>
            </c:numRef>
          </c:xVal>
          <c:yVal>
            <c:numRef>
              <c:f>'AISG Abstract Results'!$E$155:$E$163</c:f>
              <c:numCache>
                <c:formatCode>#,##0</c:formatCode>
                <c:ptCount val="9"/>
                <c:pt idx="0">
                  <c:v>1.27842801607512E+16</c:v>
                </c:pt>
                <c:pt idx="1">
                  <c:v>1.27646713162862E+16</c:v>
                </c:pt>
                <c:pt idx="2">
                  <c:v>1.27531579561492E+16</c:v>
                </c:pt>
                <c:pt idx="3">
                  <c:v>1.27192401457125E+16</c:v>
                </c:pt>
                <c:pt idx="4">
                  <c:v>1.2698663632777E+16</c:v>
                </c:pt>
                <c:pt idx="5">
                  <c:v>1.2693113546679E+16</c:v>
                </c:pt>
                <c:pt idx="6">
                  <c:v>1.26928980516551E+16</c:v>
                </c:pt>
                <c:pt idx="7">
                  <c:v>1.26845034105841E+16</c:v>
                </c:pt>
                <c:pt idx="8">
                  <c:v>1.26845034105841E+16</c:v>
                </c:pt>
              </c:numCache>
              <c:extLst xmlns:c15="http://schemas.microsoft.com/office/drawing/2012/chart"/>
            </c:numRef>
          </c:yVal>
          <c:smooth val="0"/>
          <c:extLst>
            <c:ext xmlns:c16="http://schemas.microsoft.com/office/drawing/2014/chart" uri="{C3380CC4-5D6E-409C-BE32-E72D297353CC}">
              <c16:uniqueId val="{00000012-E9FC-4826-9063-DD9635D0836C}"/>
            </c:ext>
          </c:extLst>
        </c:ser>
        <c:dLbls>
          <c:showLegendKey val="0"/>
          <c:showVal val="0"/>
          <c:showCatName val="0"/>
          <c:showSerName val="0"/>
          <c:showPercent val="0"/>
          <c:showBubbleSize val="0"/>
        </c:dLbls>
        <c:axId val="3328191"/>
        <c:axId val="3328607"/>
        <c:extLst>
          <c:ext xmlns:c15="http://schemas.microsoft.com/office/drawing/2012/chart" uri="{02D57815-91ED-43cb-92C2-25804820EDAC}">
            <c15:filteredScatterSeries>
              <c15:ser>
                <c:idx val="0"/>
                <c:order val="0"/>
                <c:tx>
                  <c:v>G32</c:v>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extLst>
                      <c:ext uri="{02D57815-91ED-43cb-92C2-25804820EDAC}">
                        <c15:formulaRef>
                          <c15:sqref>'AISG Time Results'!$G$43:$G$46</c15:sqref>
                        </c15:formulaRef>
                      </c:ext>
                    </c:extLst>
                    <c:numCache>
                      <c:formatCode>h:mm:ss</c:formatCode>
                      <c:ptCount val="4"/>
                      <c:pt idx="0">
                        <c:v>3.5403935185185186E-4</c:v>
                      </c:pt>
                      <c:pt idx="1">
                        <c:v>7.5765046296296301E-4</c:v>
                      </c:pt>
                      <c:pt idx="2">
                        <c:v>1.9752650462962963E-2</c:v>
                      </c:pt>
                      <c:pt idx="3">
                        <c:v>0.20833807870370369</c:v>
                      </c:pt>
                    </c:numCache>
                  </c:numRef>
                </c:xVal>
                <c:yVal>
                  <c:numRef>
                    <c:extLst>
                      <c:ext uri="{02D57815-91ED-43cb-92C2-25804820EDAC}">
                        <c15:formulaRef>
                          <c15:sqref>'AISG Time Results'!$D$43:$D$46</c15:sqref>
                        </c15:formulaRef>
                      </c:ext>
                    </c:extLst>
                    <c:numCache>
                      <c:formatCode>#,##0</c:formatCode>
                      <c:ptCount val="4"/>
                      <c:pt idx="0">
                        <c:v>1.6500681157206E+16</c:v>
                      </c:pt>
                      <c:pt idx="1">
                        <c:v>1.55725787854052E+16</c:v>
                      </c:pt>
                      <c:pt idx="2">
                        <c:v>1.51853529751226E+16</c:v>
                      </c:pt>
                      <c:pt idx="3">
                        <c:v>1.51853529751226E+16</c:v>
                      </c:pt>
                    </c:numCache>
                  </c:numRef>
                </c:yVal>
                <c:smooth val="0"/>
                <c:extLst>
                  <c:ext xmlns:c16="http://schemas.microsoft.com/office/drawing/2014/chart" uri="{C3380CC4-5D6E-409C-BE32-E72D297353CC}">
                    <c16:uniqueId val="{00000003-E9FC-4826-9063-DD9635D0836C}"/>
                  </c:ext>
                </c:extLst>
              </c15:ser>
            </c15:filteredScatterSeries>
            <c15:filteredScatterSeries>
              <c15:ser>
                <c:idx val="1"/>
                <c:order val="1"/>
                <c:tx>
                  <c:v>G48</c:v>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extLst xmlns:c15="http://schemas.microsoft.com/office/drawing/2012/chart">
                      <c:ext xmlns:c15="http://schemas.microsoft.com/office/drawing/2012/chart" uri="{02D57815-91ED-43cb-92C2-25804820EDAC}">
                        <c15:formulaRef>
                          <c15:sqref>'AISG Time Results'!$G$47:$G$48</c15:sqref>
                        </c15:formulaRef>
                      </c:ext>
                    </c:extLst>
                    <c:numCache>
                      <c:formatCode>h:mm:ss</c:formatCode>
                      <c:ptCount val="2"/>
                      <c:pt idx="0">
                        <c:v>1.8641203703703704E-4</c:v>
                      </c:pt>
                      <c:pt idx="1">
                        <c:v>0.20832399305555557</c:v>
                      </c:pt>
                    </c:numCache>
                  </c:numRef>
                </c:xVal>
                <c:yVal>
                  <c:numRef>
                    <c:extLst xmlns:c15="http://schemas.microsoft.com/office/drawing/2012/chart">
                      <c:ext xmlns:c15="http://schemas.microsoft.com/office/drawing/2012/chart" uri="{02D57815-91ED-43cb-92C2-25804820EDAC}">
                        <c15:formulaRef>
                          <c15:sqref>'AISG Time Results'!$D$47:$D$48</c15:sqref>
                        </c15:formulaRef>
                      </c:ext>
                    </c:extLst>
                    <c:numCache>
                      <c:formatCode>#,##0</c:formatCode>
                      <c:ptCount val="2"/>
                      <c:pt idx="0">
                        <c:v>1.61047813109752E+16</c:v>
                      </c:pt>
                      <c:pt idx="1">
                        <c:v>1.61047813109752E+16</c:v>
                      </c:pt>
                    </c:numCache>
                  </c:numRef>
                </c:yVal>
                <c:smooth val="0"/>
                <c:extLst xmlns:c15="http://schemas.microsoft.com/office/drawing/2012/chart">
                  <c:ext xmlns:c16="http://schemas.microsoft.com/office/drawing/2014/chart" uri="{C3380CC4-5D6E-409C-BE32-E72D297353CC}">
                    <c16:uniqueId val="{00000004-E9FC-4826-9063-DD9635D0836C}"/>
                  </c:ext>
                </c:extLst>
              </c15:ser>
            </c15:filteredScatterSeries>
            <c15:filteredScatterSeries>
              <c15:ser>
                <c:idx val="2"/>
                <c:order val="2"/>
                <c:tx>
                  <c:v>G64</c:v>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extLst xmlns:c15="http://schemas.microsoft.com/office/drawing/2012/chart">
                      <c:ext xmlns:c15="http://schemas.microsoft.com/office/drawing/2012/chart" uri="{02D57815-91ED-43cb-92C2-25804820EDAC}">
                        <c15:formulaRef>
                          <c15:sqref>'AISG Time Results'!$G$49:$G$50</c15:sqref>
                        </c15:formulaRef>
                      </c:ext>
                    </c:extLst>
                    <c:numCache>
                      <c:formatCode>h:mm:ss</c:formatCode>
                      <c:ptCount val="2"/>
                      <c:pt idx="0">
                        <c:v>2.2073148148148147E-3</c:v>
                      </c:pt>
                      <c:pt idx="1">
                        <c:v>0.20833157407407407</c:v>
                      </c:pt>
                    </c:numCache>
                  </c:numRef>
                </c:xVal>
                <c:yVal>
                  <c:numRef>
                    <c:extLst xmlns:c15="http://schemas.microsoft.com/office/drawing/2012/chart">
                      <c:ext xmlns:c15="http://schemas.microsoft.com/office/drawing/2012/chart" uri="{02D57815-91ED-43cb-92C2-25804820EDAC}">
                        <c15:formulaRef>
                          <c15:sqref>'AISG Time Results'!$D$49:$D$50</c15:sqref>
                        </c15:formulaRef>
                      </c:ext>
                    </c:extLst>
                    <c:numCache>
                      <c:formatCode>#,##0</c:formatCode>
                      <c:ptCount val="2"/>
                      <c:pt idx="0">
                        <c:v>1.6107793855091E+16</c:v>
                      </c:pt>
                      <c:pt idx="1">
                        <c:v>1.6107793855091E+16</c:v>
                      </c:pt>
                    </c:numCache>
                  </c:numRef>
                </c:yVal>
                <c:smooth val="0"/>
                <c:extLst xmlns:c15="http://schemas.microsoft.com/office/drawing/2012/chart">
                  <c:ext xmlns:c16="http://schemas.microsoft.com/office/drawing/2014/chart" uri="{C3380CC4-5D6E-409C-BE32-E72D297353CC}">
                    <c16:uniqueId val="{00000000-E9FC-4826-9063-DD9635D0836C}"/>
                  </c:ext>
                </c:extLst>
              </c15:ser>
            </c15:filteredScatterSeries>
            <c15:filteredScatterSeries>
              <c15:ser>
                <c:idx val="4"/>
                <c:order val="4"/>
                <c:tx>
                  <c:v>G24</c:v>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extLst xmlns:c15="http://schemas.microsoft.com/office/drawing/2012/chart">
                      <c:ext xmlns:c15="http://schemas.microsoft.com/office/drawing/2012/chart" uri="{02D57815-91ED-43cb-92C2-25804820EDAC}">
                        <c15:formulaRef>
                          <c15:sqref>'AISG Time Results'!$G$30:$G$42</c15:sqref>
                        </c15:formulaRef>
                      </c:ext>
                    </c:extLst>
                    <c:numCache>
                      <c:formatCode>h:mm:ss</c:formatCode>
                      <c:ptCount val="13"/>
                      <c:pt idx="0">
                        <c:v>9.0393518518518527E-6</c:v>
                      </c:pt>
                      <c:pt idx="1">
                        <c:v>1.1481481481481482E-5</c:v>
                      </c:pt>
                      <c:pt idx="2">
                        <c:v>3.7719907407407408E-5</c:v>
                      </c:pt>
                      <c:pt idx="3">
                        <c:v>4.4340277777777782E-5</c:v>
                      </c:pt>
                      <c:pt idx="4">
                        <c:v>8.0821759259259255E-5</c:v>
                      </c:pt>
                      <c:pt idx="5">
                        <c:v>1.1649305555555554E-4</c:v>
                      </c:pt>
                      <c:pt idx="6">
                        <c:v>3.7709490740740742E-4</c:v>
                      </c:pt>
                      <c:pt idx="7">
                        <c:v>7.5133333333333337E-3</c:v>
                      </c:pt>
                      <c:pt idx="8">
                        <c:v>7.5248611111111115E-3</c:v>
                      </c:pt>
                      <c:pt idx="9">
                        <c:v>1.7045428240740741E-2</c:v>
                      </c:pt>
                      <c:pt idx="10">
                        <c:v>2.1885300925925926E-2</c:v>
                      </c:pt>
                      <c:pt idx="11">
                        <c:v>5.9387326388888884E-2</c:v>
                      </c:pt>
                      <c:pt idx="12">
                        <c:v>0.20832325231481483</c:v>
                      </c:pt>
                    </c:numCache>
                  </c:numRef>
                </c:xVal>
                <c:yVal>
                  <c:numRef>
                    <c:extLst xmlns:c15="http://schemas.microsoft.com/office/drawing/2012/chart">
                      <c:ext xmlns:c15="http://schemas.microsoft.com/office/drawing/2012/chart" uri="{02D57815-91ED-43cb-92C2-25804820EDAC}">
                        <c15:formulaRef>
                          <c15:sqref>'AISG Time Results'!$D$30:$D$42</c15:sqref>
                        </c15:formulaRef>
                      </c:ext>
                    </c:extLst>
                    <c:numCache>
                      <c:formatCode>#,##0</c:formatCode>
                      <c:ptCount val="13"/>
                      <c:pt idx="0">
                        <c:v>9782636235578650</c:v>
                      </c:pt>
                      <c:pt idx="1">
                        <c:v>9711417840268510</c:v>
                      </c:pt>
                      <c:pt idx="2">
                        <c:v>9417596717820990</c:v>
                      </c:pt>
                      <c:pt idx="3">
                        <c:v>8690793818274420</c:v>
                      </c:pt>
                      <c:pt idx="4">
                        <c:v>8641696841676800</c:v>
                      </c:pt>
                      <c:pt idx="5">
                        <c:v>8229385704301920</c:v>
                      </c:pt>
                      <c:pt idx="6">
                        <c:v>7862746921493250</c:v>
                      </c:pt>
                      <c:pt idx="7">
                        <c:v>7711797924854970</c:v>
                      </c:pt>
                      <c:pt idx="8">
                        <c:v>7707052795285470</c:v>
                      </c:pt>
                      <c:pt idx="9">
                        <c:v>7699327535912050</c:v>
                      </c:pt>
                      <c:pt idx="10">
                        <c:v>7482884671207160</c:v>
                      </c:pt>
                      <c:pt idx="11">
                        <c:v>7438924313210040</c:v>
                      </c:pt>
                      <c:pt idx="12">
                        <c:v>7438924313210040</c:v>
                      </c:pt>
                    </c:numCache>
                  </c:numRef>
                </c:yVal>
                <c:smooth val="0"/>
                <c:extLst xmlns:c15="http://schemas.microsoft.com/office/drawing/2012/chart">
                  <c:ext xmlns:c16="http://schemas.microsoft.com/office/drawing/2014/chart" uri="{C3380CC4-5D6E-409C-BE32-E72D297353CC}">
                    <c16:uniqueId val="{00000006-E9FC-4826-9063-DD9635D0836C}"/>
                  </c:ext>
                </c:extLst>
              </c15:ser>
            </c15:filteredScatterSeries>
            <c15:filteredScatterSeries>
              <c15:ser>
                <c:idx val="5"/>
                <c:order val="5"/>
                <c:tx>
                  <c:v>G16</c:v>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extLst xmlns:c15="http://schemas.microsoft.com/office/drawing/2012/chart">
                      <c:ext xmlns:c15="http://schemas.microsoft.com/office/drawing/2012/chart" uri="{02D57815-91ED-43cb-92C2-25804820EDAC}">
                        <c15:formulaRef>
                          <c15:sqref>'AISG Time Results'!$G$19:$G$29</c15:sqref>
                        </c15:formulaRef>
                      </c:ext>
                    </c:extLst>
                    <c:numCache>
                      <c:formatCode>h:mm:ss</c:formatCode>
                      <c:ptCount val="11"/>
                      <c:pt idx="0">
                        <c:v>7.8703703703703719E-6</c:v>
                      </c:pt>
                      <c:pt idx="1">
                        <c:v>9.8229166666666658E-5</c:v>
                      </c:pt>
                      <c:pt idx="2">
                        <c:v>1.7652777777777781E-4</c:v>
                      </c:pt>
                      <c:pt idx="3">
                        <c:v>1.7813657407407408E-4</c:v>
                      </c:pt>
                      <c:pt idx="4">
                        <c:v>5.6347222222222226E-4</c:v>
                      </c:pt>
                      <c:pt idx="5">
                        <c:v>1.8959699074074073E-2</c:v>
                      </c:pt>
                      <c:pt idx="6">
                        <c:v>2.2889004629629631E-2</c:v>
                      </c:pt>
                      <c:pt idx="7">
                        <c:v>4.8141203703703707E-2</c:v>
                      </c:pt>
                      <c:pt idx="8">
                        <c:v>0.19171827546296297</c:v>
                      </c:pt>
                      <c:pt idx="9">
                        <c:v>0.19178265046296294</c:v>
                      </c:pt>
                      <c:pt idx="10">
                        <c:v>0.20832457175925925</c:v>
                      </c:pt>
                    </c:numCache>
                  </c:numRef>
                </c:xVal>
                <c:yVal>
                  <c:numRef>
                    <c:extLst xmlns:c15="http://schemas.microsoft.com/office/drawing/2012/chart">
                      <c:ext xmlns:c15="http://schemas.microsoft.com/office/drawing/2012/chart" uri="{02D57815-91ED-43cb-92C2-25804820EDAC}">
                        <c15:formulaRef>
                          <c15:sqref>'AISG Time Results'!$D$19:$D$29</c15:sqref>
                        </c15:formulaRef>
                      </c:ext>
                    </c:extLst>
                    <c:numCache>
                      <c:formatCode>#,##0</c:formatCode>
                      <c:ptCount val="11"/>
                      <c:pt idx="0">
                        <c:v>2814068964905250</c:v>
                      </c:pt>
                      <c:pt idx="1">
                        <c:v>2735993538690140</c:v>
                      </c:pt>
                      <c:pt idx="2">
                        <c:v>2718964394431610</c:v>
                      </c:pt>
                      <c:pt idx="3">
                        <c:v>2672431542823300</c:v>
                      </c:pt>
                      <c:pt idx="4">
                        <c:v>2651503444056270</c:v>
                      </c:pt>
                      <c:pt idx="5">
                        <c:v>2646799644570250</c:v>
                      </c:pt>
                      <c:pt idx="6">
                        <c:v>2536905639649520</c:v>
                      </c:pt>
                      <c:pt idx="7">
                        <c:v>2523289956061600</c:v>
                      </c:pt>
                      <c:pt idx="8">
                        <c:v>2508038702096500</c:v>
                      </c:pt>
                      <c:pt idx="9">
                        <c:v>2481629871786070</c:v>
                      </c:pt>
                      <c:pt idx="10">
                        <c:v>2481629871786070</c:v>
                      </c:pt>
                    </c:numCache>
                  </c:numRef>
                </c:yVal>
                <c:smooth val="0"/>
                <c:extLst xmlns:c15="http://schemas.microsoft.com/office/drawing/2012/chart">
                  <c:ext xmlns:c16="http://schemas.microsoft.com/office/drawing/2014/chart" uri="{C3380CC4-5D6E-409C-BE32-E72D297353CC}">
                    <c16:uniqueId val="{00000007-E9FC-4826-9063-DD9635D0836C}"/>
                  </c:ext>
                </c:extLst>
              </c15:ser>
            </c15:filteredScatterSeries>
            <c15:filteredScatterSeries>
              <c15:ser>
                <c:idx val="6"/>
                <c:order val="6"/>
                <c:tx>
                  <c:v>G12</c:v>
                </c:tx>
                <c:spPr>
                  <a:ln w="19050"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xVal>
                  <c:numRef>
                    <c:extLst xmlns:c15="http://schemas.microsoft.com/office/drawing/2012/chart">
                      <c:ext xmlns:c15="http://schemas.microsoft.com/office/drawing/2012/chart" uri="{02D57815-91ED-43cb-92C2-25804820EDAC}">
                        <c15:formulaRef>
                          <c15:sqref>'AISG Time Results'!$G$2:$G$18</c15:sqref>
                        </c15:formulaRef>
                      </c:ext>
                    </c:extLst>
                    <c:numCache>
                      <c:formatCode>h:mm:ss</c:formatCode>
                      <c:ptCount val="17"/>
                      <c:pt idx="0">
                        <c:v>1.7013888888888889E-6</c:v>
                      </c:pt>
                      <c:pt idx="1">
                        <c:v>2.5231481481481484E-6</c:v>
                      </c:pt>
                      <c:pt idx="2">
                        <c:v>5.5439814814814813E-6</c:v>
                      </c:pt>
                      <c:pt idx="3">
                        <c:v>1.1076388888888887E-5</c:v>
                      </c:pt>
                      <c:pt idx="4">
                        <c:v>1.1828703703703704E-5</c:v>
                      </c:pt>
                      <c:pt idx="5">
                        <c:v>4.1030092592592595E-5</c:v>
                      </c:pt>
                      <c:pt idx="6">
                        <c:v>5.9644675925925924E-4</c:v>
                      </c:pt>
                      <c:pt idx="7">
                        <c:v>6.2230324074074076E-4</c:v>
                      </c:pt>
                      <c:pt idx="8">
                        <c:v>1.5811458333333335E-3</c:v>
                      </c:pt>
                      <c:pt idx="9">
                        <c:v>2.0744560185185184E-3</c:v>
                      </c:pt>
                      <c:pt idx="10">
                        <c:v>2.0759722222222221E-3</c:v>
                      </c:pt>
                      <c:pt idx="11">
                        <c:v>5.6904629629629631E-3</c:v>
                      </c:pt>
                      <c:pt idx="12">
                        <c:v>5.9645949074074063E-3</c:v>
                      </c:pt>
                      <c:pt idx="13">
                        <c:v>5.9674652777777773E-3</c:v>
                      </c:pt>
                      <c:pt idx="14">
                        <c:v>0.11690805555555556</c:v>
                      </c:pt>
                      <c:pt idx="15">
                        <c:v>0.11697178240740741</c:v>
                      </c:pt>
                      <c:pt idx="16">
                        <c:v>0.20832920138888888</c:v>
                      </c:pt>
                    </c:numCache>
                  </c:numRef>
                </c:xVal>
                <c:yVal>
                  <c:numRef>
                    <c:extLst xmlns:c15="http://schemas.microsoft.com/office/drawing/2012/chart">
                      <c:ext xmlns:c15="http://schemas.microsoft.com/office/drawing/2012/chart" uri="{02D57815-91ED-43cb-92C2-25804820EDAC}">
                        <c15:formulaRef>
                          <c15:sqref>'AISG Time Results'!$D$2:$D$18</c15:sqref>
                        </c15:formulaRef>
                      </c:ext>
                    </c:extLst>
                    <c:numCache>
                      <c:formatCode>#,##0</c:formatCode>
                      <c:ptCount val="17"/>
                      <c:pt idx="0">
                        <c:v>2174165192755800</c:v>
                      </c:pt>
                      <c:pt idx="1">
                        <c:v>1973805062387210</c:v>
                      </c:pt>
                      <c:pt idx="2">
                        <c:v>1702847430283020</c:v>
                      </c:pt>
                      <c:pt idx="3">
                        <c:v>1368715014578140</c:v>
                      </c:pt>
                      <c:pt idx="4">
                        <c:v>1318369743563480</c:v>
                      </c:pt>
                      <c:pt idx="5">
                        <c:v>1271089998085380</c:v>
                      </c:pt>
                      <c:pt idx="6">
                        <c:v>1263420140613010</c:v>
                      </c:pt>
                      <c:pt idx="7">
                        <c:v>1249901639576860</c:v>
                      </c:pt>
                      <c:pt idx="8">
                        <c:v>1245023596632460</c:v>
                      </c:pt>
                      <c:pt idx="9">
                        <c:v>1204728624253780</c:v>
                      </c:pt>
                      <c:pt idx="10">
                        <c:v>1193639033300350</c:v>
                      </c:pt>
                      <c:pt idx="11">
                        <c:v>1169672681376030</c:v>
                      </c:pt>
                      <c:pt idx="12">
                        <c:v>1156299014243300</c:v>
                      </c:pt>
                      <c:pt idx="13">
                        <c:v>1153322109724600</c:v>
                      </c:pt>
                      <c:pt idx="14">
                        <c:v>1145935823690330</c:v>
                      </c:pt>
                      <c:pt idx="15">
                        <c:v>1136861012220890</c:v>
                      </c:pt>
                      <c:pt idx="16">
                        <c:v>1136861012220890</c:v>
                      </c:pt>
                    </c:numCache>
                  </c:numRef>
                </c:yVal>
                <c:smooth val="0"/>
                <c:extLst xmlns:c15="http://schemas.microsoft.com/office/drawing/2012/chart">
                  <c:ext xmlns:c16="http://schemas.microsoft.com/office/drawing/2014/chart" uri="{C3380CC4-5D6E-409C-BE32-E72D297353CC}">
                    <c16:uniqueId val="{00000008-E9FC-4826-9063-DD9635D0836C}"/>
                  </c:ext>
                </c:extLst>
              </c15:ser>
            </c15:filteredScatterSeries>
            <c15:filteredScatterSeries>
              <c15:ser>
                <c:idx val="7"/>
                <c:order val="7"/>
                <c:tx>
                  <c:v>Abstract G16</c:v>
                </c:tx>
                <c:spPr>
                  <a:ln w="19050"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xVal>
                  <c:numRef>
                    <c:extLst xmlns:c15="http://schemas.microsoft.com/office/drawing/2012/chart">
                      <c:ext xmlns:c15="http://schemas.microsoft.com/office/drawing/2012/chart" uri="{02D57815-91ED-43cb-92C2-25804820EDAC}">
                        <c15:formulaRef>
                          <c15:sqref>'AISG Abstract Results'!$H$2:$H$21</c15:sqref>
                        </c15:formulaRef>
                      </c:ext>
                    </c:extLst>
                    <c:numCache>
                      <c:formatCode>h:mm:ss</c:formatCode>
                      <c:ptCount val="20"/>
                      <c:pt idx="0">
                        <c:v>1.1574074074074074E-6</c:v>
                      </c:pt>
                      <c:pt idx="1">
                        <c:v>1.736111111111111E-6</c:v>
                      </c:pt>
                      <c:pt idx="2">
                        <c:v>2.2685185185185184E-6</c:v>
                      </c:pt>
                      <c:pt idx="3">
                        <c:v>2.9861111111111111E-6</c:v>
                      </c:pt>
                      <c:pt idx="4">
                        <c:v>4.0624999999999996E-6</c:v>
                      </c:pt>
                      <c:pt idx="5">
                        <c:v>4.6875000000000004E-6</c:v>
                      </c:pt>
                      <c:pt idx="6">
                        <c:v>1.5289351851851852E-5</c:v>
                      </c:pt>
                      <c:pt idx="7">
                        <c:v>2.2337962962962963E-5</c:v>
                      </c:pt>
                      <c:pt idx="8">
                        <c:v>2.3865740740740738E-5</c:v>
                      </c:pt>
                      <c:pt idx="9">
                        <c:v>3.3425925925925924E-5</c:v>
                      </c:pt>
                      <c:pt idx="10">
                        <c:v>3.8368055555555554E-5</c:v>
                      </c:pt>
                      <c:pt idx="11">
                        <c:v>6.7453703703703699E-5</c:v>
                      </c:pt>
                      <c:pt idx="12">
                        <c:v>1.8663194444444445E-4</c:v>
                      </c:pt>
                      <c:pt idx="13">
                        <c:v>1.915277777777778E-4</c:v>
                      </c:pt>
                      <c:pt idx="14">
                        <c:v>2.1197916666666666E-4</c:v>
                      </c:pt>
                      <c:pt idx="15">
                        <c:v>4.437847222222222E-4</c:v>
                      </c:pt>
                      <c:pt idx="16">
                        <c:v>4.4468749999999999E-4</c:v>
                      </c:pt>
                      <c:pt idx="17">
                        <c:v>7.1927083333333337E-4</c:v>
                      </c:pt>
                      <c:pt idx="18">
                        <c:v>9.8795138888888891E-4</c:v>
                      </c:pt>
                      <c:pt idx="19">
                        <c:v>0.20833026620370373</c:v>
                      </c:pt>
                    </c:numCache>
                  </c:numRef>
                </c:xVal>
                <c:yVal>
                  <c:numRef>
                    <c:extLst xmlns:c15="http://schemas.microsoft.com/office/drawing/2012/chart">
                      <c:ext xmlns:c15="http://schemas.microsoft.com/office/drawing/2012/chart" uri="{02D57815-91ED-43cb-92C2-25804820EDAC}">
                        <c15:formulaRef>
                          <c15:sqref>'AISG Abstract Results'!$E$2:$E$21</c15:sqref>
                        </c15:formulaRef>
                      </c:ext>
                    </c:extLst>
                    <c:numCache>
                      <c:formatCode>#,##0</c:formatCode>
                      <c:ptCount val="20"/>
                      <c:pt idx="0">
                        <c:v>2567017604161970</c:v>
                      </c:pt>
                      <c:pt idx="1">
                        <c:v>2565539991891660</c:v>
                      </c:pt>
                      <c:pt idx="2">
                        <c:v>2536623251176250</c:v>
                      </c:pt>
                      <c:pt idx="3">
                        <c:v>2524705147482710</c:v>
                      </c:pt>
                      <c:pt idx="4">
                        <c:v>2518552934789450</c:v>
                      </c:pt>
                      <c:pt idx="5">
                        <c:v>2494074086794500</c:v>
                      </c:pt>
                      <c:pt idx="6">
                        <c:v>2492485230597880</c:v>
                      </c:pt>
                      <c:pt idx="7">
                        <c:v>2483154541211610</c:v>
                      </c:pt>
                      <c:pt idx="8">
                        <c:v>2475531340337110</c:v>
                      </c:pt>
                      <c:pt idx="9">
                        <c:v>2438392905369260</c:v>
                      </c:pt>
                      <c:pt idx="10">
                        <c:v>2431742038750640</c:v>
                      </c:pt>
                      <c:pt idx="11">
                        <c:v>2423865935831320</c:v>
                      </c:pt>
                      <c:pt idx="12">
                        <c:v>2423136032844500</c:v>
                      </c:pt>
                      <c:pt idx="13">
                        <c:v>2421169188631600</c:v>
                      </c:pt>
                      <c:pt idx="14">
                        <c:v>2419852092499990</c:v>
                      </c:pt>
                      <c:pt idx="15">
                        <c:v>2419306664045350</c:v>
                      </c:pt>
                      <c:pt idx="16">
                        <c:v>2410406934676340</c:v>
                      </c:pt>
                      <c:pt idx="17">
                        <c:v>2410406934676340</c:v>
                      </c:pt>
                      <c:pt idx="18">
                        <c:v>2410406934676340</c:v>
                      </c:pt>
                      <c:pt idx="19">
                        <c:v>2410406934676340</c:v>
                      </c:pt>
                    </c:numCache>
                  </c:numRef>
                </c:yVal>
                <c:smooth val="0"/>
                <c:extLst>
                  <c:ext xmlns:c16="http://schemas.microsoft.com/office/drawing/2014/chart" uri="{C3380CC4-5D6E-409C-BE32-E72D297353CC}">
                    <c16:uniqueId val="{00000009-E9FC-4826-9063-DD9635D0836C}"/>
                  </c:ext>
                </c:extLst>
              </c15:ser>
            </c15:filteredScatterSeries>
            <c15:filteredScatterSeries>
              <c15:ser>
                <c:idx val="8"/>
                <c:order val="8"/>
                <c:tx>
                  <c:v>Abstract G24</c:v>
                </c:tx>
                <c:spPr>
                  <a:ln w="19050"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xVal>
                  <c:numRef>
                    <c:extLst xmlns:c15="http://schemas.microsoft.com/office/drawing/2012/chart">
                      <c:ext xmlns:c15="http://schemas.microsoft.com/office/drawing/2012/chart" uri="{02D57815-91ED-43cb-92C2-25804820EDAC}">
                        <c15:formulaRef>
                          <c15:sqref>'AISG Abstract Results'!$H$22:$H$36</c15:sqref>
                        </c15:formulaRef>
                      </c:ext>
                    </c:extLst>
                    <c:numCache>
                      <c:formatCode>h:mm:ss</c:formatCode>
                      <c:ptCount val="15"/>
                      <c:pt idx="0">
                        <c:v>3.1944444444444451E-6</c:v>
                      </c:pt>
                      <c:pt idx="1">
                        <c:v>1.1493055555555556E-5</c:v>
                      </c:pt>
                      <c:pt idx="2">
                        <c:v>1.3506944444444447E-5</c:v>
                      </c:pt>
                      <c:pt idx="3">
                        <c:v>6.9548611111111116E-5</c:v>
                      </c:pt>
                      <c:pt idx="4">
                        <c:v>7.0960648148148147E-5</c:v>
                      </c:pt>
                      <c:pt idx="5">
                        <c:v>3.1228009259259262E-4</c:v>
                      </c:pt>
                      <c:pt idx="6">
                        <c:v>3.1943287037037037E-4</c:v>
                      </c:pt>
                      <c:pt idx="7">
                        <c:v>5.5518518518518525E-4</c:v>
                      </c:pt>
                      <c:pt idx="8">
                        <c:v>8.2563657407407401E-4</c:v>
                      </c:pt>
                      <c:pt idx="9">
                        <c:v>8.4008101851851854E-4</c:v>
                      </c:pt>
                      <c:pt idx="10">
                        <c:v>1.8385798611111111E-2</c:v>
                      </c:pt>
                      <c:pt idx="11">
                        <c:v>1.8430347222222223E-2</c:v>
                      </c:pt>
                      <c:pt idx="12">
                        <c:v>1.8433472222222223E-2</c:v>
                      </c:pt>
                      <c:pt idx="13">
                        <c:v>1.8480347222222221E-2</c:v>
                      </c:pt>
                      <c:pt idx="14">
                        <c:v>0.20833026620370373</c:v>
                      </c:pt>
                    </c:numCache>
                  </c:numRef>
                </c:xVal>
                <c:yVal>
                  <c:numRef>
                    <c:extLst xmlns:c15="http://schemas.microsoft.com/office/drawing/2012/chart">
                      <c:ext xmlns:c15="http://schemas.microsoft.com/office/drawing/2012/chart" uri="{02D57815-91ED-43cb-92C2-25804820EDAC}">
                        <c15:formulaRef>
                          <c15:sqref>'AISG Abstract Results'!$E$22:$E$36</c15:sqref>
                        </c15:formulaRef>
                      </c:ext>
                    </c:extLst>
                    <c:numCache>
                      <c:formatCode>#,##0</c:formatCode>
                      <c:ptCount val="15"/>
                      <c:pt idx="0">
                        <c:v>7234211137712160</c:v>
                      </c:pt>
                      <c:pt idx="1">
                        <c:v>7067467110056890</c:v>
                      </c:pt>
                      <c:pt idx="2">
                        <c:v>7058041155090990</c:v>
                      </c:pt>
                      <c:pt idx="3">
                        <c:v>7001649717532890</c:v>
                      </c:pt>
                      <c:pt idx="4">
                        <c:v>6988526411124770</c:v>
                      </c:pt>
                      <c:pt idx="5">
                        <c:v>6910280384834880</c:v>
                      </c:pt>
                      <c:pt idx="6">
                        <c:v>6875443502336730</c:v>
                      </c:pt>
                      <c:pt idx="7">
                        <c:v>6866729517547550</c:v>
                      </c:pt>
                      <c:pt idx="8">
                        <c:v>6805965289992760</c:v>
                      </c:pt>
                      <c:pt idx="9">
                        <c:v>6796782326881420</c:v>
                      </c:pt>
                      <c:pt idx="10">
                        <c:v>6787702272593680</c:v>
                      </c:pt>
                      <c:pt idx="11">
                        <c:v>6775393102662650</c:v>
                      </c:pt>
                      <c:pt idx="12">
                        <c:v>6772084097232090</c:v>
                      </c:pt>
                      <c:pt idx="13">
                        <c:v>6755241021530680</c:v>
                      </c:pt>
                      <c:pt idx="14">
                        <c:v>6755241021530680</c:v>
                      </c:pt>
                    </c:numCache>
                  </c:numRef>
                </c:yVal>
                <c:smooth val="0"/>
                <c:extLst>
                  <c:ext xmlns:c16="http://schemas.microsoft.com/office/drawing/2014/chart" uri="{C3380CC4-5D6E-409C-BE32-E72D297353CC}">
                    <c16:uniqueId val="{0000000A-E9FC-4826-9063-DD9635D0836C}"/>
                  </c:ext>
                </c:extLst>
              </c15:ser>
            </c15:filteredScatterSeries>
            <c15:filteredScatterSeries>
              <c15:ser>
                <c:idx val="9"/>
                <c:order val="9"/>
                <c:tx>
                  <c:v>Abstract G32</c:v>
                </c:tx>
                <c:spPr>
                  <a:ln w="19050"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xVal>
                  <c:numRef>
                    <c:extLst xmlns:c15="http://schemas.microsoft.com/office/drawing/2012/chart">
                      <c:ext xmlns:c15="http://schemas.microsoft.com/office/drawing/2012/chart" uri="{02D57815-91ED-43cb-92C2-25804820EDAC}">
                        <c15:formulaRef>
                          <c15:sqref>'AISG Abstract Results'!$H$37:$H$63</c15:sqref>
                        </c15:formulaRef>
                      </c:ext>
                    </c:extLst>
                    <c:numCache>
                      <c:formatCode>h:mm:ss</c:formatCode>
                      <c:ptCount val="27"/>
                      <c:pt idx="0">
                        <c:v>3.6921296296296297E-6</c:v>
                      </c:pt>
                      <c:pt idx="1">
                        <c:v>6.0648148148148149E-6</c:v>
                      </c:pt>
                      <c:pt idx="2">
                        <c:v>2.3645833333333337E-5</c:v>
                      </c:pt>
                      <c:pt idx="3">
                        <c:v>3.294097222222222E-4</c:v>
                      </c:pt>
                      <c:pt idx="4">
                        <c:v>3.3478009259259263E-4</c:v>
                      </c:pt>
                      <c:pt idx="5">
                        <c:v>3.4037037037037038E-4</c:v>
                      </c:pt>
                      <c:pt idx="6">
                        <c:v>3.4200231481481478E-4</c:v>
                      </c:pt>
                      <c:pt idx="7">
                        <c:v>3.5401620370370377E-4</c:v>
                      </c:pt>
                      <c:pt idx="8">
                        <c:v>1.5387962962962966E-3</c:v>
                      </c:pt>
                      <c:pt idx="9">
                        <c:v>1.549340277777778E-3</c:v>
                      </c:pt>
                      <c:pt idx="10">
                        <c:v>2.0771180555555556E-3</c:v>
                      </c:pt>
                      <c:pt idx="11">
                        <c:v>2.918113425925926E-3</c:v>
                      </c:pt>
                      <c:pt idx="12">
                        <c:v>2.9227430555555556E-3</c:v>
                      </c:pt>
                      <c:pt idx="13">
                        <c:v>2.9250462962962967E-3</c:v>
                      </c:pt>
                      <c:pt idx="14">
                        <c:v>3.1658912037037037E-3</c:v>
                      </c:pt>
                      <c:pt idx="15">
                        <c:v>1.6432303240740739E-2</c:v>
                      </c:pt>
                      <c:pt idx="16">
                        <c:v>1.6522499999999999E-2</c:v>
                      </c:pt>
                      <c:pt idx="17">
                        <c:v>1.6528784722222221E-2</c:v>
                      </c:pt>
                      <c:pt idx="18">
                        <c:v>1.6705972222222223E-2</c:v>
                      </c:pt>
                      <c:pt idx="19">
                        <c:v>1.7189270833333332E-2</c:v>
                      </c:pt>
                      <c:pt idx="20">
                        <c:v>0.10373780092592592</c:v>
                      </c:pt>
                      <c:pt idx="21">
                        <c:v>0.1037444212962963</c:v>
                      </c:pt>
                      <c:pt idx="22">
                        <c:v>0.10376373842592594</c:v>
                      </c:pt>
                      <c:pt idx="23">
                        <c:v>0.10377121527777777</c:v>
                      </c:pt>
                      <c:pt idx="24">
                        <c:v>0.10378458333333333</c:v>
                      </c:pt>
                      <c:pt idx="25">
                        <c:v>0.11764081018518519</c:v>
                      </c:pt>
                      <c:pt idx="26">
                        <c:v>0.20832412037037037</c:v>
                      </c:pt>
                    </c:numCache>
                  </c:numRef>
                </c:xVal>
                <c:yVal>
                  <c:numRef>
                    <c:extLst xmlns:c15="http://schemas.microsoft.com/office/drawing/2012/chart">
                      <c:ext xmlns:c15="http://schemas.microsoft.com/office/drawing/2012/chart" uri="{02D57815-91ED-43cb-92C2-25804820EDAC}">
                        <c15:formulaRef>
                          <c15:sqref>'AISG Abstract Results'!$E$37:$E$63</c15:sqref>
                        </c15:formulaRef>
                      </c:ext>
                    </c:extLst>
                    <c:numCache>
                      <c:formatCode>#,##0</c:formatCode>
                      <c:ptCount val="27"/>
                      <c:pt idx="0">
                        <c:v>1.38241501956005E+16</c:v>
                      </c:pt>
                      <c:pt idx="1">
                        <c:v>1.37998256433236E+16</c:v>
                      </c:pt>
                      <c:pt idx="2">
                        <c:v>1.37216282728868E+16</c:v>
                      </c:pt>
                      <c:pt idx="3">
                        <c:v>1.37194084540468E+16</c:v>
                      </c:pt>
                      <c:pt idx="4">
                        <c:v>1.37148783015662E+16</c:v>
                      </c:pt>
                      <c:pt idx="5">
                        <c:v>1.37116198626227E+16</c:v>
                      </c:pt>
                      <c:pt idx="6">
                        <c:v>1.37111810416507E+16</c:v>
                      </c:pt>
                      <c:pt idx="7">
                        <c:v>1.37082057058601E+16</c:v>
                      </c:pt>
                      <c:pt idx="8">
                        <c:v>1.37049135455033E+16</c:v>
                      </c:pt>
                      <c:pt idx="9">
                        <c:v>1.36770211098305E+16</c:v>
                      </c:pt>
                      <c:pt idx="10">
                        <c:v>1.36654790704716E+16</c:v>
                      </c:pt>
                      <c:pt idx="11">
                        <c:v>1.3645479274434E+16</c:v>
                      </c:pt>
                      <c:pt idx="12">
                        <c:v>1.36399339907144E+16</c:v>
                      </c:pt>
                      <c:pt idx="13">
                        <c:v>1.36340368872272E+16</c:v>
                      </c:pt>
                      <c:pt idx="14">
                        <c:v>1.36306844399551E+16</c:v>
                      </c:pt>
                      <c:pt idx="15">
                        <c:v>1.36265579608516E+16</c:v>
                      </c:pt>
                      <c:pt idx="16">
                        <c:v>1.36253346644201E+16</c:v>
                      </c:pt>
                      <c:pt idx="17">
                        <c:v>1.36248355144515E+16</c:v>
                      </c:pt>
                      <c:pt idx="18">
                        <c:v>1.36214705816423E+16</c:v>
                      </c:pt>
                      <c:pt idx="19">
                        <c:v>1.3614116448386E+16</c:v>
                      </c:pt>
                      <c:pt idx="20">
                        <c:v>1.3612831072825E+16</c:v>
                      </c:pt>
                      <c:pt idx="21">
                        <c:v>1.36066082132741E+16</c:v>
                      </c:pt>
                      <c:pt idx="22">
                        <c:v>1.36052673209896E+16</c:v>
                      </c:pt>
                      <c:pt idx="23">
                        <c:v>1.36034298572729E+16</c:v>
                      </c:pt>
                      <c:pt idx="24">
                        <c:v>1.35978394149712E+16</c:v>
                      </c:pt>
                      <c:pt idx="25">
                        <c:v>1.3587360857454E+16</c:v>
                      </c:pt>
                      <c:pt idx="26">
                        <c:v>1.3587360857454E+16</c:v>
                      </c:pt>
                    </c:numCache>
                  </c:numRef>
                </c:yVal>
                <c:smooth val="0"/>
                <c:extLst>
                  <c:ext xmlns:c16="http://schemas.microsoft.com/office/drawing/2014/chart" uri="{C3380CC4-5D6E-409C-BE32-E72D297353CC}">
                    <c16:uniqueId val="{0000000B-E9FC-4826-9063-DD9635D0836C}"/>
                  </c:ext>
                </c:extLst>
              </c15:ser>
            </c15:filteredScatterSeries>
            <c15:filteredScatterSeries>
              <c15:ser>
                <c:idx val="10"/>
                <c:order val="10"/>
                <c:tx>
                  <c:v>Abstract G48</c:v>
                </c:tx>
                <c:spPr>
                  <a:ln w="19050"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xVal>
                  <c:numRef>
                    <c:extLst xmlns:c15="http://schemas.microsoft.com/office/drawing/2012/chart">
                      <c:ext xmlns:c15="http://schemas.microsoft.com/office/drawing/2012/chart" uri="{02D57815-91ED-43cb-92C2-25804820EDAC}">
                        <c15:formulaRef>
                          <c15:sqref>'AISG Abstract Results'!$H$64:$H$80</c15:sqref>
                        </c15:formulaRef>
                      </c:ext>
                    </c:extLst>
                    <c:numCache>
                      <c:formatCode>h:mm:ss</c:formatCode>
                      <c:ptCount val="17"/>
                      <c:pt idx="0">
                        <c:v>1.8599537037037036E-5</c:v>
                      </c:pt>
                      <c:pt idx="1">
                        <c:v>2.0682870370370373E-4</c:v>
                      </c:pt>
                      <c:pt idx="2">
                        <c:v>4.5525462962962967E-4</c:v>
                      </c:pt>
                      <c:pt idx="3">
                        <c:v>7.3710648148148138E-4</c:v>
                      </c:pt>
                      <c:pt idx="4">
                        <c:v>7.5805555555555554E-4</c:v>
                      </c:pt>
                      <c:pt idx="5">
                        <c:v>1.3998726851851854E-3</c:v>
                      </c:pt>
                      <c:pt idx="6">
                        <c:v>1.4186226851851851E-3</c:v>
                      </c:pt>
                      <c:pt idx="7">
                        <c:v>1.4656365740740741E-3</c:v>
                      </c:pt>
                      <c:pt idx="8">
                        <c:v>1.4779282407407408E-3</c:v>
                      </c:pt>
                      <c:pt idx="9">
                        <c:v>1.4816666666666667E-3</c:v>
                      </c:pt>
                      <c:pt idx="10">
                        <c:v>1.4878819444444445E-3</c:v>
                      </c:pt>
                      <c:pt idx="11">
                        <c:v>1.4984606481481481E-3</c:v>
                      </c:pt>
                      <c:pt idx="12">
                        <c:v>1.5209837962962963E-3</c:v>
                      </c:pt>
                      <c:pt idx="13">
                        <c:v>8.3173148148148138E-3</c:v>
                      </c:pt>
                      <c:pt idx="14">
                        <c:v>8.3537847222222225E-3</c:v>
                      </c:pt>
                      <c:pt idx="15">
                        <c:v>1.1384976851851851E-2</c:v>
                      </c:pt>
                      <c:pt idx="16">
                        <c:v>0.20832745370370373</c:v>
                      </c:pt>
                    </c:numCache>
                  </c:numRef>
                </c:xVal>
                <c:yVal>
                  <c:numRef>
                    <c:extLst xmlns:c15="http://schemas.microsoft.com/office/drawing/2012/chart">
                      <c:ext xmlns:c15="http://schemas.microsoft.com/office/drawing/2012/chart" uri="{02D57815-91ED-43cb-92C2-25804820EDAC}">
                        <c15:formulaRef>
                          <c15:sqref>'AISG Abstract Results'!$E$64:$E$80</c15:sqref>
                        </c15:formulaRef>
                      </c:ext>
                    </c:extLst>
                    <c:numCache>
                      <c:formatCode>#,##0</c:formatCode>
                      <c:ptCount val="17"/>
                      <c:pt idx="0">
                        <c:v>1.35713581004745E+16</c:v>
                      </c:pt>
                      <c:pt idx="1">
                        <c:v>1.35495983191637E+16</c:v>
                      </c:pt>
                      <c:pt idx="2">
                        <c:v>1.35380706449841E+16</c:v>
                      </c:pt>
                      <c:pt idx="3">
                        <c:v>1.35239165486444E+16</c:v>
                      </c:pt>
                      <c:pt idx="4">
                        <c:v>1.35226166544995E+16</c:v>
                      </c:pt>
                      <c:pt idx="5">
                        <c:v>1.34925429295871E+16</c:v>
                      </c:pt>
                      <c:pt idx="6">
                        <c:v>1.34707253983037E+16</c:v>
                      </c:pt>
                      <c:pt idx="7">
                        <c:v>1.34573698872322E+16</c:v>
                      </c:pt>
                      <c:pt idx="8">
                        <c:v>1.34565891588064E+16</c:v>
                      </c:pt>
                      <c:pt idx="9">
                        <c:v>1.34565171518923E+16</c:v>
                      </c:pt>
                      <c:pt idx="10">
                        <c:v>1.34557490781424E+16</c:v>
                      </c:pt>
                      <c:pt idx="11">
                        <c:v>1.34549758605379E+16</c:v>
                      </c:pt>
                      <c:pt idx="12">
                        <c:v>1.34532921290265E+16</c:v>
                      </c:pt>
                      <c:pt idx="13">
                        <c:v>1.34515175698566E+16</c:v>
                      </c:pt>
                      <c:pt idx="14">
                        <c:v>1.34363019014602E+16</c:v>
                      </c:pt>
                      <c:pt idx="15">
                        <c:v>1.34224120374321E+16</c:v>
                      </c:pt>
                      <c:pt idx="16">
                        <c:v>1.34172170061904E+16</c:v>
                      </c:pt>
                    </c:numCache>
                  </c:numRef>
                </c:yVal>
                <c:smooth val="0"/>
                <c:extLst>
                  <c:ext xmlns:c16="http://schemas.microsoft.com/office/drawing/2014/chart" uri="{C3380CC4-5D6E-409C-BE32-E72D297353CC}">
                    <c16:uniqueId val="{0000000C-E9FC-4826-9063-DD9635D0836C}"/>
                  </c:ext>
                </c:extLst>
              </c15:ser>
            </c15:filteredScatterSeries>
            <c15:filteredScatterSeries>
              <c15:ser>
                <c:idx val="11"/>
                <c:order val="11"/>
                <c:tx>
                  <c:v>Abstract G64</c:v>
                </c:tx>
                <c:spPr>
                  <a:ln w="19050"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xVal>
                  <c:numRef>
                    <c:extLst xmlns:c15="http://schemas.microsoft.com/office/drawing/2012/chart">
                      <c:ext xmlns:c15="http://schemas.microsoft.com/office/drawing/2012/chart" uri="{02D57815-91ED-43cb-92C2-25804820EDAC}">
                        <c15:formulaRef>
                          <c15:sqref>'AISG Abstract Results'!$H$81:$H$86</c15:sqref>
                        </c15:formulaRef>
                      </c:ext>
                    </c:extLst>
                    <c:numCache>
                      <c:formatCode>h:mm:ss</c:formatCode>
                      <c:ptCount val="6"/>
                      <c:pt idx="0">
                        <c:v>2.6967592592592595E-5</c:v>
                      </c:pt>
                      <c:pt idx="1">
                        <c:v>6.2210648148148151E-5</c:v>
                      </c:pt>
                      <c:pt idx="2">
                        <c:v>1.0731481481481481E-4</c:v>
                      </c:pt>
                      <c:pt idx="3">
                        <c:v>1.1762731481481482E-4</c:v>
                      </c:pt>
                      <c:pt idx="4">
                        <c:v>1.3166666666666668E-4</c:v>
                      </c:pt>
                      <c:pt idx="5">
                        <c:v>0.20832865740740739</c:v>
                      </c:pt>
                    </c:numCache>
                  </c:numRef>
                </c:xVal>
                <c:yVal>
                  <c:numRef>
                    <c:extLst xmlns:c15="http://schemas.microsoft.com/office/drawing/2012/chart">
                      <c:ext xmlns:c15="http://schemas.microsoft.com/office/drawing/2012/chart" uri="{02D57815-91ED-43cb-92C2-25804820EDAC}">
                        <c15:formulaRef>
                          <c15:sqref>'AISG Abstract Results'!$E$81:$E$86</c15:sqref>
                        </c15:formulaRef>
                      </c:ext>
                    </c:extLst>
                    <c:numCache>
                      <c:formatCode>#,##0</c:formatCode>
                      <c:ptCount val="6"/>
                      <c:pt idx="0">
                        <c:v>1.39398178994135E+16</c:v>
                      </c:pt>
                      <c:pt idx="1">
                        <c:v>1.3864577058689E+16</c:v>
                      </c:pt>
                      <c:pt idx="2">
                        <c:v>1.38488339152671E+16</c:v>
                      </c:pt>
                      <c:pt idx="3">
                        <c:v>1.37701285333437E+16</c:v>
                      </c:pt>
                      <c:pt idx="4">
                        <c:v>1.3682419186271E+16</c:v>
                      </c:pt>
                      <c:pt idx="5">
                        <c:v>1.3682419186271E+16</c:v>
                      </c:pt>
                    </c:numCache>
                  </c:numRef>
                </c:yVal>
                <c:smooth val="0"/>
                <c:extLst>
                  <c:ext xmlns:c16="http://schemas.microsoft.com/office/drawing/2014/chart" uri="{C3380CC4-5D6E-409C-BE32-E72D297353CC}">
                    <c16:uniqueId val="{00000001-E9FC-4826-9063-DD9635D0836C}"/>
                  </c:ext>
                </c:extLst>
              </c15:ser>
            </c15:filteredScatterSeries>
            <c15:filteredScatterSeries>
              <c15:ser>
                <c:idx val="13"/>
                <c:order val="13"/>
                <c:tx>
                  <c:v>Abstract Handpicked G16</c:v>
                </c:tx>
                <c:spPr>
                  <a:ln w="19050" cap="rnd">
                    <a:solidFill>
                      <a:schemeClr val="accent2">
                        <a:lumMod val="80000"/>
                        <a:lumOff val="20000"/>
                      </a:schemeClr>
                    </a:solidFill>
                    <a:round/>
                  </a:ln>
                  <a:effectLst/>
                </c:spPr>
                <c:marker>
                  <c:symbol val="circle"/>
                  <c:size val="5"/>
                  <c:spPr>
                    <a:solidFill>
                      <a:schemeClr val="accent2">
                        <a:lumMod val="80000"/>
                        <a:lumOff val="20000"/>
                      </a:schemeClr>
                    </a:solidFill>
                    <a:ln w="9525">
                      <a:solidFill>
                        <a:schemeClr val="accent2">
                          <a:lumMod val="80000"/>
                          <a:lumOff val="20000"/>
                        </a:schemeClr>
                      </a:solidFill>
                    </a:ln>
                    <a:effectLst/>
                  </c:spPr>
                </c:marker>
                <c:xVal>
                  <c:numRef>
                    <c:extLst xmlns:c15="http://schemas.microsoft.com/office/drawing/2012/chart">
                      <c:ext xmlns:c15="http://schemas.microsoft.com/office/drawing/2012/chart" uri="{02D57815-91ED-43cb-92C2-25804820EDAC}">
                        <c15:formulaRef>
                          <c15:sqref>'AISG Abstract Results'!$H$94:$H$101</c15:sqref>
                        </c15:formulaRef>
                      </c:ext>
                    </c:extLst>
                    <c:numCache>
                      <c:formatCode>h:mm:ss</c:formatCode>
                      <c:ptCount val="8"/>
                      <c:pt idx="0">
                        <c:v>1.2037037037037037E-6</c:v>
                      </c:pt>
                      <c:pt idx="1">
                        <c:v>1.6550925925925926E-6</c:v>
                      </c:pt>
                      <c:pt idx="2">
                        <c:v>2.2106481481481484E-6</c:v>
                      </c:pt>
                      <c:pt idx="3">
                        <c:v>2.5810185185185188E-6</c:v>
                      </c:pt>
                      <c:pt idx="4">
                        <c:v>3.1920138888888889E-4</c:v>
                      </c:pt>
                      <c:pt idx="5">
                        <c:v>5.9018518518518524E-4</c:v>
                      </c:pt>
                      <c:pt idx="6">
                        <c:v>8.2509259259259254E-4</c:v>
                      </c:pt>
                      <c:pt idx="7">
                        <c:v>0.20832820601851854</c:v>
                      </c:pt>
                    </c:numCache>
                  </c:numRef>
                </c:xVal>
                <c:yVal>
                  <c:numRef>
                    <c:extLst xmlns:c15="http://schemas.microsoft.com/office/drawing/2012/chart">
                      <c:ext xmlns:c15="http://schemas.microsoft.com/office/drawing/2012/chart" uri="{02D57815-91ED-43cb-92C2-25804820EDAC}">
                        <c15:formulaRef>
                          <c15:sqref>'AISG Abstract Results'!$E$94:$E$101</c15:sqref>
                        </c15:formulaRef>
                      </c:ext>
                    </c:extLst>
                    <c:numCache>
                      <c:formatCode>#,##0</c:formatCode>
                      <c:ptCount val="8"/>
                      <c:pt idx="0">
                        <c:v>2535580581059030</c:v>
                      </c:pt>
                      <c:pt idx="1">
                        <c:v>2530442453219030</c:v>
                      </c:pt>
                      <c:pt idx="2">
                        <c:v>2513618174826900</c:v>
                      </c:pt>
                      <c:pt idx="3">
                        <c:v>2507699545691540</c:v>
                      </c:pt>
                      <c:pt idx="4">
                        <c:v>2506433464366150</c:v>
                      </c:pt>
                      <c:pt idx="5">
                        <c:v>2506433464366150</c:v>
                      </c:pt>
                      <c:pt idx="6">
                        <c:v>2506433464366150</c:v>
                      </c:pt>
                      <c:pt idx="7">
                        <c:v>2506433464366150</c:v>
                      </c:pt>
                    </c:numCache>
                  </c:numRef>
                </c:yVal>
                <c:smooth val="0"/>
                <c:extLst>
                  <c:ext xmlns:c16="http://schemas.microsoft.com/office/drawing/2014/chart" uri="{C3380CC4-5D6E-409C-BE32-E72D297353CC}">
                    <c16:uniqueId val="{0000000E-E9FC-4826-9063-DD9635D0836C}"/>
                  </c:ext>
                </c:extLst>
              </c15:ser>
            </c15:filteredScatterSeries>
            <c15:filteredScatterSeries>
              <c15:ser>
                <c:idx val="14"/>
                <c:order val="14"/>
                <c:tx>
                  <c:v>Abstract Handpicked G24</c:v>
                </c:tx>
                <c:spPr>
                  <a:ln w="19050" cap="rnd">
                    <a:solidFill>
                      <a:schemeClr val="accent3">
                        <a:lumMod val="80000"/>
                        <a:lumOff val="20000"/>
                      </a:schemeClr>
                    </a:solidFill>
                    <a:round/>
                  </a:ln>
                  <a:effectLst/>
                </c:spPr>
                <c:marker>
                  <c:symbol val="circle"/>
                  <c:size val="5"/>
                  <c:spPr>
                    <a:solidFill>
                      <a:schemeClr val="accent3">
                        <a:lumMod val="80000"/>
                        <a:lumOff val="20000"/>
                      </a:schemeClr>
                    </a:solidFill>
                    <a:ln w="9525">
                      <a:solidFill>
                        <a:schemeClr val="accent3">
                          <a:lumMod val="80000"/>
                          <a:lumOff val="20000"/>
                        </a:schemeClr>
                      </a:solidFill>
                    </a:ln>
                    <a:effectLst/>
                  </c:spPr>
                </c:marker>
                <c:xVal>
                  <c:numRef>
                    <c:extLst xmlns:c15="http://schemas.microsoft.com/office/drawing/2012/chart">
                      <c:ext xmlns:c15="http://schemas.microsoft.com/office/drawing/2012/chart" uri="{02D57815-91ED-43cb-92C2-25804820EDAC}">
                        <c15:formulaRef>
                          <c15:sqref>'AISG Abstract Results'!$H$102:$H$114</c15:sqref>
                        </c15:formulaRef>
                      </c:ext>
                    </c:extLst>
                    <c:numCache>
                      <c:formatCode>h:mm:ss</c:formatCode>
                      <c:ptCount val="13"/>
                      <c:pt idx="0">
                        <c:v>3.0902777777777775E-6</c:v>
                      </c:pt>
                      <c:pt idx="1">
                        <c:v>5.2314814814814822E-6</c:v>
                      </c:pt>
                      <c:pt idx="2">
                        <c:v>1.4854166666666667E-4</c:v>
                      </c:pt>
                      <c:pt idx="3">
                        <c:v>1.5285879629629631E-4</c:v>
                      </c:pt>
                      <c:pt idx="4">
                        <c:v>8.6956018518518513E-4</c:v>
                      </c:pt>
                      <c:pt idx="5">
                        <c:v>3.3043518518518517E-3</c:v>
                      </c:pt>
                      <c:pt idx="6">
                        <c:v>3.6758252314814811E-2</c:v>
                      </c:pt>
                      <c:pt idx="7">
                        <c:v>5.1546562500000004E-2</c:v>
                      </c:pt>
                      <c:pt idx="8">
                        <c:v>5.1552025462962968E-2</c:v>
                      </c:pt>
                      <c:pt idx="9">
                        <c:v>6.5838356481481494E-2</c:v>
                      </c:pt>
                      <c:pt idx="10">
                        <c:v>6.8704201388888886E-2</c:v>
                      </c:pt>
                      <c:pt idx="11">
                        <c:v>0.10171753472222222</c:v>
                      </c:pt>
                      <c:pt idx="12">
                        <c:v>0.2083267013888889</c:v>
                      </c:pt>
                    </c:numCache>
                  </c:numRef>
                </c:xVal>
                <c:yVal>
                  <c:numRef>
                    <c:extLst xmlns:c15="http://schemas.microsoft.com/office/drawing/2012/chart">
                      <c:ext xmlns:c15="http://schemas.microsoft.com/office/drawing/2012/chart" uri="{02D57815-91ED-43cb-92C2-25804820EDAC}">
                        <c15:formulaRef>
                          <c15:sqref>'AISG Abstract Results'!$E$102:$E$114</c15:sqref>
                        </c15:formulaRef>
                      </c:ext>
                    </c:extLst>
                    <c:numCache>
                      <c:formatCode>#,##0</c:formatCode>
                      <c:ptCount val="13"/>
                      <c:pt idx="0">
                        <c:v>6909681276429160</c:v>
                      </c:pt>
                      <c:pt idx="1">
                        <c:v>6877449244925250</c:v>
                      </c:pt>
                      <c:pt idx="2">
                        <c:v>6737739084968460</c:v>
                      </c:pt>
                      <c:pt idx="3">
                        <c:v>6717596034711540</c:v>
                      </c:pt>
                      <c:pt idx="4">
                        <c:v>6663071787123460</c:v>
                      </c:pt>
                      <c:pt idx="5">
                        <c:v>6620395635254200</c:v>
                      </c:pt>
                      <c:pt idx="6">
                        <c:v>6615919628261020</c:v>
                      </c:pt>
                      <c:pt idx="7">
                        <c:v>6614185499362870</c:v>
                      </c:pt>
                      <c:pt idx="8">
                        <c:v>6613670919934810</c:v>
                      </c:pt>
                      <c:pt idx="9">
                        <c:v>6605473913339030</c:v>
                      </c:pt>
                      <c:pt idx="10">
                        <c:v>6594952503750860</c:v>
                      </c:pt>
                      <c:pt idx="11">
                        <c:v>6573625561675870</c:v>
                      </c:pt>
                      <c:pt idx="12">
                        <c:v>6573625561675870</c:v>
                      </c:pt>
                    </c:numCache>
                  </c:numRef>
                </c:yVal>
                <c:smooth val="0"/>
                <c:extLst>
                  <c:ext xmlns:c16="http://schemas.microsoft.com/office/drawing/2014/chart" uri="{C3380CC4-5D6E-409C-BE32-E72D297353CC}">
                    <c16:uniqueId val="{0000000F-E9FC-4826-9063-DD9635D0836C}"/>
                  </c:ext>
                </c:extLst>
              </c15:ser>
            </c15:filteredScatterSeries>
            <c15:filteredScatterSeries>
              <c15:ser>
                <c:idx val="15"/>
                <c:order val="15"/>
                <c:tx>
                  <c:v>Abstract Handpicked G32</c:v>
                </c:tx>
                <c:spPr>
                  <a:ln w="19050" cap="rnd">
                    <a:solidFill>
                      <a:schemeClr val="accent4">
                        <a:lumMod val="80000"/>
                        <a:lumOff val="20000"/>
                      </a:schemeClr>
                    </a:solidFill>
                    <a:round/>
                  </a:ln>
                  <a:effectLst/>
                </c:spPr>
                <c:marker>
                  <c:symbol val="circle"/>
                  <c:size val="5"/>
                  <c:spPr>
                    <a:solidFill>
                      <a:schemeClr val="accent4">
                        <a:lumMod val="80000"/>
                        <a:lumOff val="20000"/>
                      </a:schemeClr>
                    </a:solidFill>
                    <a:ln w="9525">
                      <a:solidFill>
                        <a:schemeClr val="accent4">
                          <a:lumMod val="80000"/>
                          <a:lumOff val="20000"/>
                        </a:schemeClr>
                      </a:solidFill>
                    </a:ln>
                    <a:effectLst/>
                  </c:spPr>
                </c:marker>
                <c:xVal>
                  <c:numRef>
                    <c:extLst xmlns:c15="http://schemas.microsoft.com/office/drawing/2012/chart">
                      <c:ext xmlns:c15="http://schemas.microsoft.com/office/drawing/2012/chart" uri="{02D57815-91ED-43cb-92C2-25804820EDAC}">
                        <c15:formulaRef>
                          <c15:sqref>'AISG Abstract Results'!$H$115:$H$126</c15:sqref>
                        </c15:formulaRef>
                      </c:ext>
                    </c:extLst>
                    <c:numCache>
                      <c:formatCode>h:mm:ss</c:formatCode>
                      <c:ptCount val="12"/>
                      <c:pt idx="0">
                        <c:v>1.1388888888888891E-5</c:v>
                      </c:pt>
                      <c:pt idx="1">
                        <c:v>1.2407407407407408E-5</c:v>
                      </c:pt>
                      <c:pt idx="2">
                        <c:v>2.8880671296296293E-3</c:v>
                      </c:pt>
                      <c:pt idx="3">
                        <c:v>2.9043865740740744E-3</c:v>
                      </c:pt>
                      <c:pt idx="4">
                        <c:v>2.906111111111111E-3</c:v>
                      </c:pt>
                      <c:pt idx="5">
                        <c:v>2.9083564814814818E-3</c:v>
                      </c:pt>
                      <c:pt idx="6">
                        <c:v>2.9107754629629627E-3</c:v>
                      </c:pt>
                      <c:pt idx="7">
                        <c:v>4.3968518518518523E-3</c:v>
                      </c:pt>
                      <c:pt idx="8">
                        <c:v>4.4048032407407404E-3</c:v>
                      </c:pt>
                      <c:pt idx="9">
                        <c:v>0.17473111111111109</c:v>
                      </c:pt>
                      <c:pt idx="10">
                        <c:v>0.17473979166666667</c:v>
                      </c:pt>
                      <c:pt idx="11">
                        <c:v>0.20832820601851854</c:v>
                      </c:pt>
                    </c:numCache>
                  </c:numRef>
                </c:xVal>
                <c:yVal>
                  <c:numRef>
                    <c:extLst xmlns:c15="http://schemas.microsoft.com/office/drawing/2012/chart">
                      <c:ext xmlns:c15="http://schemas.microsoft.com/office/drawing/2012/chart" uri="{02D57815-91ED-43cb-92C2-25804820EDAC}">
                        <c15:formulaRef>
                          <c15:sqref>'AISG Abstract Results'!$E$115:$E$126</c15:sqref>
                        </c15:formulaRef>
                      </c:ext>
                    </c:extLst>
                    <c:numCache>
                      <c:formatCode>#,##0</c:formatCode>
                      <c:ptCount val="12"/>
                      <c:pt idx="0">
                        <c:v>1.31466423262312E+16</c:v>
                      </c:pt>
                      <c:pt idx="1">
                        <c:v>1.31214429504907E+16</c:v>
                      </c:pt>
                      <c:pt idx="2">
                        <c:v>1.31207808952128E+16</c:v>
                      </c:pt>
                      <c:pt idx="3">
                        <c:v>1.3113383565265E+16</c:v>
                      </c:pt>
                      <c:pt idx="4">
                        <c:v>1.31128220442334E+16</c:v>
                      </c:pt>
                      <c:pt idx="5">
                        <c:v>1.31125461169014E+16</c:v>
                      </c:pt>
                      <c:pt idx="6">
                        <c:v>1.31110501774897E+16</c:v>
                      </c:pt>
                      <c:pt idx="7">
                        <c:v>1.30867105166987E+16</c:v>
                      </c:pt>
                      <c:pt idx="8">
                        <c:v>1.30783051581685E+16</c:v>
                      </c:pt>
                      <c:pt idx="9">
                        <c:v>1.30750165793514E+16</c:v>
                      </c:pt>
                      <c:pt idx="10">
                        <c:v>1.30748838087587E+16</c:v>
                      </c:pt>
                      <c:pt idx="11">
                        <c:v>1.30748838087587E+16</c:v>
                      </c:pt>
                    </c:numCache>
                  </c:numRef>
                </c:yVal>
                <c:smooth val="0"/>
                <c:extLst>
                  <c:ext xmlns:c16="http://schemas.microsoft.com/office/drawing/2014/chart" uri="{C3380CC4-5D6E-409C-BE32-E72D297353CC}">
                    <c16:uniqueId val="{00000010-E9FC-4826-9063-DD9635D0836C}"/>
                  </c:ext>
                </c:extLst>
              </c15:ser>
            </c15:filteredScatterSeries>
            <c15:filteredScatterSeries>
              <c15:ser>
                <c:idx val="16"/>
                <c:order val="16"/>
                <c:tx>
                  <c:v>Abstract Handpicked G48</c:v>
                </c:tx>
                <c:spPr>
                  <a:ln w="19050" cap="rnd">
                    <a:solidFill>
                      <a:schemeClr val="accent5">
                        <a:lumMod val="80000"/>
                        <a:lumOff val="20000"/>
                      </a:schemeClr>
                    </a:solidFill>
                    <a:round/>
                  </a:ln>
                  <a:effectLst/>
                </c:spPr>
                <c:marker>
                  <c:symbol val="circle"/>
                  <c:size val="5"/>
                  <c:spPr>
                    <a:solidFill>
                      <a:schemeClr val="accent5">
                        <a:lumMod val="80000"/>
                        <a:lumOff val="20000"/>
                      </a:schemeClr>
                    </a:solidFill>
                    <a:ln w="9525">
                      <a:solidFill>
                        <a:schemeClr val="accent5">
                          <a:lumMod val="80000"/>
                          <a:lumOff val="20000"/>
                        </a:schemeClr>
                      </a:solidFill>
                    </a:ln>
                    <a:effectLst/>
                  </c:spPr>
                </c:marker>
                <c:xVal>
                  <c:numRef>
                    <c:extLst xmlns:c15="http://schemas.microsoft.com/office/drawing/2012/chart">
                      <c:ext xmlns:c15="http://schemas.microsoft.com/office/drawing/2012/chart" uri="{02D57815-91ED-43cb-92C2-25804820EDAC}">
                        <c15:formulaRef>
                          <c15:sqref>'AISG Abstract Results'!$H$127:$H$138</c15:sqref>
                        </c15:formulaRef>
                      </c:ext>
                    </c:extLst>
                    <c:numCache>
                      <c:formatCode>h:mm:ss</c:formatCode>
                      <c:ptCount val="12"/>
                      <c:pt idx="0">
                        <c:v>1.4606481481481482E-5</c:v>
                      </c:pt>
                      <c:pt idx="1">
                        <c:v>3.3935185185185179E-5</c:v>
                      </c:pt>
                      <c:pt idx="2">
                        <c:v>5.5567129629629634E-5</c:v>
                      </c:pt>
                      <c:pt idx="3">
                        <c:v>8.6793981481481477E-5</c:v>
                      </c:pt>
                      <c:pt idx="4">
                        <c:v>2.763888888888889E-4</c:v>
                      </c:pt>
                      <c:pt idx="5">
                        <c:v>3.1715509259259253E-3</c:v>
                      </c:pt>
                      <c:pt idx="6">
                        <c:v>9.9120706018518523E-2</c:v>
                      </c:pt>
                      <c:pt idx="7">
                        <c:v>9.9164479166666666E-2</c:v>
                      </c:pt>
                      <c:pt idx="8">
                        <c:v>0.10103934027777778</c:v>
                      </c:pt>
                      <c:pt idx="9">
                        <c:v>0.18014037037037037</c:v>
                      </c:pt>
                      <c:pt idx="10">
                        <c:v>0.1915098148148148</c:v>
                      </c:pt>
                      <c:pt idx="11">
                        <c:v>0.20832863425925927</c:v>
                      </c:pt>
                    </c:numCache>
                  </c:numRef>
                </c:xVal>
                <c:yVal>
                  <c:numRef>
                    <c:extLst xmlns:c15="http://schemas.microsoft.com/office/drawing/2012/chart">
                      <c:ext xmlns:c15="http://schemas.microsoft.com/office/drawing/2012/chart" uri="{02D57815-91ED-43cb-92C2-25804820EDAC}">
                        <c15:formulaRef>
                          <c15:sqref>'AISG Abstract Results'!$E$127:$E$138</c15:sqref>
                        </c15:formulaRef>
                      </c:ext>
                    </c:extLst>
                    <c:numCache>
                      <c:formatCode>#,##0</c:formatCode>
                      <c:ptCount val="12"/>
                      <c:pt idx="0">
                        <c:v>1.30149142681503E+16</c:v>
                      </c:pt>
                      <c:pt idx="1">
                        <c:v>1.29825373460764E+16</c:v>
                      </c:pt>
                      <c:pt idx="2">
                        <c:v>1.29473472117404E+16</c:v>
                      </c:pt>
                      <c:pt idx="3">
                        <c:v>1.28993688760526E+16</c:v>
                      </c:pt>
                      <c:pt idx="4">
                        <c:v>1.28726620519986E+16</c:v>
                      </c:pt>
                      <c:pt idx="5">
                        <c:v>1.28719384671737E+16</c:v>
                      </c:pt>
                      <c:pt idx="6">
                        <c:v>1.28698266820949E+16</c:v>
                      </c:pt>
                      <c:pt idx="7">
                        <c:v>1.28648572253078E+16</c:v>
                      </c:pt>
                      <c:pt idx="8">
                        <c:v>1.28628213713284E+16</c:v>
                      </c:pt>
                      <c:pt idx="9">
                        <c:v>1.28625282934138E+16</c:v>
                      </c:pt>
                      <c:pt idx="10">
                        <c:v>1.28565740827763E+16</c:v>
                      </c:pt>
                      <c:pt idx="11">
                        <c:v>1.28565740827763E+16</c:v>
                      </c:pt>
                    </c:numCache>
                  </c:numRef>
                </c:yVal>
                <c:smooth val="0"/>
                <c:extLst>
                  <c:ext xmlns:c16="http://schemas.microsoft.com/office/drawing/2014/chart" uri="{C3380CC4-5D6E-409C-BE32-E72D297353CC}">
                    <c16:uniqueId val="{00000011-E9FC-4826-9063-DD9635D0836C}"/>
                  </c:ext>
                </c:extLst>
              </c15:ser>
            </c15:filteredScatterSeries>
            <c15:filteredScatterSeries>
              <c15:ser>
                <c:idx val="17"/>
                <c:order val="17"/>
                <c:tx>
                  <c:v>Abstract Handpicked G64</c:v>
                </c:tx>
                <c:spPr>
                  <a:ln w="19050" cap="rnd">
                    <a:solidFill>
                      <a:schemeClr val="accent6">
                        <a:lumMod val="80000"/>
                        <a:lumOff val="20000"/>
                      </a:schemeClr>
                    </a:solidFill>
                    <a:round/>
                  </a:ln>
                  <a:effectLst/>
                </c:spPr>
                <c:marker>
                  <c:symbol val="circle"/>
                  <c:size val="5"/>
                  <c:spPr>
                    <a:solidFill>
                      <a:schemeClr val="accent6">
                        <a:lumMod val="80000"/>
                        <a:lumOff val="20000"/>
                      </a:schemeClr>
                    </a:solidFill>
                    <a:ln w="9525">
                      <a:solidFill>
                        <a:schemeClr val="accent6">
                          <a:lumMod val="80000"/>
                          <a:lumOff val="20000"/>
                        </a:schemeClr>
                      </a:solidFill>
                    </a:ln>
                    <a:effectLst/>
                  </c:spPr>
                </c:marker>
                <c:xVal>
                  <c:numRef>
                    <c:extLst xmlns:c15="http://schemas.microsoft.com/office/drawing/2012/chart">
                      <c:ext xmlns:c15="http://schemas.microsoft.com/office/drawing/2012/chart" uri="{02D57815-91ED-43cb-92C2-25804820EDAC}">
                        <c15:formulaRef>
                          <c15:sqref>'AISG Abstract Results'!$H$139:$H$154</c15:sqref>
                        </c15:formulaRef>
                      </c:ext>
                    </c:extLst>
                    <c:numCache>
                      <c:formatCode>h:mm:ss</c:formatCode>
                      <c:ptCount val="16"/>
                      <c:pt idx="0">
                        <c:v>2.3831018518518519E-5</c:v>
                      </c:pt>
                      <c:pt idx="1">
                        <c:v>5.3344907407407415E-5</c:v>
                      </c:pt>
                      <c:pt idx="2">
                        <c:v>9.6689814814814804E-5</c:v>
                      </c:pt>
                      <c:pt idx="3">
                        <c:v>1.2627314814814817E-4</c:v>
                      </c:pt>
                      <c:pt idx="4">
                        <c:v>9.6332175925925936E-4</c:v>
                      </c:pt>
                      <c:pt idx="5">
                        <c:v>1.4456365740740742E-3</c:v>
                      </c:pt>
                      <c:pt idx="6">
                        <c:v>4.4140358796296297E-2</c:v>
                      </c:pt>
                      <c:pt idx="7">
                        <c:v>4.4246226851851846E-2</c:v>
                      </c:pt>
                      <c:pt idx="8">
                        <c:v>4.5462210648148149E-2</c:v>
                      </c:pt>
                      <c:pt idx="9">
                        <c:v>4.5670266203703708E-2</c:v>
                      </c:pt>
                      <c:pt idx="10">
                        <c:v>7.3336481481481489E-2</c:v>
                      </c:pt>
                      <c:pt idx="11">
                        <c:v>7.3375162037037034E-2</c:v>
                      </c:pt>
                      <c:pt idx="12">
                        <c:v>8.972416666666666E-2</c:v>
                      </c:pt>
                      <c:pt idx="13">
                        <c:v>9.0002453703703703E-2</c:v>
                      </c:pt>
                      <c:pt idx="14">
                        <c:v>9.3494849537037031E-2</c:v>
                      </c:pt>
                      <c:pt idx="15">
                        <c:v>0.20832409722222223</c:v>
                      </c:pt>
                    </c:numCache>
                  </c:numRef>
                </c:xVal>
                <c:yVal>
                  <c:numRef>
                    <c:extLst xmlns:c15="http://schemas.microsoft.com/office/drawing/2012/chart">
                      <c:ext xmlns:c15="http://schemas.microsoft.com/office/drawing/2012/chart" uri="{02D57815-91ED-43cb-92C2-25804820EDAC}">
                        <c15:formulaRef>
                          <c15:sqref>'AISG Abstract Results'!$E$139:$E$154</c15:sqref>
                        </c15:formulaRef>
                      </c:ext>
                    </c:extLst>
                    <c:numCache>
                      <c:formatCode>#,##0</c:formatCode>
                      <c:ptCount val="16"/>
                      <c:pt idx="0">
                        <c:v>1.30261802222355E+16</c:v>
                      </c:pt>
                      <c:pt idx="1">
                        <c:v>1.29858279641169E+16</c:v>
                      </c:pt>
                      <c:pt idx="2">
                        <c:v>1.29740886683382E+16</c:v>
                      </c:pt>
                      <c:pt idx="3">
                        <c:v>1.29508503831932E+16</c:v>
                      </c:pt>
                      <c:pt idx="4">
                        <c:v>1.29249434229138E+16</c:v>
                      </c:pt>
                      <c:pt idx="5">
                        <c:v>1.29208831705765E+16</c:v>
                      </c:pt>
                      <c:pt idx="6">
                        <c:v>1.29199791240654E+16</c:v>
                      </c:pt>
                      <c:pt idx="7">
                        <c:v>1.29166769150459E+16</c:v>
                      </c:pt>
                      <c:pt idx="8">
                        <c:v>1.29163386565868E+16</c:v>
                      </c:pt>
                      <c:pt idx="9">
                        <c:v>1.2913795114368E+16</c:v>
                      </c:pt>
                      <c:pt idx="10">
                        <c:v>1.28998813700259E+16</c:v>
                      </c:pt>
                      <c:pt idx="11">
                        <c:v>1.28996417622421E+16</c:v>
                      </c:pt>
                      <c:pt idx="12">
                        <c:v>1.28787072680382E+16</c:v>
                      </c:pt>
                      <c:pt idx="13">
                        <c:v>1.28785996685604E+16</c:v>
                      </c:pt>
                      <c:pt idx="14">
                        <c:v>1.28705956196871E+16</c:v>
                      </c:pt>
                      <c:pt idx="15">
                        <c:v>1.28705956196871E+16</c:v>
                      </c:pt>
                    </c:numCache>
                  </c:numRef>
                </c:yVal>
                <c:smooth val="0"/>
                <c:extLst>
                  <c:ext xmlns:c16="http://schemas.microsoft.com/office/drawing/2014/chart" uri="{C3380CC4-5D6E-409C-BE32-E72D297353CC}">
                    <c16:uniqueId val="{00000002-E9FC-4826-9063-DD9635D0836C}"/>
                  </c:ext>
                </c:extLst>
              </c15:ser>
            </c15:filteredScatterSeries>
          </c:ext>
        </c:extLst>
      </c:scatterChart>
      <c:valAx>
        <c:axId val="3328191"/>
        <c:scaling>
          <c:orientation val="minMax"/>
          <c:max val="0.21000000000000002"/>
          <c:min val="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Hours of Solver Run TIme</a:t>
                </a:r>
              </a:p>
            </c:rich>
          </c:tx>
          <c:layout>
            <c:manualLayout>
              <c:xMode val="edge"/>
              <c:yMode val="edge"/>
              <c:x val="0.4395023510601494"/>
              <c:y val="0.9512094471502339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h:mm:ss" sourceLinked="1"/>
        <c:majorTickMark val="none"/>
        <c:minorTickMark val="none"/>
        <c:tickLblPos val="low"/>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28607"/>
        <c:crosses val="autoZero"/>
        <c:crossBetween val="midCat"/>
        <c:majorUnit val="4.166700000000001E-2"/>
      </c:valAx>
      <c:valAx>
        <c:axId val="3328607"/>
        <c:scaling>
          <c:orientation val="minMax"/>
          <c:max val="1.6600000000000002E+16"/>
          <c:min val="1.2E+16"/>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28191"/>
        <c:crosses val="autoZero"/>
        <c:crossBetween val="midCat"/>
        <c:dispUnits>
          <c:builtInUnit val="trillions"/>
          <c:dispUnitsLbl>
            <c:layout>
              <c:manualLayout>
                <c:xMode val="edge"/>
                <c:yMode val="edge"/>
                <c:x val="1.1708627575984499E-2"/>
                <c:y val="0.40314375947744951"/>
              </c:manualLayout>
            </c:layout>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Cost in Trillions</a:t>
                  </a:r>
                </a:p>
              </c:rich>
            </c:tx>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dispUnitsLbl>
        </c:dispUnits>
      </c:valAx>
      <c:spPr>
        <a:noFill/>
        <a:ln>
          <a:noFill/>
        </a:ln>
        <a:effectLst/>
      </c:spPr>
    </c:plotArea>
    <c:legend>
      <c:legendPos val="r"/>
      <c:layout>
        <c:manualLayout>
          <c:xMode val="edge"/>
          <c:yMode val="edge"/>
          <c:x val="0.75880227193471927"/>
          <c:y val="0.18403560235550231"/>
          <c:w val="0.16509164882138144"/>
          <c:h val="0.1423608542965443"/>
        </c:manualLayout>
      </c:layout>
      <c:overlay val="1"/>
      <c:spPr>
        <a:solidFill>
          <a:schemeClr val="bg1"/>
        </a:solidFill>
        <a:ln>
          <a:solidFill>
            <a:schemeClr val="tx1"/>
          </a:solid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chart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chart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chart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chart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chart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chart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ADBC42BC-5D4C-474F-BC92-AF8B81141D44}">
  <sheetPr/>
  <sheetViews>
    <sheetView zoomScale="109" workbookViewId="0" zoomToFit="1"/>
  </sheetViews>
  <pageMargins left="0.7" right="0.7" top="0.75" bottom="0.75" header="0.3" footer="0.3"/>
  <drawing r:id="rId1"/>
</chartsheet>
</file>

<file path=xl/chartsheets/sheet2.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CF9C2C4A-B398-4144-A46F-E40D48831F92}">
  <sheetPr/>
  <sheetViews>
    <sheetView zoomScale="109" workbookViewId="0" zoomToFit="1"/>
  </sheetViews>
  <pageMargins left="0.7" right="0.7" top="0.75" bottom="0.75" header="0.3" footer="0.3"/>
  <drawing r:id="rId1"/>
</chartsheet>
</file>

<file path=xl/chartsheets/sheet3.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3F3DF552-FC61-4FAB-9D8F-AC24D496B060}">
  <sheetPr/>
  <sheetViews>
    <sheetView zoomScale="109" workbookViewId="0" zoomToFit="1"/>
  </sheetViews>
  <pageMargins left="0.7" right="0.7" top="0.75" bottom="0.75" header="0.3" footer="0.3"/>
  <drawing r:id="rId1"/>
</chartsheet>
</file>

<file path=xl/chartsheets/sheet4.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732C9F67-7E6D-4689-BC88-0D96986B62EE}">
  <sheetPr/>
  <sheetViews>
    <sheetView zoomScale="109" workbookViewId="0" zoomToFit="1"/>
  </sheetViews>
  <pageMargins left="0.7" right="0.7" top="0.75" bottom="0.75" header="0.3" footer="0.3"/>
  <drawing r:id="rId1"/>
</chartsheet>
</file>

<file path=xl/chartsheets/sheet5.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147E58CB-3314-4F42-9A67-8C07FAE5AC48}">
  <sheetPr/>
  <sheetViews>
    <sheetView zoomScale="109" workbookViewId="0" zoomToFit="1"/>
  </sheetViews>
  <pageMargins left="0.7" right="0.7" top="0.75" bottom="0.75" header="0.3" footer="0.3"/>
  <drawing r:id="rId1"/>
</chartsheet>
</file>

<file path=xl/chartsheets/sheet6.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DA9A78DC-3526-4D66-A478-1D528E13E425}">
  <sheetPr/>
  <sheetViews>
    <sheetView zoomScale="109" workbookViewId="0" zoomToFit="1"/>
  </sheetViews>
  <pageMargins left="0.7" right="0.7" top="0.75" bottom="0.75" header="0.3" footer="0.3"/>
  <drawing r:id="rId1"/>
</chartsheet>
</file>

<file path=xl/chartsheets/sheet7.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D94884C9-4A5F-48FE-9948-29312C3E92C6}">
  <sheetPr/>
  <sheetViews>
    <sheetView zoomScale="109" workbookViewId="0" zoomToFit="1"/>
  </sheetViews>
  <pageMargins left="0.7" right="0.7" top="0.75" bottom="0.75" header="0.3" footer="0.3"/>
  <drawing r:id="rId1"/>
</chartsheet>
</file>

<file path=xl/chartsheets/sheet8.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D047598F-B9DD-43A2-90FC-74452C930755}">
  <sheetPr/>
  <sheetViews>
    <sheetView zoomScale="109"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absoluteAnchor>
    <xdr:pos x="0" y="0"/>
    <xdr:ext cx="8677362" cy="6300482"/>
    <xdr:graphicFrame macro="">
      <xdr:nvGraphicFramePr>
        <xdr:cNvPr id="2" name="Chart 1">
          <a:extLst>
            <a:ext uri="{FF2B5EF4-FFF2-40B4-BE49-F238E27FC236}">
              <a16:creationId xmlns:a16="http://schemas.microsoft.com/office/drawing/2014/main" id="{B7F50642-FFBD-E706-0760-A3C80102FF67}"/>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xdr:wsDr xmlns:xdr="http://schemas.openxmlformats.org/drawingml/2006/spreadsheetDrawing" xmlns:a="http://schemas.openxmlformats.org/drawingml/2006/main">
  <xdr:absoluteAnchor>
    <xdr:pos x="0" y="0"/>
    <xdr:ext cx="8677362" cy="6300482"/>
    <xdr:graphicFrame macro="">
      <xdr:nvGraphicFramePr>
        <xdr:cNvPr id="2" name="Chart 1">
          <a:extLst>
            <a:ext uri="{FF2B5EF4-FFF2-40B4-BE49-F238E27FC236}">
              <a16:creationId xmlns:a16="http://schemas.microsoft.com/office/drawing/2014/main" id="{5EF998F9-53A5-C2D9-AED3-40DCA8DB4EB4}"/>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xdr:wsDr xmlns:xdr="http://schemas.openxmlformats.org/drawingml/2006/spreadsheetDrawing" xmlns:a="http://schemas.openxmlformats.org/drawingml/2006/main">
  <xdr:absoluteAnchor>
    <xdr:pos x="0" y="0"/>
    <xdr:ext cx="8677362" cy="6300482"/>
    <xdr:graphicFrame macro="">
      <xdr:nvGraphicFramePr>
        <xdr:cNvPr id="2" name="Chart 1">
          <a:extLst>
            <a:ext uri="{FF2B5EF4-FFF2-40B4-BE49-F238E27FC236}">
              <a16:creationId xmlns:a16="http://schemas.microsoft.com/office/drawing/2014/main" id="{0938ADC5-1835-A27B-25FB-C84FED5BB2A8}"/>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xdr:wsDr xmlns:xdr="http://schemas.openxmlformats.org/drawingml/2006/spreadsheetDrawing" xmlns:a="http://schemas.openxmlformats.org/drawingml/2006/main">
  <xdr:absoluteAnchor>
    <xdr:pos x="0" y="0"/>
    <xdr:ext cx="8677362" cy="6300482"/>
    <xdr:graphicFrame macro="">
      <xdr:nvGraphicFramePr>
        <xdr:cNvPr id="2" name="Chart 1">
          <a:extLst>
            <a:ext uri="{FF2B5EF4-FFF2-40B4-BE49-F238E27FC236}">
              <a16:creationId xmlns:a16="http://schemas.microsoft.com/office/drawing/2014/main" id="{11C9952E-29F1-F337-939B-9A6A8CA1C0CF}"/>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5.xml><?xml version="1.0" encoding="utf-8"?>
<xdr:wsDr xmlns:xdr="http://schemas.openxmlformats.org/drawingml/2006/spreadsheetDrawing" xmlns:a="http://schemas.openxmlformats.org/drawingml/2006/main">
  <xdr:absoluteAnchor>
    <xdr:pos x="0" y="0"/>
    <xdr:ext cx="8677362" cy="6300482"/>
    <xdr:graphicFrame macro="">
      <xdr:nvGraphicFramePr>
        <xdr:cNvPr id="2" name="Chart 1">
          <a:extLst>
            <a:ext uri="{FF2B5EF4-FFF2-40B4-BE49-F238E27FC236}">
              <a16:creationId xmlns:a16="http://schemas.microsoft.com/office/drawing/2014/main" id="{52F3A2F6-ACB2-D77C-0510-C79F563D0BE3}"/>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6.xml><?xml version="1.0" encoding="utf-8"?>
<xdr:wsDr xmlns:xdr="http://schemas.openxmlformats.org/drawingml/2006/spreadsheetDrawing" xmlns:a="http://schemas.openxmlformats.org/drawingml/2006/main">
  <xdr:absoluteAnchor>
    <xdr:pos x="0" y="0"/>
    <xdr:ext cx="8677362" cy="6300482"/>
    <xdr:graphicFrame macro="">
      <xdr:nvGraphicFramePr>
        <xdr:cNvPr id="2" name="Chart 1">
          <a:extLst>
            <a:ext uri="{FF2B5EF4-FFF2-40B4-BE49-F238E27FC236}">
              <a16:creationId xmlns:a16="http://schemas.microsoft.com/office/drawing/2014/main" id="{002C1AA5-5151-D3BE-5B80-1C7B2462EB4B}"/>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7.xml><?xml version="1.0" encoding="utf-8"?>
<xdr:wsDr xmlns:xdr="http://schemas.openxmlformats.org/drawingml/2006/spreadsheetDrawing" xmlns:a="http://schemas.openxmlformats.org/drawingml/2006/main">
  <xdr:absoluteAnchor>
    <xdr:pos x="0" y="0"/>
    <xdr:ext cx="8677362" cy="6300482"/>
    <xdr:graphicFrame macro="">
      <xdr:nvGraphicFramePr>
        <xdr:cNvPr id="2" name="Chart 1">
          <a:extLst>
            <a:ext uri="{FF2B5EF4-FFF2-40B4-BE49-F238E27FC236}">
              <a16:creationId xmlns:a16="http://schemas.microsoft.com/office/drawing/2014/main" id="{4A702BFE-12A5-4E3F-D94F-F26B87088C51}"/>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8.xml><?xml version="1.0" encoding="utf-8"?>
<xdr:wsDr xmlns:xdr="http://schemas.openxmlformats.org/drawingml/2006/spreadsheetDrawing" xmlns:a="http://schemas.openxmlformats.org/drawingml/2006/main">
  <xdr:absoluteAnchor>
    <xdr:pos x="0" y="0"/>
    <xdr:ext cx="8677362" cy="6300482"/>
    <xdr:graphicFrame macro="">
      <xdr:nvGraphicFramePr>
        <xdr:cNvPr id="2" name="Chart 1">
          <a:extLst>
            <a:ext uri="{FF2B5EF4-FFF2-40B4-BE49-F238E27FC236}">
              <a16:creationId xmlns:a16="http://schemas.microsoft.com/office/drawing/2014/main" id="{CE4B5B69-C68C-97F8-920C-31F32298FC55}"/>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persons/person.xml><?xml version="1.0" encoding="utf-8"?>
<personList xmlns="http://schemas.microsoft.com/office/spreadsheetml/2018/threadedcomments" xmlns:x="http://schemas.openxmlformats.org/spreadsheetml/2006/main">
  <person displayName="Jared Soundy" id="{67EB4A80-5E01-4F50-82D4-EF8E3CA40201}" userId="8612722642432b0e"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R2" dT="2020-10-24T15:39:03.50" personId="{67EB4A80-5E01-4F50-82D4-EF8E3CA40201}" id="{3B7CF826-4BCE-4B7E-A9FF-FA9F725A8D2D}">
    <text>Muliple buttons per row increased to match pinky (MR), because that was the only trained multiple buttons per row.</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2575C2-51D4-422F-A3B2-83CACC094C40}">
  <dimension ref="A1:AG33"/>
  <sheetViews>
    <sheetView topLeftCell="S1" workbookViewId="0">
      <selection activeCell="B15" sqref="B15"/>
    </sheetView>
  </sheetViews>
  <sheetFormatPr defaultRowHeight="15" x14ac:dyDescent="0.25"/>
  <cols>
    <col min="1" max="1" width="72.5703125" customWidth="1"/>
    <col min="2" max="2" width="42.140625" customWidth="1"/>
    <col min="3" max="3" width="7.140625" customWidth="1"/>
    <col min="4" max="4" width="13.42578125" style="3" bestFit="1" customWidth="1"/>
    <col min="5" max="5" width="70.5703125" customWidth="1"/>
    <col min="6" max="6" width="35.140625" customWidth="1"/>
    <col min="7" max="15" width="18" hidden="1" customWidth="1"/>
    <col min="16" max="16" width="29.42578125" hidden="1" customWidth="1"/>
    <col min="17" max="17" width="23.140625" hidden="1" customWidth="1"/>
    <col min="18" max="18" width="77.85546875" hidden="1" customWidth="1"/>
    <col min="19" max="19" width="18.140625" customWidth="1"/>
  </cols>
  <sheetData>
    <row r="1" spans="1:33" x14ac:dyDescent="0.25">
      <c r="T1">
        <f t="shared" ref="T1:AC1" si="0">U1*2</f>
        <v>2048</v>
      </c>
      <c r="U1">
        <f t="shared" si="0"/>
        <v>1024</v>
      </c>
      <c r="V1">
        <f t="shared" si="0"/>
        <v>512</v>
      </c>
      <c r="W1">
        <f t="shared" si="0"/>
        <v>256</v>
      </c>
      <c r="X1">
        <f t="shared" si="0"/>
        <v>128</v>
      </c>
      <c r="Y1">
        <f t="shared" si="0"/>
        <v>64</v>
      </c>
      <c r="Z1">
        <f t="shared" si="0"/>
        <v>32</v>
      </c>
      <c r="AA1">
        <f t="shared" si="0"/>
        <v>16</v>
      </c>
      <c r="AB1">
        <f t="shared" si="0"/>
        <v>8</v>
      </c>
      <c r="AC1">
        <f t="shared" si="0"/>
        <v>4</v>
      </c>
      <c r="AD1">
        <f>AE1*2</f>
        <v>2</v>
      </c>
      <c r="AE1">
        <v>1</v>
      </c>
    </row>
    <row r="2" spans="1:33" x14ac:dyDescent="0.25">
      <c r="T2">
        <v>11</v>
      </c>
      <c r="U2">
        <v>10</v>
      </c>
      <c r="V2">
        <v>9</v>
      </c>
      <c r="W2">
        <v>8</v>
      </c>
      <c r="X2">
        <v>7</v>
      </c>
      <c r="Y2">
        <v>6</v>
      </c>
      <c r="Z2">
        <v>5</v>
      </c>
      <c r="AA2">
        <v>4</v>
      </c>
      <c r="AB2">
        <v>3</v>
      </c>
      <c r="AC2">
        <v>2</v>
      </c>
      <c r="AD2">
        <v>1</v>
      </c>
      <c r="AE2">
        <v>0</v>
      </c>
    </row>
    <row r="3" spans="1:33" x14ac:dyDescent="0.25">
      <c r="C3" s="1" t="s">
        <v>13</v>
      </c>
      <c r="T3" s="13" t="s">
        <v>3</v>
      </c>
      <c r="U3" s="13"/>
      <c r="V3" s="13"/>
      <c r="W3" s="13" t="s">
        <v>1</v>
      </c>
      <c r="X3" s="13"/>
      <c r="Y3" s="13"/>
      <c r="Z3" s="13" t="s">
        <v>4</v>
      </c>
      <c r="AA3" s="13"/>
      <c r="AB3" s="13"/>
      <c r="AC3" s="13" t="s">
        <v>5</v>
      </c>
      <c r="AD3" s="13"/>
      <c r="AE3" s="13"/>
      <c r="AF3" t="s">
        <v>18</v>
      </c>
    </row>
    <row r="4" spans="1:33" x14ac:dyDescent="0.25">
      <c r="A4" s="1" t="s">
        <v>12</v>
      </c>
      <c r="B4" s="1" t="s">
        <v>14</v>
      </c>
      <c r="C4">
        <v>-1</v>
      </c>
      <c r="D4" s="4" t="s">
        <v>11</v>
      </c>
      <c r="E4" s="1" t="s">
        <v>10</v>
      </c>
      <c r="F4" t="s">
        <v>7</v>
      </c>
      <c r="S4" t="s">
        <v>8</v>
      </c>
      <c r="T4" t="s">
        <v>0</v>
      </c>
      <c r="U4" t="s">
        <v>1</v>
      </c>
      <c r="V4" t="s">
        <v>2</v>
      </c>
      <c r="W4" t="s">
        <v>0</v>
      </c>
      <c r="X4" t="s">
        <v>1</v>
      </c>
      <c r="Y4" t="s">
        <v>2</v>
      </c>
      <c r="Z4" t="s">
        <v>0</v>
      </c>
      <c r="AA4" t="s">
        <v>1</v>
      </c>
      <c r="AB4" t="s">
        <v>2</v>
      </c>
      <c r="AC4" t="s">
        <v>0</v>
      </c>
      <c r="AD4" t="s">
        <v>1</v>
      </c>
      <c r="AE4" t="s">
        <v>2</v>
      </c>
      <c r="AF4" s="1" t="s">
        <v>6</v>
      </c>
      <c r="AG4" s="1" t="s">
        <v>9</v>
      </c>
    </row>
    <row r="5" spans="1:33" x14ac:dyDescent="0.25">
      <c r="A5" t="str">
        <f t="shared" ref="A5:A24" si="1">"If(G[i] &amp; P[" &amp; C5 &amp; "] == P[" &amp; C5 &amp; "], " &amp; AF5 &amp; " / len(n_gram[i]), " &amp; S5</f>
        <v>If(G[i] &amp; P[0] == P[0], 1.53846153846154 / len(n_gram[i]), #  000 000 011 000</v>
      </c>
      <c r="B5" t="str">
        <f t="shared" ref="B5:B24" si="2">"s.add(P[" &amp; C5 &amp; "] == " &amp; D5 &amp; ") " &amp; S5</f>
        <v>s.add(P[0] == 24) #  000 000 011 000</v>
      </c>
      <c r="C5">
        <f t="shared" ref="C5:C24" si="3">C4+1</f>
        <v>0</v>
      </c>
      <c r="D5" s="3">
        <f t="shared" ref="D5:D24" si="4">T5*$T$1+U5*$U$1+V5*$V$1+W5*$W$1+X5*$X$1+Y5*$Y$1+Z5*$Z$1+AA5*$AA$1+AB5*$AB$1+AC5*$AC$1+AD5*$AD$1+AE5</f>
        <v>24</v>
      </c>
      <c r="E5" t="str">
        <f>"If(" &amp; IF(SUM(T5:AE5) &gt; 1, "And(" &amp; F5 &amp; ")", F5) &amp; ",  " &amp; AF5 &amp; " / len(n.grams[i]), " &amp; S5</f>
        <v>If(And(Extract(4, 4, b.G[i]) == 1, Extract(3, 3, b.G[i]) == 1),  1.53846153846154 / len(n.grams[i]), #  000 000 011 000</v>
      </c>
      <c r="F5" t="str">
        <f t="shared" ref="F5:F24" si="5">G5 &amp; H5 &amp; I5 &amp; J5 &amp; K5 &amp; L5 &amp; M5 &amp; N5 &amp; O5 &amp; P5 &amp; Q5 &amp; R5</f>
        <v>Extract(4, 4, b.G[i]) == 1, Extract(3, 3, b.G[i]) == 1</v>
      </c>
      <c r="G5" t="str">
        <f>IF(T5&gt;0,"Extract(" &amp; T$2 &amp; ", " &amp; T$2 &amp; ", b.G[i]) == 1" &amp; IF(SUM(U5:$AE5) &gt; 0,", ",""), "")</f>
        <v/>
      </c>
      <c r="H5" t="str">
        <f>IF(U5&gt;0,"Extract(" &amp; U$2 &amp; ", " &amp; U$2 &amp; ", b.G[i]) == 1" &amp; IF(SUM(V5:$AE5) &gt; 0,", ",""), "")</f>
        <v/>
      </c>
      <c r="I5" t="str">
        <f>IF(V5&gt;0,"Extract(" &amp; V$2 &amp; ", " &amp; V$2 &amp; ", b.G[i]) == 1" &amp; IF(SUM(W5:$AE5) &gt; 0,", ",""), "")</f>
        <v/>
      </c>
      <c r="J5" t="str">
        <f>IF(W5&gt;0,"Extract(" &amp; W$2 &amp; ", " &amp; W$2 &amp; ", b.G[i]) == 1" &amp; IF(SUM(X5:$AE5) &gt; 0,", ",""), "")</f>
        <v/>
      </c>
      <c r="K5" t="str">
        <f>IF(X5&gt;0,"Extract(" &amp; X$2 &amp; ", " &amp; X$2 &amp; ", b.G[i]) == 1" &amp; IF(SUM(Y5:$AE5) &gt; 0,", ",""), "")</f>
        <v/>
      </c>
      <c r="L5" t="str">
        <f>IF(Y5&gt;0,"Extract(" &amp; Y$2 &amp; ", " &amp; Y$2 &amp; ", b.G[i]) == 1" &amp; IF(SUM(Z5:$AE5) &gt; 0,", ",""), "")</f>
        <v/>
      </c>
      <c r="M5" t="str">
        <f>IF(Z5&gt;0,"Extract(" &amp; Z$2 &amp; ", " &amp; Z$2 &amp; ", b.G[i]) == 1" &amp; IF(SUM(AA5:$AE5) &gt; 0,", ",""), "")</f>
        <v/>
      </c>
      <c r="N5" t="str">
        <f>IF(AA5&gt;0,"Extract(" &amp; AA$2 &amp; ", " &amp; AA$2 &amp; ", b.G[i]) == 1" &amp; IF(SUM(AB5:$AE5) &gt; 0,", ",""), "")</f>
        <v xml:space="preserve">Extract(4, 4, b.G[i]) == 1, </v>
      </c>
      <c r="O5" t="str">
        <f>IF(AB5&gt;0,"Extract(" &amp; AB$2 &amp; ", " &amp; AB$2 &amp; ", b.G[i]) == 1" &amp; IF(SUM(AC5:$AE5) &gt; 0,", ",""), "")</f>
        <v>Extract(3, 3, b.G[i]) == 1</v>
      </c>
      <c r="P5" t="str">
        <f>IF(AC5&gt;0,"Extract(" &amp; AC$2 &amp; ", " &amp; AC$2 &amp; ", b.G[i]) == 1" &amp; IF(SUM(AD5:$AE5) &gt; 0,", ",""), "")</f>
        <v/>
      </c>
      <c r="Q5" t="str">
        <f>IF(AD5&gt;0,"Extract(" &amp; AD$2 &amp; ", " &amp; AD$2 &amp; ", b.G[i]) == 1" &amp; IF(SUM(AE5:$AE5) &gt; 0,", ",""), "")</f>
        <v/>
      </c>
      <c r="R5" t="str">
        <f>IF(AE5&gt;0,"Extract(" &amp; AE$2 &amp; ", " &amp; AE$2 &amp; ", b.G[i]) == 1", "")</f>
        <v/>
      </c>
      <c r="S5" t="str">
        <f t="shared" ref="S5:S24" si="6">"#  " &amp; T5 &amp; U5 &amp; V5 &amp; " " &amp; W5 &amp; X5 &amp; Y5 &amp; " " &amp; Z5 &amp; AA5 &amp; AB5 &amp; " " &amp; AC5 &amp; AD5 &amp; AE5</f>
        <v>#  000 000 011 000</v>
      </c>
      <c r="T5">
        <v>0</v>
      </c>
      <c r="U5">
        <v>0</v>
      </c>
      <c r="V5">
        <v>0</v>
      </c>
      <c r="W5">
        <v>0</v>
      </c>
      <c r="X5">
        <v>0</v>
      </c>
      <c r="Y5">
        <v>0</v>
      </c>
      <c r="Z5">
        <v>0</v>
      </c>
      <c r="AA5">
        <v>1</v>
      </c>
      <c r="AB5">
        <v>1</v>
      </c>
      <c r="AC5">
        <v>0</v>
      </c>
      <c r="AD5">
        <v>0</v>
      </c>
      <c r="AE5">
        <v>0</v>
      </c>
      <c r="AF5" s="2">
        <v>1.5384615384615385</v>
      </c>
      <c r="AG5">
        <f t="shared" ref="AG5:AG24" si="7">COUNTIF(T5:AE5,"&gt;0")</f>
        <v>2</v>
      </c>
    </row>
    <row r="6" spans="1:33" x14ac:dyDescent="0.25">
      <c r="A6" t="str">
        <f t="shared" si="1"/>
        <v>If(G[i] &amp; P[1] == P[1], 1.53846153846154 / len(n_gram[i]), #  000 000 110 000</v>
      </c>
      <c r="B6" t="str">
        <f t="shared" si="2"/>
        <v>s.add(P[1] == 48) #  000 000 110 000</v>
      </c>
      <c r="C6">
        <f t="shared" si="3"/>
        <v>1</v>
      </c>
      <c r="D6" s="3">
        <f t="shared" si="4"/>
        <v>48</v>
      </c>
      <c r="E6" t="str">
        <f t="shared" ref="E6:E24" si="8">"If(" &amp; IF(SUM(T6:AE6) &gt; 1, "And(" &amp; F6 &amp; ")", F6) &amp; ",  " &amp; AF6 &amp; " / len(n.grams[i]), " &amp; S6</f>
        <v>If(And(Extract(5, 5, b.G[i]) == 1, Extract(4, 4, b.G[i]) == 1),  1.53846153846154 / len(n.grams[i]), #  000 000 110 000</v>
      </c>
      <c r="F6" t="str">
        <f t="shared" si="5"/>
        <v>Extract(5, 5, b.G[i]) == 1, Extract(4, 4, b.G[i]) == 1</v>
      </c>
      <c r="G6" t="str">
        <f>IF(T6&gt;0,"Extract(" &amp; T$2 &amp; ", " &amp; T$2 &amp; ", b.G[i]) == 1" &amp; IF(SUM(U6:$AE6) &gt; 0,", ",""), "")</f>
        <v/>
      </c>
      <c r="H6" t="str">
        <f>IF(U6&gt;0,"Extract(" &amp; U$2 &amp; ", " &amp; U$2 &amp; ", b.G[i]) == 1" &amp; IF(SUM(V6:$AE6) &gt; 0,", ",""), "")</f>
        <v/>
      </c>
      <c r="I6" t="str">
        <f>IF(V6&gt;0,"Extract(" &amp; V$2 &amp; ", " &amp; V$2 &amp; ", b.G[i]) == 1" &amp; IF(SUM(W6:$AE6) &gt; 0,", ",""), "")</f>
        <v/>
      </c>
      <c r="J6" t="str">
        <f>IF(W6&gt;0,"Extract(" &amp; W$2 &amp; ", " &amp; W$2 &amp; ", b.G[i]) == 1" &amp; IF(SUM(X6:$AE6) &gt; 0,", ",""), "")</f>
        <v/>
      </c>
      <c r="K6" t="str">
        <f>IF(X6&gt;0,"Extract(" &amp; X$2 &amp; ", " &amp; X$2 &amp; ", b.G[i]) == 1" &amp; IF(SUM(Y6:$AE6) &gt; 0,", ",""), "")</f>
        <v/>
      </c>
      <c r="L6" t="str">
        <f>IF(Y6&gt;0,"Extract(" &amp; Y$2 &amp; ", " &amp; Y$2 &amp; ", b.G[i]) == 1" &amp; IF(SUM(Z6:$AE6) &gt; 0,", ",""), "")</f>
        <v/>
      </c>
      <c r="M6" t="str">
        <f>IF(Z6&gt;0,"Extract(" &amp; Z$2 &amp; ", " &amp; Z$2 &amp; ", b.G[i]) == 1" &amp; IF(SUM(AA6:$AE6) &gt; 0,", ",""), "")</f>
        <v xml:space="preserve">Extract(5, 5, b.G[i]) == 1, </v>
      </c>
      <c r="N6" t="str">
        <f>IF(AA6&gt;0,"Extract(" &amp; AA$2 &amp; ", " &amp; AA$2 &amp; ", b.G[i]) == 1" &amp; IF(SUM(AB6:$AE6) &gt; 0,", ",""), "")</f>
        <v>Extract(4, 4, b.G[i]) == 1</v>
      </c>
      <c r="O6" t="str">
        <f>IF(AB6&gt;0,"Extract(" &amp; AB$2 &amp; ", " &amp; AB$2 &amp; ", b.G[i]) == 1" &amp; IF(SUM(AC6:$AE6) &gt; 0,", ",""), "")</f>
        <v/>
      </c>
      <c r="P6" t="str">
        <f>IF(AC6&gt;0,"Extract(" &amp; AC$2 &amp; ", " &amp; AC$2 &amp; ", b.G[i]) == 1" &amp; IF(SUM(AD6:$AE6) &gt; 0,", ",""), "")</f>
        <v/>
      </c>
      <c r="Q6" t="str">
        <f>IF(AD6&gt;0,"Extract(" &amp; AD$2 &amp; ", " &amp; AD$2 &amp; ", b.G[i]) == 1" &amp; IF(SUM(AE6:$AE6) &gt; 0,", ",""), "")</f>
        <v/>
      </c>
      <c r="R6" t="str">
        <f t="shared" ref="R6:R24" si="9">IF(AE6&gt;0,"Extract(" &amp; AE$2 &amp; ", " &amp; AE$2 &amp; ", b.G[i]) == 1", "")</f>
        <v/>
      </c>
      <c r="S6" t="str">
        <f t="shared" si="6"/>
        <v>#  000 000 110 000</v>
      </c>
      <c r="T6">
        <v>0</v>
      </c>
      <c r="U6">
        <v>0</v>
      </c>
      <c r="V6">
        <v>0</v>
      </c>
      <c r="W6">
        <v>0</v>
      </c>
      <c r="X6">
        <v>0</v>
      </c>
      <c r="Y6">
        <v>0</v>
      </c>
      <c r="Z6">
        <v>1</v>
      </c>
      <c r="AA6">
        <v>1</v>
      </c>
      <c r="AB6">
        <v>0</v>
      </c>
      <c r="AC6">
        <v>0</v>
      </c>
      <c r="AD6">
        <v>0</v>
      </c>
      <c r="AE6">
        <v>0</v>
      </c>
      <c r="AF6" s="2">
        <v>1.5384615384615385</v>
      </c>
      <c r="AG6">
        <f t="shared" si="7"/>
        <v>2</v>
      </c>
    </row>
    <row r="7" spans="1:33" x14ac:dyDescent="0.25">
      <c r="A7" t="str">
        <f t="shared" si="1"/>
        <v>If(G[i] &amp; P[2] == P[2], 1.53846153846154 / len(n_gram[i]), #  000 000 000 011</v>
      </c>
      <c r="B7" t="str">
        <f t="shared" si="2"/>
        <v>s.add(P[2] == 3) #  000 000 000 011</v>
      </c>
      <c r="C7">
        <f t="shared" si="3"/>
        <v>2</v>
      </c>
      <c r="D7" s="3">
        <f t="shared" si="4"/>
        <v>3</v>
      </c>
      <c r="E7" t="str">
        <f t="shared" si="8"/>
        <v>If(And(Extract(1, 1, b.G[i]) == 1, Extract(0, 0, b.G[i]) == 1),  1.53846153846154 / len(n.grams[i]), #  000 000 000 011</v>
      </c>
      <c r="F7" t="str">
        <f t="shared" si="5"/>
        <v>Extract(1, 1, b.G[i]) == 1, Extract(0, 0, b.G[i]) == 1</v>
      </c>
      <c r="G7" t="str">
        <f>IF(T7&gt;0,"Extract(" &amp; T$2 &amp; ", " &amp; T$2 &amp; ", b.G[i]) == 1" &amp; IF(SUM(U7:$AE7) &gt; 0,", ",""), "")</f>
        <v/>
      </c>
      <c r="H7" t="str">
        <f>IF(U7&gt;0,"Extract(" &amp; U$2 &amp; ", " &amp; U$2 &amp; ", b.G[i]) == 1" &amp; IF(SUM(V7:$AE7) &gt; 0,", ",""), "")</f>
        <v/>
      </c>
      <c r="I7" t="str">
        <f>IF(V7&gt;0,"Extract(" &amp; V$2 &amp; ", " &amp; V$2 &amp; ", b.G[i]) == 1" &amp; IF(SUM(W7:$AE7) &gt; 0,", ",""), "")</f>
        <v/>
      </c>
      <c r="J7" t="str">
        <f>IF(W7&gt;0,"Extract(" &amp; W$2 &amp; ", " &amp; W$2 &amp; ", b.G[i]) == 1" &amp; IF(SUM(X7:$AE7) &gt; 0,", ",""), "")</f>
        <v/>
      </c>
      <c r="K7" t="str">
        <f>IF(X7&gt;0,"Extract(" &amp; X$2 &amp; ", " &amp; X$2 &amp; ", b.G[i]) == 1" &amp; IF(SUM(Y7:$AE7) &gt; 0,", ",""), "")</f>
        <v/>
      </c>
      <c r="L7" t="str">
        <f>IF(Y7&gt;0,"Extract(" &amp; Y$2 &amp; ", " &amp; Y$2 &amp; ", b.G[i]) == 1" &amp; IF(SUM(Z7:$AE7) &gt; 0,", ",""), "")</f>
        <v/>
      </c>
      <c r="M7" t="str">
        <f>IF(Z7&gt;0,"Extract(" &amp; Z$2 &amp; ", " &amp; Z$2 &amp; ", b.G[i]) == 1" &amp; IF(SUM(AA7:$AE7) &gt; 0,", ",""), "")</f>
        <v/>
      </c>
      <c r="N7" t="str">
        <f>IF(AA7&gt;0,"Extract(" &amp; AA$2 &amp; ", " &amp; AA$2 &amp; ", b.G[i]) == 1" &amp; IF(SUM(AB7:$AE7) &gt; 0,", ",""), "")</f>
        <v/>
      </c>
      <c r="O7" t="str">
        <f>IF(AB7&gt;0,"Extract(" &amp; AB$2 &amp; ", " &amp; AB$2 &amp; ", b.G[i]) == 1" &amp; IF(SUM(AC7:$AE7) &gt; 0,", ",""), "")</f>
        <v/>
      </c>
      <c r="P7" t="str">
        <f>IF(AC7&gt;0,"Extract(" &amp; AC$2 &amp; ", " &amp; AC$2 &amp; ", b.G[i]) == 1" &amp; IF(SUM(AD7:$AE7) &gt; 0,", ",""), "")</f>
        <v/>
      </c>
      <c r="Q7" t="str">
        <f>IF(AD7&gt;0,"Extract(" &amp; AD$2 &amp; ", " &amp; AD$2 &amp; ", b.G[i]) == 1" &amp; IF(SUM(AE7:$AE7) &gt; 0,", ",""), "")</f>
        <v xml:space="preserve">Extract(1, 1, b.G[i]) == 1, </v>
      </c>
      <c r="R7" t="str">
        <f t="shared" si="9"/>
        <v>Extract(0, 0, b.G[i]) == 1</v>
      </c>
      <c r="S7" t="str">
        <f t="shared" si="6"/>
        <v>#  000 000 000 011</v>
      </c>
      <c r="T7">
        <v>0</v>
      </c>
      <c r="U7">
        <v>0</v>
      </c>
      <c r="V7">
        <v>0</v>
      </c>
      <c r="W7">
        <v>0</v>
      </c>
      <c r="X7">
        <v>0</v>
      </c>
      <c r="Y7">
        <v>0</v>
      </c>
      <c r="Z7">
        <v>0</v>
      </c>
      <c r="AA7">
        <v>0</v>
      </c>
      <c r="AB7">
        <v>0</v>
      </c>
      <c r="AC7">
        <v>0</v>
      </c>
      <c r="AD7">
        <v>1</v>
      </c>
      <c r="AE7">
        <v>1</v>
      </c>
      <c r="AF7" s="2">
        <v>1.5384615384615385</v>
      </c>
      <c r="AG7">
        <f t="shared" si="7"/>
        <v>2</v>
      </c>
    </row>
    <row r="8" spans="1:33" x14ac:dyDescent="0.25">
      <c r="A8" t="str">
        <f t="shared" si="1"/>
        <v>If(G[i] &amp; P[3] == P[3], 1.53846153846154 / len(n_gram[i]), #  000 000 000 110</v>
      </c>
      <c r="B8" t="str">
        <f t="shared" si="2"/>
        <v>s.add(P[3] == 6) #  000 000 000 110</v>
      </c>
      <c r="C8">
        <f t="shared" si="3"/>
        <v>3</v>
      </c>
      <c r="D8" s="3">
        <f t="shared" si="4"/>
        <v>6</v>
      </c>
      <c r="E8" t="str">
        <f t="shared" si="8"/>
        <v>If(And(Extract(2, 2, b.G[i]) == 1, Extract(1, 1, b.G[i]) == 1),  1.53846153846154 / len(n.grams[i]), #  000 000 000 110</v>
      </c>
      <c r="F8" t="str">
        <f t="shared" si="5"/>
        <v>Extract(2, 2, b.G[i]) == 1, Extract(1, 1, b.G[i]) == 1</v>
      </c>
      <c r="G8" t="str">
        <f>IF(T8&gt;0,"Extract(" &amp; T$2 &amp; ", " &amp; T$2 &amp; ", b.G[i]) == 1" &amp; IF(SUM(U8:$AE8) &gt; 0,", ",""), "")</f>
        <v/>
      </c>
      <c r="H8" t="str">
        <f>IF(U8&gt;0,"Extract(" &amp; U$2 &amp; ", " &amp; U$2 &amp; ", b.G[i]) == 1" &amp; IF(SUM(V8:$AE8) &gt; 0,", ",""), "")</f>
        <v/>
      </c>
      <c r="I8" t="str">
        <f>IF(V8&gt;0,"Extract(" &amp; V$2 &amp; ", " &amp; V$2 &amp; ", b.G[i]) == 1" &amp; IF(SUM(W8:$AE8) &gt; 0,", ",""), "")</f>
        <v/>
      </c>
      <c r="J8" t="str">
        <f>IF(W8&gt;0,"Extract(" &amp; W$2 &amp; ", " &amp; W$2 &amp; ", b.G[i]) == 1" &amp; IF(SUM(X8:$AE8) &gt; 0,", ",""), "")</f>
        <v/>
      </c>
      <c r="K8" t="str">
        <f>IF(X8&gt;0,"Extract(" &amp; X$2 &amp; ", " &amp; X$2 &amp; ", b.G[i]) == 1" &amp; IF(SUM(Y8:$AE8) &gt; 0,", ",""), "")</f>
        <v/>
      </c>
      <c r="L8" t="str">
        <f>IF(Y8&gt;0,"Extract(" &amp; Y$2 &amp; ", " &amp; Y$2 &amp; ", b.G[i]) == 1" &amp; IF(SUM(Z8:$AE8) &gt; 0,", ",""), "")</f>
        <v/>
      </c>
      <c r="M8" t="str">
        <f>IF(Z8&gt;0,"Extract(" &amp; Z$2 &amp; ", " &amp; Z$2 &amp; ", b.G[i]) == 1" &amp; IF(SUM(AA8:$AE8) &gt; 0,", ",""), "")</f>
        <v/>
      </c>
      <c r="N8" t="str">
        <f>IF(AA8&gt;0,"Extract(" &amp; AA$2 &amp; ", " &amp; AA$2 &amp; ", b.G[i]) == 1" &amp; IF(SUM(AB8:$AE8) &gt; 0,", ",""), "")</f>
        <v/>
      </c>
      <c r="O8" t="str">
        <f>IF(AB8&gt;0,"Extract(" &amp; AB$2 &amp; ", " &amp; AB$2 &amp; ", b.G[i]) == 1" &amp; IF(SUM(AC8:$AE8) &gt; 0,", ",""), "")</f>
        <v/>
      </c>
      <c r="P8" t="str">
        <f>IF(AC8&gt;0,"Extract(" &amp; AC$2 &amp; ", " &amp; AC$2 &amp; ", b.G[i]) == 1" &amp; IF(SUM(AD8:$AE8) &gt; 0,", ",""), "")</f>
        <v xml:space="preserve">Extract(2, 2, b.G[i]) == 1, </v>
      </c>
      <c r="Q8" t="str">
        <f>IF(AD8&gt;0,"Extract(" &amp; AD$2 &amp; ", " &amp; AD$2 &amp; ", b.G[i]) == 1" &amp; IF(SUM(AE8:$AE8) &gt; 0,", ",""), "")</f>
        <v>Extract(1, 1, b.G[i]) == 1</v>
      </c>
      <c r="R8" t="str">
        <f t="shared" si="9"/>
        <v/>
      </c>
      <c r="S8" t="str">
        <f t="shared" si="6"/>
        <v>#  000 000 000 110</v>
      </c>
      <c r="T8">
        <v>0</v>
      </c>
      <c r="U8">
        <v>0</v>
      </c>
      <c r="V8">
        <v>0</v>
      </c>
      <c r="W8">
        <v>0</v>
      </c>
      <c r="X8">
        <v>0</v>
      </c>
      <c r="Y8">
        <v>0</v>
      </c>
      <c r="Z8">
        <v>0</v>
      </c>
      <c r="AA8">
        <v>0</v>
      </c>
      <c r="AB8">
        <v>0</v>
      </c>
      <c r="AC8">
        <v>1</v>
      </c>
      <c r="AD8">
        <v>1</v>
      </c>
      <c r="AE8">
        <v>0</v>
      </c>
      <c r="AF8" s="2">
        <v>1.5384615384615385</v>
      </c>
      <c r="AG8">
        <f t="shared" si="7"/>
        <v>2</v>
      </c>
    </row>
    <row r="9" spans="1:33" x14ac:dyDescent="0.25">
      <c r="A9" t="str">
        <f t="shared" si="1"/>
        <v>If(G[i] &amp; P[4] == P[4], 1.27659574468085 / len(n_gram[i]), #  110 000 000 000</v>
      </c>
      <c r="B9" t="str">
        <f t="shared" si="2"/>
        <v>s.add(P[4] == 3072) #  110 000 000 000</v>
      </c>
      <c r="C9">
        <f t="shared" si="3"/>
        <v>4</v>
      </c>
      <c r="D9" s="3">
        <f t="shared" si="4"/>
        <v>3072</v>
      </c>
      <c r="E9" t="str">
        <f t="shared" si="8"/>
        <v>If(And(Extract(11, 11, b.G[i]) == 1, Extract(10, 10, b.G[i]) == 1),  1.27659574468085 / len(n.grams[i]), #  110 000 000 000</v>
      </c>
      <c r="F9" t="str">
        <f t="shared" si="5"/>
        <v>Extract(11, 11, b.G[i]) == 1, Extract(10, 10, b.G[i]) == 1</v>
      </c>
      <c r="G9" t="str">
        <f>IF(T9&gt;0,"Extract(" &amp; T$2 &amp; ", " &amp; T$2 &amp; ", b.G[i]) == 1" &amp; IF(SUM(U9:$AE9) &gt; 0,", ",""), "")</f>
        <v xml:space="preserve">Extract(11, 11, b.G[i]) == 1, </v>
      </c>
      <c r="H9" t="str">
        <f>IF(U9&gt;0,"Extract(" &amp; U$2 &amp; ", " &amp; U$2 &amp; ", b.G[i]) == 1" &amp; IF(SUM(V9:$AE9) &gt; 0,", ",""), "")</f>
        <v>Extract(10, 10, b.G[i]) == 1</v>
      </c>
      <c r="I9" t="str">
        <f>IF(V9&gt;0,"Extract(" &amp; V$2 &amp; ", " &amp; V$2 &amp; ", b.G[i]) == 1" &amp; IF(SUM(W9:$AE9) &gt; 0,", ",""), "")</f>
        <v/>
      </c>
      <c r="J9" t="str">
        <f>IF(W9&gt;0,"Extract(" &amp; W$2 &amp; ", " &amp; W$2 &amp; ", b.G[i]) == 1" &amp; IF(SUM(X9:$AE9) &gt; 0,", ",""), "")</f>
        <v/>
      </c>
      <c r="K9" t="str">
        <f>IF(X9&gt;0,"Extract(" &amp; X$2 &amp; ", " &amp; X$2 &amp; ", b.G[i]) == 1" &amp; IF(SUM(Y9:$AE9) &gt; 0,", ",""), "")</f>
        <v/>
      </c>
      <c r="L9" t="str">
        <f>IF(Y9&gt;0,"Extract(" &amp; Y$2 &amp; ", " &amp; Y$2 &amp; ", b.G[i]) == 1" &amp; IF(SUM(Z9:$AE9) &gt; 0,", ",""), "")</f>
        <v/>
      </c>
      <c r="M9" t="str">
        <f>IF(Z9&gt;0,"Extract(" &amp; Z$2 &amp; ", " &amp; Z$2 &amp; ", b.G[i]) == 1" &amp; IF(SUM(AA9:$AE9) &gt; 0,", ",""), "")</f>
        <v/>
      </c>
      <c r="N9" t="str">
        <f>IF(AA9&gt;0,"Extract(" &amp; AA$2 &amp; ", " &amp; AA$2 &amp; ", b.G[i]) == 1" &amp; IF(SUM(AB9:$AE9) &gt; 0,", ",""), "")</f>
        <v/>
      </c>
      <c r="O9" t="str">
        <f>IF(AB9&gt;0,"Extract(" &amp; AB$2 &amp; ", " &amp; AB$2 &amp; ", b.G[i]) == 1" &amp; IF(SUM(AC9:$AE9) &gt; 0,", ",""), "")</f>
        <v/>
      </c>
      <c r="P9" t="str">
        <f>IF(AC9&gt;0,"Extract(" &amp; AC$2 &amp; ", " &amp; AC$2 &amp; ", b.G[i]) == 1" &amp; IF(SUM(AD9:$AE9) &gt; 0,", ",""), "")</f>
        <v/>
      </c>
      <c r="Q9" t="str">
        <f>IF(AD9&gt;0,"Extract(" &amp; AD$2 &amp; ", " &amp; AD$2 &amp; ", b.G[i]) == 1" &amp; IF(SUM(AE9:$AE9) &gt; 0,", ",""), "")</f>
        <v/>
      </c>
      <c r="R9" t="str">
        <f t="shared" si="9"/>
        <v/>
      </c>
      <c r="S9" t="str">
        <f t="shared" si="6"/>
        <v>#  110 000 000 000</v>
      </c>
      <c r="T9">
        <v>1</v>
      </c>
      <c r="U9">
        <v>1</v>
      </c>
      <c r="V9">
        <v>0</v>
      </c>
      <c r="W9">
        <v>0</v>
      </c>
      <c r="X9">
        <v>0</v>
      </c>
      <c r="Y9">
        <v>0</v>
      </c>
      <c r="Z9">
        <v>0</v>
      </c>
      <c r="AA9">
        <v>0</v>
      </c>
      <c r="AB9">
        <v>0</v>
      </c>
      <c r="AC9">
        <v>0</v>
      </c>
      <c r="AD9">
        <v>0</v>
      </c>
      <c r="AE9">
        <v>0</v>
      </c>
      <c r="AF9" s="2">
        <v>1.2765957446808511</v>
      </c>
      <c r="AG9">
        <f t="shared" si="7"/>
        <v>2</v>
      </c>
    </row>
    <row r="10" spans="1:33" x14ac:dyDescent="0.25">
      <c r="A10" t="str">
        <f t="shared" si="1"/>
        <v>If(G[i] &amp; P[5] == P[5], 1.2 / len(n_gram[i]), #  000 110 000 000</v>
      </c>
      <c r="B10" t="str">
        <f t="shared" si="2"/>
        <v>s.add(P[5] == 384) #  000 110 000 000</v>
      </c>
      <c r="C10">
        <f t="shared" si="3"/>
        <v>5</v>
      </c>
      <c r="D10" s="3">
        <f t="shared" si="4"/>
        <v>384</v>
      </c>
      <c r="E10" t="str">
        <f t="shared" si="8"/>
        <v>If(And(Extract(8, 8, b.G[i]) == 1, Extract(7, 7, b.G[i]) == 1),  1.2 / len(n.grams[i]), #  000 110 000 000</v>
      </c>
      <c r="F10" t="str">
        <f t="shared" si="5"/>
        <v>Extract(8, 8, b.G[i]) == 1, Extract(7, 7, b.G[i]) == 1</v>
      </c>
      <c r="G10" t="str">
        <f>IF(T10&gt;0,"Extract(" &amp; T$2 &amp; ", " &amp; T$2 &amp; ", b.G[i]) == 1" &amp; IF(SUM(U10:$AE10) &gt; 0,", ",""), "")</f>
        <v/>
      </c>
      <c r="H10" t="str">
        <f>IF(U10&gt;0,"Extract(" &amp; U$2 &amp; ", " &amp; U$2 &amp; ", b.G[i]) == 1" &amp; IF(SUM(V10:$AE10) &gt; 0,", ",""), "")</f>
        <v/>
      </c>
      <c r="I10" t="str">
        <f>IF(V10&gt;0,"Extract(" &amp; V$2 &amp; ", " &amp; V$2 &amp; ", b.G[i]) == 1" &amp; IF(SUM(W10:$AE10) &gt; 0,", ",""), "")</f>
        <v/>
      </c>
      <c r="J10" t="str">
        <f>IF(W10&gt;0,"Extract(" &amp; W$2 &amp; ", " &amp; W$2 &amp; ", b.G[i]) == 1" &amp; IF(SUM(X10:$AE10) &gt; 0,", ",""), "")</f>
        <v xml:space="preserve">Extract(8, 8, b.G[i]) == 1, </v>
      </c>
      <c r="K10" t="str">
        <f>IF(X10&gt;0,"Extract(" &amp; X$2 &amp; ", " &amp; X$2 &amp; ", b.G[i]) == 1" &amp; IF(SUM(Y10:$AE10) &gt; 0,", ",""), "")</f>
        <v>Extract(7, 7, b.G[i]) == 1</v>
      </c>
      <c r="L10" t="str">
        <f>IF(Y10&gt;0,"Extract(" &amp; Y$2 &amp; ", " &amp; Y$2 &amp; ", b.G[i]) == 1" &amp; IF(SUM(Z10:$AE10) &gt; 0,", ",""), "")</f>
        <v/>
      </c>
      <c r="M10" t="str">
        <f>IF(Z10&gt;0,"Extract(" &amp; Z$2 &amp; ", " &amp; Z$2 &amp; ", b.G[i]) == 1" &amp; IF(SUM(AA10:$AE10) &gt; 0,", ",""), "")</f>
        <v/>
      </c>
      <c r="N10" t="str">
        <f>IF(AA10&gt;0,"Extract(" &amp; AA$2 &amp; ", " &amp; AA$2 &amp; ", b.G[i]) == 1" &amp; IF(SUM(AB10:$AE10) &gt; 0,", ",""), "")</f>
        <v/>
      </c>
      <c r="O10" t="str">
        <f>IF(AB10&gt;0,"Extract(" &amp; AB$2 &amp; ", " &amp; AB$2 &amp; ", b.G[i]) == 1" &amp; IF(SUM(AC10:$AE10) &gt; 0,", ",""), "")</f>
        <v/>
      </c>
      <c r="P10" t="str">
        <f>IF(AC10&gt;0,"Extract(" &amp; AC$2 &amp; ", " &amp; AC$2 &amp; ", b.G[i]) == 1" &amp; IF(SUM(AD10:$AE10) &gt; 0,", ",""), "")</f>
        <v/>
      </c>
      <c r="Q10" t="str">
        <f>IF(AD10&gt;0,"Extract(" &amp; AD$2 &amp; ", " &amp; AD$2 &amp; ", b.G[i]) == 1" &amp; IF(SUM(AE10:$AE10) &gt; 0,", ",""), "")</f>
        <v/>
      </c>
      <c r="R10" t="str">
        <f t="shared" si="9"/>
        <v/>
      </c>
      <c r="S10" t="str">
        <f t="shared" si="6"/>
        <v>#  000 110 000 000</v>
      </c>
      <c r="T10">
        <v>0</v>
      </c>
      <c r="U10">
        <v>0</v>
      </c>
      <c r="V10">
        <v>0</v>
      </c>
      <c r="W10">
        <v>1</v>
      </c>
      <c r="X10">
        <v>1</v>
      </c>
      <c r="Y10">
        <v>0</v>
      </c>
      <c r="Z10">
        <v>0</v>
      </c>
      <c r="AA10">
        <v>0</v>
      </c>
      <c r="AB10">
        <v>0</v>
      </c>
      <c r="AC10">
        <v>0</v>
      </c>
      <c r="AD10">
        <v>0</v>
      </c>
      <c r="AE10">
        <v>0</v>
      </c>
      <c r="AF10" s="2">
        <v>1.2</v>
      </c>
      <c r="AG10">
        <f t="shared" si="7"/>
        <v>2</v>
      </c>
    </row>
    <row r="11" spans="1:33" x14ac:dyDescent="0.25">
      <c r="A11" t="str">
        <f t="shared" si="1"/>
        <v>If(G[i] &amp; P[6] == P[6], 1.11111111111111 / len(n_gram[i]), #  000 011 000 000</v>
      </c>
      <c r="B11" t="str">
        <f t="shared" si="2"/>
        <v>s.add(P[6] == 192) #  000 011 000 000</v>
      </c>
      <c r="C11">
        <f t="shared" si="3"/>
        <v>6</v>
      </c>
      <c r="D11" s="3">
        <f t="shared" si="4"/>
        <v>192</v>
      </c>
      <c r="E11" t="str">
        <f t="shared" si="8"/>
        <v>If(And(Extract(7, 7, b.G[i]) == 1, Extract(6, 6, b.G[i]) == 1),  1.11111111111111 / len(n.grams[i]), #  000 011 000 000</v>
      </c>
      <c r="F11" t="str">
        <f t="shared" si="5"/>
        <v>Extract(7, 7, b.G[i]) == 1, Extract(6, 6, b.G[i]) == 1</v>
      </c>
      <c r="G11" t="str">
        <f>IF(T11&gt;0,"Extract(" &amp; T$2 &amp; ", " &amp; T$2 &amp; ", b.G[i]) == 1" &amp; IF(SUM(U11:$AE11) &gt; 0,", ",""), "")</f>
        <v/>
      </c>
      <c r="H11" t="str">
        <f>IF(U11&gt;0,"Extract(" &amp; U$2 &amp; ", " &amp; U$2 &amp; ", b.G[i]) == 1" &amp; IF(SUM(V11:$AE11) &gt; 0,", ",""), "")</f>
        <v/>
      </c>
      <c r="I11" t="str">
        <f>IF(V11&gt;0,"Extract(" &amp; V$2 &amp; ", " &amp; V$2 &amp; ", b.G[i]) == 1" &amp; IF(SUM(W11:$AE11) &gt; 0,", ",""), "")</f>
        <v/>
      </c>
      <c r="J11" t="str">
        <f>IF(W11&gt;0,"Extract(" &amp; W$2 &amp; ", " &amp; W$2 &amp; ", b.G[i]) == 1" &amp; IF(SUM(X11:$AE11) &gt; 0,", ",""), "")</f>
        <v/>
      </c>
      <c r="K11" t="str">
        <f>IF(X11&gt;0,"Extract(" &amp; X$2 &amp; ", " &amp; X$2 &amp; ", b.G[i]) == 1" &amp; IF(SUM(Y11:$AE11) &gt; 0,", ",""), "")</f>
        <v xml:space="preserve">Extract(7, 7, b.G[i]) == 1, </v>
      </c>
      <c r="L11" t="str">
        <f>IF(Y11&gt;0,"Extract(" &amp; Y$2 &amp; ", " &amp; Y$2 &amp; ", b.G[i]) == 1" &amp; IF(SUM(Z11:$AE11) &gt; 0,", ",""), "")</f>
        <v>Extract(6, 6, b.G[i]) == 1</v>
      </c>
      <c r="M11" t="str">
        <f>IF(Z11&gt;0,"Extract(" &amp; Z$2 &amp; ", " &amp; Z$2 &amp; ", b.G[i]) == 1" &amp; IF(SUM(AA11:$AE11) &gt; 0,", ",""), "")</f>
        <v/>
      </c>
      <c r="N11" t="str">
        <f>IF(AA11&gt;0,"Extract(" &amp; AA$2 &amp; ", " &amp; AA$2 &amp; ", b.G[i]) == 1" &amp; IF(SUM(AB11:$AE11) &gt; 0,", ",""), "")</f>
        <v/>
      </c>
      <c r="O11" t="str">
        <f>IF(AB11&gt;0,"Extract(" &amp; AB$2 &amp; ", " &amp; AB$2 &amp; ", b.G[i]) == 1" &amp; IF(SUM(AC11:$AE11) &gt; 0,", ",""), "")</f>
        <v/>
      </c>
      <c r="P11" t="str">
        <f>IF(AC11&gt;0,"Extract(" &amp; AC$2 &amp; ", " &amp; AC$2 &amp; ", b.G[i]) == 1" &amp; IF(SUM(AD11:$AE11) &gt; 0,", ",""), "")</f>
        <v/>
      </c>
      <c r="Q11" t="str">
        <f>IF(AD11&gt;0,"Extract(" &amp; AD$2 &amp; ", " &amp; AD$2 &amp; ", b.G[i]) == 1" &amp; IF(SUM(AE11:$AE11) &gt; 0,", ",""), "")</f>
        <v/>
      </c>
      <c r="R11" t="str">
        <f t="shared" si="9"/>
        <v/>
      </c>
      <c r="S11" t="str">
        <f t="shared" si="6"/>
        <v>#  000 011 000 000</v>
      </c>
      <c r="T11">
        <v>0</v>
      </c>
      <c r="U11">
        <v>0</v>
      </c>
      <c r="V11">
        <v>0</v>
      </c>
      <c r="W11">
        <v>0</v>
      </c>
      <c r="X11">
        <v>1</v>
      </c>
      <c r="Y11">
        <v>1</v>
      </c>
      <c r="Z11">
        <v>0</v>
      </c>
      <c r="AA11">
        <v>0</v>
      </c>
      <c r="AB11">
        <v>0</v>
      </c>
      <c r="AC11">
        <v>0</v>
      </c>
      <c r="AD11">
        <v>0</v>
      </c>
      <c r="AE11">
        <v>0</v>
      </c>
      <c r="AF11" s="2">
        <v>1.1111111111111112</v>
      </c>
      <c r="AG11">
        <f t="shared" si="7"/>
        <v>2</v>
      </c>
    </row>
    <row r="12" spans="1:33" x14ac:dyDescent="0.25">
      <c r="A12" t="str">
        <f t="shared" si="1"/>
        <v>If(G[i] &amp; P[7] == P[7], 1.09090909090909 / len(n_gram[i]), #  011 000 000 000</v>
      </c>
      <c r="B12" t="str">
        <f t="shared" si="2"/>
        <v>s.add(P[7] == 1536) #  011 000 000 000</v>
      </c>
      <c r="C12">
        <f t="shared" si="3"/>
        <v>7</v>
      </c>
      <c r="D12" s="3">
        <f t="shared" si="4"/>
        <v>1536</v>
      </c>
      <c r="E12" t="str">
        <f t="shared" si="8"/>
        <v>If(And(Extract(10, 10, b.G[i]) == 1, Extract(9, 9, b.G[i]) == 1),  1.09090909090909 / len(n.grams[i]), #  011 000 000 000</v>
      </c>
      <c r="F12" t="str">
        <f t="shared" si="5"/>
        <v>Extract(10, 10, b.G[i]) == 1, Extract(9, 9, b.G[i]) == 1</v>
      </c>
      <c r="G12" t="str">
        <f>IF(T12&gt;0,"Extract(" &amp; T$2 &amp; ", " &amp; T$2 &amp; ", b.G[i]) == 1" &amp; IF(SUM(U12:$AE12) &gt; 0,", ",""), "")</f>
        <v/>
      </c>
      <c r="H12" t="str">
        <f>IF(U12&gt;0,"Extract(" &amp; U$2 &amp; ", " &amp; U$2 &amp; ", b.G[i]) == 1" &amp; IF(SUM(V12:$AE12) &gt; 0,", ",""), "")</f>
        <v xml:space="preserve">Extract(10, 10, b.G[i]) == 1, </v>
      </c>
      <c r="I12" t="str">
        <f>IF(V12&gt;0,"Extract(" &amp; V$2 &amp; ", " &amp; V$2 &amp; ", b.G[i]) == 1" &amp; IF(SUM(W12:$AE12) &gt; 0,", ",""), "")</f>
        <v>Extract(9, 9, b.G[i]) == 1</v>
      </c>
      <c r="J12" t="str">
        <f>IF(W12&gt;0,"Extract(" &amp; W$2 &amp; ", " &amp; W$2 &amp; ", b.G[i]) == 1" &amp; IF(SUM(X12:$AE12) &gt; 0,", ",""), "")</f>
        <v/>
      </c>
      <c r="K12" t="str">
        <f>IF(X12&gt;0,"Extract(" &amp; X$2 &amp; ", " &amp; X$2 &amp; ", b.G[i]) == 1" &amp; IF(SUM(Y12:$AE12) &gt; 0,", ",""), "")</f>
        <v/>
      </c>
      <c r="L12" t="str">
        <f>IF(Y12&gt;0,"Extract(" &amp; Y$2 &amp; ", " &amp; Y$2 &amp; ", b.G[i]) == 1" &amp; IF(SUM(Z12:$AE12) &gt; 0,", ",""), "")</f>
        <v/>
      </c>
      <c r="M12" t="str">
        <f>IF(Z12&gt;0,"Extract(" &amp; Z$2 &amp; ", " &amp; Z$2 &amp; ", b.G[i]) == 1" &amp; IF(SUM(AA12:$AE12) &gt; 0,", ",""), "")</f>
        <v/>
      </c>
      <c r="N12" t="str">
        <f>IF(AA12&gt;0,"Extract(" &amp; AA$2 &amp; ", " &amp; AA$2 &amp; ", b.G[i]) == 1" &amp; IF(SUM(AB12:$AE12) &gt; 0,", ",""), "")</f>
        <v/>
      </c>
      <c r="O12" t="str">
        <f>IF(AB12&gt;0,"Extract(" &amp; AB$2 &amp; ", " &amp; AB$2 &amp; ", b.G[i]) == 1" &amp; IF(SUM(AC12:$AE12) &gt; 0,", ",""), "")</f>
        <v/>
      </c>
      <c r="P12" t="str">
        <f>IF(AC12&gt;0,"Extract(" &amp; AC$2 &amp; ", " &amp; AC$2 &amp; ", b.G[i]) == 1" &amp; IF(SUM(AD12:$AE12) &gt; 0,", ",""), "")</f>
        <v/>
      </c>
      <c r="Q12" t="str">
        <f>IF(AD12&gt;0,"Extract(" &amp; AD$2 &amp; ", " &amp; AD$2 &amp; ", b.G[i]) == 1" &amp; IF(SUM(AE12:$AE12) &gt; 0,", ",""), "")</f>
        <v/>
      </c>
      <c r="R12" t="str">
        <f t="shared" si="9"/>
        <v/>
      </c>
      <c r="S12" t="str">
        <f t="shared" si="6"/>
        <v>#  011 000 000 000</v>
      </c>
      <c r="T12">
        <v>0</v>
      </c>
      <c r="U12">
        <v>1</v>
      </c>
      <c r="V12">
        <v>1</v>
      </c>
      <c r="W12">
        <v>0</v>
      </c>
      <c r="X12">
        <v>0</v>
      </c>
      <c r="Y12">
        <v>0</v>
      </c>
      <c r="Z12">
        <v>0</v>
      </c>
      <c r="AA12">
        <v>0</v>
      </c>
      <c r="AB12">
        <v>0</v>
      </c>
      <c r="AC12">
        <v>0</v>
      </c>
      <c r="AD12">
        <v>0</v>
      </c>
      <c r="AE12">
        <v>0</v>
      </c>
      <c r="AF12" s="2">
        <v>1.0909090909090908</v>
      </c>
      <c r="AG12">
        <f t="shared" si="7"/>
        <v>2</v>
      </c>
    </row>
    <row r="13" spans="1:33" x14ac:dyDescent="0.25">
      <c r="A13" t="str">
        <f t="shared" si="1"/>
        <v>If(G[i] &amp; P[8] == P[8], 0.689655172413793 / len(n_gram[i]), #  000 000 000 100</v>
      </c>
      <c r="B13" t="str">
        <f t="shared" si="2"/>
        <v>s.add(P[8] == 4) #  000 000 000 100</v>
      </c>
      <c r="C13">
        <f t="shared" si="3"/>
        <v>8</v>
      </c>
      <c r="D13" s="3">
        <f t="shared" si="4"/>
        <v>4</v>
      </c>
      <c r="E13" t="str">
        <f t="shared" si="8"/>
        <v>If(Extract(2, 2, b.G[i]) == 1,  0.689655172413793 / len(n.grams[i]), #  000 000 000 100</v>
      </c>
      <c r="F13" t="str">
        <f t="shared" si="5"/>
        <v>Extract(2, 2, b.G[i]) == 1</v>
      </c>
      <c r="G13" t="str">
        <f>IF(T13&gt;0,"Extract(" &amp; T$2 &amp; ", " &amp; T$2 &amp; ", b.G[i]) == 1" &amp; IF(SUM(U13:$AE13) &gt; 0,", ",""), "")</f>
        <v/>
      </c>
      <c r="H13" t="str">
        <f>IF(U13&gt;0,"Extract(" &amp; U$2 &amp; ", " &amp; U$2 &amp; ", b.G[i]) == 1" &amp; IF(SUM(V13:$AE13) &gt; 0,", ",""), "")</f>
        <v/>
      </c>
      <c r="I13" t="str">
        <f>IF(V13&gt;0,"Extract(" &amp; V$2 &amp; ", " &amp; V$2 &amp; ", b.G[i]) == 1" &amp; IF(SUM(W13:$AE13) &gt; 0,", ",""), "")</f>
        <v/>
      </c>
      <c r="J13" t="str">
        <f>IF(W13&gt;0,"Extract(" &amp; W$2 &amp; ", " &amp; W$2 &amp; ", b.G[i]) == 1" &amp; IF(SUM(X13:$AE13) &gt; 0,", ",""), "")</f>
        <v/>
      </c>
      <c r="K13" t="str">
        <f>IF(X13&gt;0,"Extract(" &amp; X$2 &amp; ", " &amp; X$2 &amp; ", b.G[i]) == 1" &amp; IF(SUM(Y13:$AE13) &gt; 0,", ",""), "")</f>
        <v/>
      </c>
      <c r="L13" t="str">
        <f>IF(Y13&gt;0,"Extract(" &amp; Y$2 &amp; ", " &amp; Y$2 &amp; ", b.G[i]) == 1" &amp; IF(SUM(Z13:$AE13) &gt; 0,", ",""), "")</f>
        <v/>
      </c>
      <c r="M13" t="str">
        <f>IF(Z13&gt;0,"Extract(" &amp; Z$2 &amp; ", " &amp; Z$2 &amp; ", b.G[i]) == 1" &amp; IF(SUM(AA13:$AE13) &gt; 0,", ",""), "")</f>
        <v/>
      </c>
      <c r="N13" t="str">
        <f>IF(AA13&gt;0,"Extract(" &amp; AA$2 &amp; ", " &amp; AA$2 &amp; ", b.G[i]) == 1" &amp; IF(SUM(AB13:$AE13) &gt; 0,", ",""), "")</f>
        <v/>
      </c>
      <c r="O13" t="str">
        <f>IF(AB13&gt;0,"Extract(" &amp; AB$2 &amp; ", " &amp; AB$2 &amp; ", b.G[i]) == 1" &amp; IF(SUM(AC13:$AE13) &gt; 0,", ",""), "")</f>
        <v/>
      </c>
      <c r="P13" t="str">
        <f>IF(AC13&gt;0,"Extract(" &amp; AC$2 &amp; ", " &amp; AC$2 &amp; ", b.G[i]) == 1" &amp; IF(SUM(AD13:$AE13) &gt; 0,", ",""), "")</f>
        <v>Extract(2, 2, b.G[i]) == 1</v>
      </c>
      <c r="Q13" t="str">
        <f>IF(AD13&gt;0,"Extract(" &amp; AD$2 &amp; ", " &amp; AD$2 &amp; ", b.G[i]) == 1" &amp; IF(SUM(AE13:$AE13) &gt; 0,", ",""), "")</f>
        <v/>
      </c>
      <c r="R13" t="str">
        <f t="shared" si="9"/>
        <v/>
      </c>
      <c r="S13" t="str">
        <f t="shared" si="6"/>
        <v>#  000 000 000 100</v>
      </c>
      <c r="T13">
        <v>0</v>
      </c>
      <c r="U13">
        <v>0</v>
      </c>
      <c r="V13">
        <v>0</v>
      </c>
      <c r="W13">
        <v>0</v>
      </c>
      <c r="X13">
        <v>0</v>
      </c>
      <c r="Y13">
        <v>0</v>
      </c>
      <c r="Z13">
        <v>0</v>
      </c>
      <c r="AA13">
        <v>0</v>
      </c>
      <c r="AB13">
        <v>0</v>
      </c>
      <c r="AC13">
        <v>1</v>
      </c>
      <c r="AD13">
        <v>0</v>
      </c>
      <c r="AE13">
        <v>0</v>
      </c>
      <c r="AF13" s="2">
        <v>0.68965517241379315</v>
      </c>
      <c r="AG13">
        <f t="shared" si="7"/>
        <v>1</v>
      </c>
    </row>
    <row r="14" spans="1:33" x14ac:dyDescent="0.25">
      <c r="A14" t="str">
        <f t="shared" si="1"/>
        <v>If(G[i] &amp; P[9] == P[9], 0.674157303370786 / len(n_gram[i]), #  000 000 100 000</v>
      </c>
      <c r="B14" t="str">
        <f t="shared" si="2"/>
        <v>s.add(P[9] == 32) #  000 000 100 000</v>
      </c>
      <c r="C14">
        <f t="shared" si="3"/>
        <v>9</v>
      </c>
      <c r="D14" s="3">
        <f t="shared" si="4"/>
        <v>32</v>
      </c>
      <c r="E14" t="str">
        <f t="shared" si="8"/>
        <v>If(Extract(5, 5, b.G[i]) == 1,  0.674157303370786 / len(n.grams[i]), #  000 000 100 000</v>
      </c>
      <c r="F14" t="str">
        <f t="shared" si="5"/>
        <v>Extract(5, 5, b.G[i]) == 1</v>
      </c>
      <c r="G14" t="str">
        <f>IF(T14&gt;0,"Extract(" &amp; T$2 &amp; ", " &amp; T$2 &amp; ", b.G[i]) == 1" &amp; IF(SUM(U14:$AE14) &gt; 0,", ",""), "")</f>
        <v/>
      </c>
      <c r="H14" t="str">
        <f>IF(U14&gt;0,"Extract(" &amp; U$2 &amp; ", " &amp; U$2 &amp; ", b.G[i]) == 1" &amp; IF(SUM(V14:$AE14) &gt; 0,", ",""), "")</f>
        <v/>
      </c>
      <c r="I14" t="str">
        <f>IF(V14&gt;0,"Extract(" &amp; V$2 &amp; ", " &amp; V$2 &amp; ", b.G[i]) == 1" &amp; IF(SUM(W14:$AE14) &gt; 0,", ",""), "")</f>
        <v/>
      </c>
      <c r="J14" t="str">
        <f>IF(W14&gt;0,"Extract(" &amp; W$2 &amp; ", " &amp; W$2 &amp; ", b.G[i]) == 1" &amp; IF(SUM(X14:$AE14) &gt; 0,", ",""), "")</f>
        <v/>
      </c>
      <c r="K14" t="str">
        <f>IF(X14&gt;0,"Extract(" &amp; X$2 &amp; ", " &amp; X$2 &amp; ", b.G[i]) == 1" &amp; IF(SUM(Y14:$AE14) &gt; 0,", ",""), "")</f>
        <v/>
      </c>
      <c r="L14" t="str">
        <f>IF(Y14&gt;0,"Extract(" &amp; Y$2 &amp; ", " &amp; Y$2 &amp; ", b.G[i]) == 1" &amp; IF(SUM(Z14:$AE14) &gt; 0,", ",""), "")</f>
        <v/>
      </c>
      <c r="M14" t="str">
        <f>IF(Z14&gt;0,"Extract(" &amp; Z$2 &amp; ", " &amp; Z$2 &amp; ", b.G[i]) == 1" &amp; IF(SUM(AA14:$AE14) &gt; 0,", ",""), "")</f>
        <v>Extract(5, 5, b.G[i]) == 1</v>
      </c>
      <c r="N14" t="str">
        <f>IF(AA14&gt;0,"Extract(" &amp; AA$2 &amp; ", " &amp; AA$2 &amp; ", b.G[i]) == 1" &amp; IF(SUM(AB14:$AE14) &gt; 0,", ",""), "")</f>
        <v/>
      </c>
      <c r="O14" t="str">
        <f>IF(AB14&gt;0,"Extract(" &amp; AB$2 &amp; ", " &amp; AB$2 &amp; ", b.G[i]) == 1" &amp; IF(SUM(AC14:$AE14) &gt; 0,", ",""), "")</f>
        <v/>
      </c>
      <c r="P14" t="str">
        <f>IF(AC14&gt;0,"Extract(" &amp; AC$2 &amp; ", " &amp; AC$2 &amp; ", b.G[i]) == 1" &amp; IF(SUM(AD14:$AE14) &gt; 0,", ",""), "")</f>
        <v/>
      </c>
      <c r="Q14" t="str">
        <f>IF(AD14&gt;0,"Extract(" &amp; AD$2 &amp; ", " &amp; AD$2 &amp; ", b.G[i]) == 1" &amp; IF(SUM(AE14:$AE14) &gt; 0,", ",""), "")</f>
        <v/>
      </c>
      <c r="R14" t="str">
        <f t="shared" si="9"/>
        <v/>
      </c>
      <c r="S14" t="str">
        <f t="shared" si="6"/>
        <v>#  000 000 100 000</v>
      </c>
      <c r="T14">
        <v>0</v>
      </c>
      <c r="U14">
        <v>0</v>
      </c>
      <c r="V14">
        <v>0</v>
      </c>
      <c r="W14">
        <v>0</v>
      </c>
      <c r="X14">
        <v>0</v>
      </c>
      <c r="Y14">
        <v>0</v>
      </c>
      <c r="Z14">
        <v>1</v>
      </c>
      <c r="AA14">
        <v>0</v>
      </c>
      <c r="AB14">
        <v>0</v>
      </c>
      <c r="AC14">
        <v>0</v>
      </c>
      <c r="AD14">
        <v>0</v>
      </c>
      <c r="AE14">
        <v>0</v>
      </c>
      <c r="AF14" s="2">
        <v>0.6741573033707865</v>
      </c>
      <c r="AG14">
        <f t="shared" si="7"/>
        <v>1</v>
      </c>
    </row>
    <row r="15" spans="1:33" x14ac:dyDescent="0.25">
      <c r="A15" t="str">
        <f t="shared" si="1"/>
        <v>If(G[i] &amp; P[10] == P[10], 0.625 / len(n_gram[i]), #  000 000 000 001</v>
      </c>
      <c r="B15" t="str">
        <f t="shared" si="2"/>
        <v>s.add(P[10] == 1) #  000 000 000 001</v>
      </c>
      <c r="C15">
        <f t="shared" si="3"/>
        <v>10</v>
      </c>
      <c r="D15" s="3">
        <f t="shared" si="4"/>
        <v>1</v>
      </c>
      <c r="E15" t="str">
        <f>"If(" &amp; IF(SUM(T15:AE15) &gt; 1, "And(" &amp; F15 &amp; ")", F15) &amp; ",  " &amp; AF15 &amp; " / len(n.grams[i]), " &amp; S15</f>
        <v>If(Extract(0, 0, b.G[i]) == 1,  0.625 / len(n.grams[i]), #  000 000 000 001</v>
      </c>
      <c r="F15" t="str">
        <f t="shared" si="5"/>
        <v>Extract(0, 0, b.G[i]) == 1</v>
      </c>
      <c r="G15" t="str">
        <f>IF(T15&gt;0,"Extract(" &amp; T$2 &amp; ", " &amp; T$2 &amp; ", b.G[i]) == 1" &amp; IF(SUM(U15:$AE15) &gt; 0,", ",""), "")</f>
        <v/>
      </c>
      <c r="H15" t="str">
        <f>IF(U15&gt;0,"Extract(" &amp; U$2 &amp; ", " &amp; U$2 &amp; ", b.G[i]) == 1" &amp; IF(SUM(V15:$AE15) &gt; 0,", ",""), "")</f>
        <v/>
      </c>
      <c r="I15" t="str">
        <f>IF(V15&gt;0,"Extract(" &amp; V$2 &amp; ", " &amp; V$2 &amp; ", b.G[i]) == 1" &amp; IF(SUM(W15:$AE15) &gt; 0,", ",""), "")</f>
        <v/>
      </c>
      <c r="J15" t="str">
        <f>IF(W15&gt;0,"Extract(" &amp; W$2 &amp; ", " &amp; W$2 &amp; ", b.G[i]) == 1" &amp; IF(SUM(X15:$AE15) &gt; 0,", ",""), "")</f>
        <v/>
      </c>
      <c r="K15" t="str">
        <f>IF(X15&gt;0,"Extract(" &amp; X$2 &amp; ", " &amp; X$2 &amp; ", b.G[i]) == 1" &amp; IF(SUM(Y15:$AE15) &gt; 0,", ",""), "")</f>
        <v/>
      </c>
      <c r="L15" t="str">
        <f>IF(Y15&gt;0,"Extract(" &amp; Y$2 &amp; ", " &amp; Y$2 &amp; ", b.G[i]) == 1" &amp; IF(SUM(Z15:$AE15) &gt; 0,", ",""), "")</f>
        <v/>
      </c>
      <c r="M15" t="str">
        <f>IF(Z15&gt;0,"Extract(" &amp; Z$2 &amp; ", " &amp; Z$2 &amp; ", b.G[i]) == 1" &amp; IF(SUM(AA15:$AE15) &gt; 0,", ",""), "")</f>
        <v/>
      </c>
      <c r="N15" t="str">
        <f>IF(AA15&gt;0,"Extract(" &amp; AA$2 &amp; ", " &amp; AA$2 &amp; ", b.G[i]) == 1" &amp; IF(SUM(AB15:$AE15) &gt; 0,", ",""), "")</f>
        <v/>
      </c>
      <c r="O15" t="str">
        <f>IF(AB15&gt;0,"Extract(" &amp; AB$2 &amp; ", " &amp; AB$2 &amp; ", b.G[i]) == 1" &amp; IF(SUM(AC15:$AE15) &gt; 0,", ",""), "")</f>
        <v/>
      </c>
      <c r="P15" t="str">
        <f>IF(AC15&gt;0,"Extract(" &amp; AC$2 &amp; ", " &amp; AC$2 &amp; ", b.G[i]) == 1" &amp; IF(SUM(AD15:$AE15) &gt; 0,", ",""), "")</f>
        <v/>
      </c>
      <c r="Q15" t="str">
        <f>IF(AD15&gt;0,"Extract(" &amp; AD$2 &amp; ", " &amp; AD$2 &amp; ", b.G[i]) == 1" &amp; IF(SUM(AE15:$AE15) &gt; 0,", ",""), "")</f>
        <v/>
      </c>
      <c r="R15" t="str">
        <f t="shared" si="9"/>
        <v>Extract(0, 0, b.G[i]) == 1</v>
      </c>
      <c r="S15" t="str">
        <f t="shared" si="6"/>
        <v>#  000 000 000 001</v>
      </c>
      <c r="T15">
        <v>0</v>
      </c>
      <c r="U15">
        <v>0</v>
      </c>
      <c r="V15">
        <v>0</v>
      </c>
      <c r="W15">
        <v>0</v>
      </c>
      <c r="X15">
        <v>0</v>
      </c>
      <c r="Y15">
        <v>0</v>
      </c>
      <c r="Z15">
        <v>0</v>
      </c>
      <c r="AA15">
        <v>0</v>
      </c>
      <c r="AB15">
        <v>0</v>
      </c>
      <c r="AC15">
        <v>0</v>
      </c>
      <c r="AD15">
        <v>0</v>
      </c>
      <c r="AE15">
        <v>1</v>
      </c>
      <c r="AF15" s="2">
        <v>0.625</v>
      </c>
      <c r="AG15">
        <f t="shared" si="7"/>
        <v>1</v>
      </c>
    </row>
    <row r="16" spans="1:33" x14ac:dyDescent="0.25">
      <c r="A16" t="str">
        <f t="shared" si="1"/>
        <v>If(G[i] &amp; P[11] == P[11], 0.594059405940594 / len(n_gram[i]), #  000 000 001 000</v>
      </c>
      <c r="B16" t="str">
        <f t="shared" si="2"/>
        <v>s.add(P[11] == 8) #  000 000 001 000</v>
      </c>
      <c r="C16">
        <f t="shared" si="3"/>
        <v>11</v>
      </c>
      <c r="D16" s="3">
        <f t="shared" si="4"/>
        <v>8</v>
      </c>
      <c r="E16" t="str">
        <f t="shared" si="8"/>
        <v>If(Extract(3, 3, b.G[i]) == 1,  0.594059405940594 / len(n.grams[i]), #  000 000 001 000</v>
      </c>
      <c r="F16" t="str">
        <f t="shared" si="5"/>
        <v>Extract(3, 3, b.G[i]) == 1</v>
      </c>
      <c r="G16" t="str">
        <f>IF(T16&gt;0,"Extract(" &amp; T$2 &amp; ", " &amp; T$2 &amp; ", b.G[i]) == 1" &amp; IF(SUM(U16:$AE16) &gt; 0,", ",""), "")</f>
        <v/>
      </c>
      <c r="H16" t="str">
        <f>IF(U16&gt;0,"Extract(" &amp; U$2 &amp; ", " &amp; U$2 &amp; ", b.G[i]) == 1" &amp; IF(SUM(V16:$AE16) &gt; 0,", ",""), "")</f>
        <v/>
      </c>
      <c r="I16" t="str">
        <f>IF(V16&gt;0,"Extract(" &amp; V$2 &amp; ", " &amp; V$2 &amp; ", b.G[i]) == 1" &amp; IF(SUM(W16:$AE16) &gt; 0,", ",""), "")</f>
        <v/>
      </c>
      <c r="J16" t="str">
        <f>IF(W16&gt;0,"Extract(" &amp; W$2 &amp; ", " &amp; W$2 &amp; ", b.G[i]) == 1" &amp; IF(SUM(X16:$AE16) &gt; 0,", ",""), "")</f>
        <v/>
      </c>
      <c r="K16" t="str">
        <f>IF(X16&gt;0,"Extract(" &amp; X$2 &amp; ", " &amp; X$2 &amp; ", b.G[i]) == 1" &amp; IF(SUM(Y16:$AE16) &gt; 0,", ",""), "")</f>
        <v/>
      </c>
      <c r="L16" t="str">
        <f>IF(Y16&gt;0,"Extract(" &amp; Y$2 &amp; ", " &amp; Y$2 &amp; ", b.G[i]) == 1" &amp; IF(SUM(Z16:$AE16) &gt; 0,", ",""), "")</f>
        <v/>
      </c>
      <c r="M16" t="str">
        <f>IF(Z16&gt;0,"Extract(" &amp; Z$2 &amp; ", " &amp; Z$2 &amp; ", b.G[i]) == 1" &amp; IF(SUM(AA16:$AE16) &gt; 0,", ",""), "")</f>
        <v/>
      </c>
      <c r="N16" t="str">
        <f>IF(AA16&gt;0,"Extract(" &amp; AA$2 &amp; ", " &amp; AA$2 &amp; ", b.G[i]) == 1" &amp; IF(SUM(AB16:$AE16) &gt; 0,", ",""), "")</f>
        <v/>
      </c>
      <c r="O16" t="str">
        <f>IF(AB16&gt;0,"Extract(" &amp; AB$2 &amp; ", " &amp; AB$2 &amp; ", b.G[i]) == 1" &amp; IF(SUM(AC16:$AE16) &gt; 0,", ",""), "")</f>
        <v>Extract(3, 3, b.G[i]) == 1</v>
      </c>
      <c r="P16" t="str">
        <f>IF(AC16&gt;0,"Extract(" &amp; AC$2 &amp; ", " &amp; AC$2 &amp; ", b.G[i]) == 1" &amp; IF(SUM(AD16:$AE16) &gt; 0,", ",""), "")</f>
        <v/>
      </c>
      <c r="Q16" t="str">
        <f>IF(AD16&gt;0,"Extract(" &amp; AD$2 &amp; ", " &amp; AD$2 &amp; ", b.G[i]) == 1" &amp; IF(SUM(AE16:$AE16) &gt; 0,", ",""), "")</f>
        <v/>
      </c>
      <c r="R16" t="str">
        <f t="shared" si="9"/>
        <v/>
      </c>
      <c r="S16" t="str">
        <f t="shared" si="6"/>
        <v>#  000 000 001 000</v>
      </c>
      <c r="T16">
        <v>0</v>
      </c>
      <c r="U16">
        <v>0</v>
      </c>
      <c r="V16">
        <v>0</v>
      </c>
      <c r="W16">
        <v>0</v>
      </c>
      <c r="X16">
        <v>0</v>
      </c>
      <c r="Y16">
        <v>0</v>
      </c>
      <c r="Z16">
        <v>0</v>
      </c>
      <c r="AA16">
        <v>0</v>
      </c>
      <c r="AB16">
        <v>1</v>
      </c>
      <c r="AC16">
        <v>0</v>
      </c>
      <c r="AD16">
        <v>0</v>
      </c>
      <c r="AE16">
        <v>0</v>
      </c>
      <c r="AF16" s="2">
        <v>0.59405940594059403</v>
      </c>
      <c r="AG16">
        <f t="shared" si="7"/>
        <v>1</v>
      </c>
    </row>
    <row r="17" spans="1:33" x14ac:dyDescent="0.25">
      <c r="A17" t="str">
        <f t="shared" si="1"/>
        <v>If(G[i] &amp; P[12] == P[12], 0.560747663551402 / len(n_gram[i]), #  001 000 000 000</v>
      </c>
      <c r="B17" t="str">
        <f t="shared" si="2"/>
        <v>s.add(P[12] == 512) #  001 000 000 000</v>
      </c>
      <c r="C17">
        <f t="shared" si="3"/>
        <v>12</v>
      </c>
      <c r="D17" s="3">
        <f t="shared" si="4"/>
        <v>512</v>
      </c>
      <c r="E17" t="str">
        <f t="shared" si="8"/>
        <v>If(Extract(9, 9, b.G[i]) == 1,  0.560747663551402 / len(n.grams[i]), #  001 000 000 000</v>
      </c>
      <c r="F17" t="str">
        <f t="shared" si="5"/>
        <v>Extract(9, 9, b.G[i]) == 1</v>
      </c>
      <c r="G17" t="str">
        <f>IF(T17&gt;0,"Extract(" &amp; T$2 &amp; ", " &amp; T$2 &amp; ", b.G[i]) == 1" &amp; IF(SUM(U17:$AE17) &gt; 0,", ",""), "")</f>
        <v/>
      </c>
      <c r="H17" t="str">
        <f>IF(U17&gt;0,"Extract(" &amp; U$2 &amp; ", " &amp; U$2 &amp; ", b.G[i]) == 1" &amp; IF(SUM(V17:$AE17) &gt; 0,", ",""), "")</f>
        <v/>
      </c>
      <c r="I17" t="str">
        <f>IF(V17&gt;0,"Extract(" &amp; V$2 &amp; ", " &amp; V$2 &amp; ", b.G[i]) == 1" &amp; IF(SUM(W17:$AE17) &gt; 0,", ",""), "")</f>
        <v>Extract(9, 9, b.G[i]) == 1</v>
      </c>
      <c r="J17" t="str">
        <f>IF(W17&gt;0,"Extract(" &amp; W$2 &amp; ", " &amp; W$2 &amp; ", b.G[i]) == 1" &amp; IF(SUM(X17:$AE17) &gt; 0,", ",""), "")</f>
        <v/>
      </c>
      <c r="K17" t="str">
        <f>IF(X17&gt;0,"Extract(" &amp; X$2 &amp; ", " &amp; X$2 &amp; ", b.G[i]) == 1" &amp; IF(SUM(Y17:$AE17) &gt; 0,", ",""), "")</f>
        <v/>
      </c>
      <c r="L17" t="str">
        <f>IF(Y17&gt;0,"Extract(" &amp; Y$2 &amp; ", " &amp; Y$2 &amp; ", b.G[i]) == 1" &amp; IF(SUM(Z17:$AE17) &gt; 0,", ",""), "")</f>
        <v/>
      </c>
      <c r="M17" t="str">
        <f>IF(Z17&gt;0,"Extract(" &amp; Z$2 &amp; ", " &amp; Z$2 &amp; ", b.G[i]) == 1" &amp; IF(SUM(AA17:$AE17) &gt; 0,", ",""), "")</f>
        <v/>
      </c>
      <c r="N17" t="str">
        <f>IF(AA17&gt;0,"Extract(" &amp; AA$2 &amp; ", " &amp; AA$2 &amp; ", b.G[i]) == 1" &amp; IF(SUM(AB17:$AE17) &gt; 0,", ",""), "")</f>
        <v/>
      </c>
      <c r="O17" t="str">
        <f>IF(AB17&gt;0,"Extract(" &amp; AB$2 &amp; ", " &amp; AB$2 &amp; ", b.G[i]) == 1" &amp; IF(SUM(AC17:$AE17) &gt; 0,", ",""), "")</f>
        <v/>
      </c>
      <c r="P17" t="str">
        <f>IF(AC17&gt;0,"Extract(" &amp; AC$2 &amp; ", " &amp; AC$2 &amp; ", b.G[i]) == 1" &amp; IF(SUM(AD17:$AE17) &gt; 0,", ",""), "")</f>
        <v/>
      </c>
      <c r="Q17" t="str">
        <f>IF(AD17&gt;0,"Extract(" &amp; AD$2 &amp; ", " &amp; AD$2 &amp; ", b.G[i]) == 1" &amp; IF(SUM(AE17:$AE17) &gt; 0,", ",""), "")</f>
        <v/>
      </c>
      <c r="R17" t="str">
        <f t="shared" si="9"/>
        <v/>
      </c>
      <c r="S17" t="str">
        <f t="shared" si="6"/>
        <v>#  001 000 000 000</v>
      </c>
      <c r="T17">
        <v>0</v>
      </c>
      <c r="U17">
        <v>0</v>
      </c>
      <c r="V17">
        <v>1</v>
      </c>
      <c r="W17">
        <v>0</v>
      </c>
      <c r="X17">
        <v>0</v>
      </c>
      <c r="Y17">
        <v>0</v>
      </c>
      <c r="Z17">
        <v>0</v>
      </c>
      <c r="AA17">
        <v>0</v>
      </c>
      <c r="AB17">
        <v>0</v>
      </c>
      <c r="AC17">
        <v>0</v>
      </c>
      <c r="AD17">
        <v>0</v>
      </c>
      <c r="AE17">
        <v>0</v>
      </c>
      <c r="AF17" s="2">
        <v>0.56074766355140182</v>
      </c>
      <c r="AG17">
        <f t="shared" si="7"/>
        <v>1</v>
      </c>
    </row>
    <row r="18" spans="1:33" x14ac:dyDescent="0.25">
      <c r="A18" t="str">
        <f t="shared" si="1"/>
        <v>If(G[i] &amp; P[13] == P[13], 0.538116591928251 / len(n_gram[i]), #  000 000 000 010</v>
      </c>
      <c r="B18" t="str">
        <f t="shared" si="2"/>
        <v>s.add(P[13] == 2) #  000 000 000 010</v>
      </c>
      <c r="C18">
        <f t="shared" si="3"/>
        <v>13</v>
      </c>
      <c r="D18" s="3">
        <f t="shared" si="4"/>
        <v>2</v>
      </c>
      <c r="E18" t="str">
        <f t="shared" si="8"/>
        <v>If(Extract(1, 1, b.G[i]) == 1,  0.538116591928251 / len(n.grams[i]), #  000 000 000 010</v>
      </c>
      <c r="F18" t="str">
        <f t="shared" si="5"/>
        <v>Extract(1, 1, b.G[i]) == 1</v>
      </c>
      <c r="G18" t="str">
        <f>IF(T18&gt;0,"Extract(" &amp; T$2 &amp; ", " &amp; T$2 &amp; ", b.G[i]) == 1" &amp; IF(SUM(U18:$AE18) &gt; 0,", ",""), "")</f>
        <v/>
      </c>
      <c r="H18" t="str">
        <f>IF(U18&gt;0,"Extract(" &amp; U$2 &amp; ", " &amp; U$2 &amp; ", b.G[i]) == 1" &amp; IF(SUM(V18:$AE18) &gt; 0,", ",""), "")</f>
        <v/>
      </c>
      <c r="I18" t="str">
        <f>IF(V18&gt;0,"Extract(" &amp; V$2 &amp; ", " &amp; V$2 &amp; ", b.G[i]) == 1" &amp; IF(SUM(W18:$AE18) &gt; 0,", ",""), "")</f>
        <v/>
      </c>
      <c r="J18" t="str">
        <f>IF(W18&gt;0,"Extract(" &amp; W$2 &amp; ", " &amp; W$2 &amp; ", b.G[i]) == 1" &amp; IF(SUM(X18:$AE18) &gt; 0,", ",""), "")</f>
        <v/>
      </c>
      <c r="K18" t="str">
        <f>IF(X18&gt;0,"Extract(" &amp; X$2 &amp; ", " &amp; X$2 &amp; ", b.G[i]) == 1" &amp; IF(SUM(Y18:$AE18) &gt; 0,", ",""), "")</f>
        <v/>
      </c>
      <c r="L18" t="str">
        <f>IF(Y18&gt;0,"Extract(" &amp; Y$2 &amp; ", " &amp; Y$2 &amp; ", b.G[i]) == 1" &amp; IF(SUM(Z18:$AE18) &gt; 0,", ",""), "")</f>
        <v/>
      </c>
      <c r="M18" t="str">
        <f>IF(Z18&gt;0,"Extract(" &amp; Z$2 &amp; ", " &amp; Z$2 &amp; ", b.G[i]) == 1" &amp; IF(SUM(AA18:$AE18) &gt; 0,", ",""), "")</f>
        <v/>
      </c>
      <c r="N18" t="str">
        <f>IF(AA18&gt;0,"Extract(" &amp; AA$2 &amp; ", " &amp; AA$2 &amp; ", b.G[i]) == 1" &amp; IF(SUM(AB18:$AE18) &gt; 0,", ",""), "")</f>
        <v/>
      </c>
      <c r="O18" t="str">
        <f>IF(AB18&gt;0,"Extract(" &amp; AB$2 &amp; ", " &amp; AB$2 &amp; ", b.G[i]) == 1" &amp; IF(SUM(AC18:$AE18) &gt; 0,", ",""), "")</f>
        <v/>
      </c>
      <c r="P18" t="str">
        <f>IF(AC18&gt;0,"Extract(" &amp; AC$2 &amp; ", " &amp; AC$2 &amp; ", b.G[i]) == 1" &amp; IF(SUM(AD18:$AE18) &gt; 0,", ",""), "")</f>
        <v/>
      </c>
      <c r="Q18" t="str">
        <f>IF(AD18&gt;0,"Extract(" &amp; AD$2 &amp; ", " &amp; AD$2 &amp; ", b.G[i]) == 1" &amp; IF(SUM(AE18:$AE18) &gt; 0,", ",""), "")</f>
        <v>Extract(1, 1, b.G[i]) == 1</v>
      </c>
      <c r="R18" t="str">
        <f t="shared" si="9"/>
        <v/>
      </c>
      <c r="S18" t="str">
        <f t="shared" si="6"/>
        <v>#  000 000 000 010</v>
      </c>
      <c r="T18">
        <v>0</v>
      </c>
      <c r="U18">
        <v>0</v>
      </c>
      <c r="V18">
        <v>0</v>
      </c>
      <c r="W18">
        <v>0</v>
      </c>
      <c r="X18">
        <v>0</v>
      </c>
      <c r="Y18">
        <v>0</v>
      </c>
      <c r="Z18">
        <v>0</v>
      </c>
      <c r="AA18">
        <v>0</v>
      </c>
      <c r="AB18">
        <v>0</v>
      </c>
      <c r="AC18">
        <v>0</v>
      </c>
      <c r="AD18">
        <v>1</v>
      </c>
      <c r="AE18">
        <v>0</v>
      </c>
      <c r="AF18" s="2">
        <v>0.53811659192825112</v>
      </c>
      <c r="AG18">
        <f t="shared" si="7"/>
        <v>1</v>
      </c>
    </row>
    <row r="19" spans="1:33" x14ac:dyDescent="0.25">
      <c r="A19" t="str">
        <f t="shared" si="1"/>
        <v>If(G[i] &amp; P[14] == P[14], 0.530973451327434 / len(n_gram[i]), #  100 000 000 000</v>
      </c>
      <c r="B19" t="str">
        <f t="shared" si="2"/>
        <v>s.add(P[14] == 2048) #  100 000 000 000</v>
      </c>
      <c r="C19">
        <f t="shared" si="3"/>
        <v>14</v>
      </c>
      <c r="D19" s="3">
        <f t="shared" si="4"/>
        <v>2048</v>
      </c>
      <c r="E19" t="str">
        <f t="shared" si="8"/>
        <v>If(Extract(11, 11, b.G[i]) == 1,  0.530973451327434 / len(n.grams[i]), #  100 000 000 000</v>
      </c>
      <c r="F19" t="str">
        <f t="shared" si="5"/>
        <v>Extract(11, 11, b.G[i]) == 1</v>
      </c>
      <c r="G19" t="str">
        <f>IF(T19&gt;0,"Extract(" &amp; T$2 &amp; ", " &amp; T$2 &amp; ", b.G[i]) == 1" &amp; IF(SUM(U19:$AE19) &gt; 0,", ",""), "")</f>
        <v>Extract(11, 11, b.G[i]) == 1</v>
      </c>
      <c r="H19" t="str">
        <f>IF(U19&gt;0,"Extract(" &amp; U$2 &amp; ", " &amp; U$2 &amp; ", b.G[i]) == 1" &amp; IF(SUM(V19:$AE19) &gt; 0,", ",""), "")</f>
        <v/>
      </c>
      <c r="I19" t="str">
        <f>IF(V19&gt;0,"Extract(" &amp; V$2 &amp; ", " &amp; V$2 &amp; ", b.G[i]) == 1" &amp; IF(SUM(W19:$AE19) &gt; 0,", ",""), "")</f>
        <v/>
      </c>
      <c r="J19" t="str">
        <f>IF(W19&gt;0,"Extract(" &amp; W$2 &amp; ", " &amp; W$2 &amp; ", b.G[i]) == 1" &amp; IF(SUM(X19:$AE19) &gt; 0,", ",""), "")</f>
        <v/>
      </c>
      <c r="K19" t="str">
        <f>IF(X19&gt;0,"Extract(" &amp; X$2 &amp; ", " &amp; X$2 &amp; ", b.G[i]) == 1" &amp; IF(SUM(Y19:$AE19) &gt; 0,", ",""), "")</f>
        <v/>
      </c>
      <c r="L19" t="str">
        <f>IF(Y19&gt;0,"Extract(" &amp; Y$2 &amp; ", " &amp; Y$2 &amp; ", b.G[i]) == 1" &amp; IF(SUM(Z19:$AE19) &gt; 0,", ",""), "")</f>
        <v/>
      </c>
      <c r="M19" t="str">
        <f>IF(Z19&gt;0,"Extract(" &amp; Z$2 &amp; ", " &amp; Z$2 &amp; ", b.G[i]) == 1" &amp; IF(SUM(AA19:$AE19) &gt; 0,", ",""), "")</f>
        <v/>
      </c>
      <c r="N19" t="str">
        <f>IF(AA19&gt;0,"Extract(" &amp; AA$2 &amp; ", " &amp; AA$2 &amp; ", b.G[i]) == 1" &amp; IF(SUM(AB19:$AE19) &gt; 0,", ",""), "")</f>
        <v/>
      </c>
      <c r="O19" t="str">
        <f>IF(AB19&gt;0,"Extract(" &amp; AB$2 &amp; ", " &amp; AB$2 &amp; ", b.G[i]) == 1" &amp; IF(SUM(AC19:$AE19) &gt; 0,", ",""), "")</f>
        <v/>
      </c>
      <c r="P19" t="str">
        <f>IF(AC19&gt;0,"Extract(" &amp; AC$2 &amp; ", " &amp; AC$2 &amp; ", b.G[i]) == 1" &amp; IF(SUM(AD19:$AE19) &gt; 0,", ",""), "")</f>
        <v/>
      </c>
      <c r="Q19" t="str">
        <f>IF(AD19&gt;0,"Extract(" &amp; AD$2 &amp; ", " &amp; AD$2 &amp; ", b.G[i]) == 1" &amp; IF(SUM(AE19:$AE19) &gt; 0,", ",""), "")</f>
        <v/>
      </c>
      <c r="R19" t="str">
        <f t="shared" si="9"/>
        <v/>
      </c>
      <c r="S19" t="str">
        <f t="shared" si="6"/>
        <v>#  100 000 000 000</v>
      </c>
      <c r="T19">
        <v>1</v>
      </c>
      <c r="U19">
        <v>0</v>
      </c>
      <c r="V19">
        <v>0</v>
      </c>
      <c r="W19">
        <v>0</v>
      </c>
      <c r="X19">
        <v>0</v>
      </c>
      <c r="Y19">
        <v>0</v>
      </c>
      <c r="Z19">
        <v>0</v>
      </c>
      <c r="AA19">
        <v>0</v>
      </c>
      <c r="AB19">
        <v>0</v>
      </c>
      <c r="AC19">
        <v>0</v>
      </c>
      <c r="AD19">
        <v>0</v>
      </c>
      <c r="AE19">
        <v>0</v>
      </c>
      <c r="AF19" s="2">
        <v>0.53097345132743401</v>
      </c>
      <c r="AG19">
        <f t="shared" si="7"/>
        <v>1</v>
      </c>
    </row>
    <row r="20" spans="1:33" x14ac:dyDescent="0.25">
      <c r="A20" t="str">
        <f t="shared" si="1"/>
        <v>If(G[i] &amp; P[15] == P[15], 0.530973451327434 / len(n_gram[i]), #  000 100 000 000</v>
      </c>
      <c r="B20" t="str">
        <f t="shared" si="2"/>
        <v>s.add(P[15] == 256) #  000 100 000 000</v>
      </c>
      <c r="C20">
        <f t="shared" si="3"/>
        <v>15</v>
      </c>
      <c r="D20" s="3">
        <f t="shared" si="4"/>
        <v>256</v>
      </c>
      <c r="E20" t="str">
        <f t="shared" si="8"/>
        <v>If(Extract(8, 8, b.G[i]) == 1,  0.530973451327434 / len(n.grams[i]), #  000 100 000 000</v>
      </c>
      <c r="F20" t="str">
        <f t="shared" si="5"/>
        <v>Extract(8, 8, b.G[i]) == 1</v>
      </c>
      <c r="G20" t="str">
        <f>IF(T20&gt;0,"Extract(" &amp; T$2 &amp; ", " &amp; T$2 &amp; ", b.G[i]) == 1" &amp; IF(SUM(U20:$AE20) &gt; 0,", ",""), "")</f>
        <v/>
      </c>
      <c r="H20" t="str">
        <f>IF(U20&gt;0,"Extract(" &amp; U$2 &amp; ", " &amp; U$2 &amp; ", b.G[i]) == 1" &amp; IF(SUM(V20:$AE20) &gt; 0,", ",""), "")</f>
        <v/>
      </c>
      <c r="I20" t="str">
        <f>IF(V20&gt;0,"Extract(" &amp; V$2 &amp; ", " &amp; V$2 &amp; ", b.G[i]) == 1" &amp; IF(SUM(W20:$AE20) &gt; 0,", ",""), "")</f>
        <v/>
      </c>
      <c r="J20" t="str">
        <f>IF(W20&gt;0,"Extract(" &amp; W$2 &amp; ", " &amp; W$2 &amp; ", b.G[i]) == 1" &amp; IF(SUM(X20:$AE20) &gt; 0,", ",""), "")</f>
        <v>Extract(8, 8, b.G[i]) == 1</v>
      </c>
      <c r="K20" t="str">
        <f>IF(X20&gt;0,"Extract(" &amp; X$2 &amp; ", " &amp; X$2 &amp; ", b.G[i]) == 1" &amp; IF(SUM(Y20:$AE20) &gt; 0,", ",""), "")</f>
        <v/>
      </c>
      <c r="L20" t="str">
        <f>IF(Y20&gt;0,"Extract(" &amp; Y$2 &amp; ", " &amp; Y$2 &amp; ", b.G[i]) == 1" &amp; IF(SUM(Z20:$AE20) &gt; 0,", ",""), "")</f>
        <v/>
      </c>
      <c r="M20" t="str">
        <f>IF(Z20&gt;0,"Extract(" &amp; Z$2 &amp; ", " &amp; Z$2 &amp; ", b.G[i]) == 1" &amp; IF(SUM(AA20:$AE20) &gt; 0,", ",""), "")</f>
        <v/>
      </c>
      <c r="N20" t="str">
        <f>IF(AA20&gt;0,"Extract(" &amp; AA$2 &amp; ", " &amp; AA$2 &amp; ", b.G[i]) == 1" &amp; IF(SUM(AB20:$AE20) &gt; 0,", ",""), "")</f>
        <v/>
      </c>
      <c r="O20" t="str">
        <f>IF(AB20&gt;0,"Extract(" &amp; AB$2 &amp; ", " &amp; AB$2 &amp; ", b.G[i]) == 1" &amp; IF(SUM(AC20:$AE20) &gt; 0,", ",""), "")</f>
        <v/>
      </c>
      <c r="P20" t="str">
        <f>IF(AC20&gt;0,"Extract(" &amp; AC$2 &amp; ", " &amp; AC$2 &amp; ", b.G[i]) == 1" &amp; IF(SUM(AD20:$AE20) &gt; 0,", ",""), "")</f>
        <v/>
      </c>
      <c r="Q20" t="str">
        <f>IF(AD20&gt;0,"Extract(" &amp; AD$2 &amp; ", " &amp; AD$2 &amp; ", b.G[i]) == 1" &amp; IF(SUM(AE20:$AE20) &gt; 0,", ",""), "")</f>
        <v/>
      </c>
      <c r="R20" t="str">
        <f t="shared" si="9"/>
        <v/>
      </c>
      <c r="S20" t="str">
        <f t="shared" si="6"/>
        <v>#  000 100 000 000</v>
      </c>
      <c r="T20">
        <v>0</v>
      </c>
      <c r="U20">
        <v>0</v>
      </c>
      <c r="V20">
        <v>0</v>
      </c>
      <c r="W20">
        <v>1</v>
      </c>
      <c r="X20">
        <v>0</v>
      </c>
      <c r="Y20">
        <v>0</v>
      </c>
      <c r="Z20">
        <v>0</v>
      </c>
      <c r="AA20">
        <v>0</v>
      </c>
      <c r="AB20">
        <v>0</v>
      </c>
      <c r="AC20">
        <v>0</v>
      </c>
      <c r="AD20">
        <v>0</v>
      </c>
      <c r="AE20">
        <v>0</v>
      </c>
      <c r="AF20" s="2">
        <v>0.53097345132743368</v>
      </c>
      <c r="AG20">
        <f t="shared" si="7"/>
        <v>1</v>
      </c>
    </row>
    <row r="21" spans="1:33" x14ac:dyDescent="0.25">
      <c r="A21" t="str">
        <f t="shared" si="1"/>
        <v>If(G[i] &amp; P[16] == P[16], 0.521739130434783 / len(n_gram[i]), #  000 001 000 000</v>
      </c>
      <c r="B21" t="str">
        <f t="shared" si="2"/>
        <v>s.add(P[16] == 64) #  000 001 000 000</v>
      </c>
      <c r="C21">
        <f t="shared" si="3"/>
        <v>16</v>
      </c>
      <c r="D21" s="3">
        <f t="shared" si="4"/>
        <v>64</v>
      </c>
      <c r="E21" t="str">
        <f t="shared" si="8"/>
        <v>If(Extract(6, 6, b.G[i]) == 1,  0.521739130434783 / len(n.grams[i]), #  000 001 000 000</v>
      </c>
      <c r="F21" t="str">
        <f t="shared" si="5"/>
        <v>Extract(6, 6, b.G[i]) == 1</v>
      </c>
      <c r="G21" t="str">
        <f>IF(T21&gt;0,"Extract(" &amp; T$2 &amp; ", " &amp; T$2 &amp; ", b.G[i]) == 1" &amp; IF(SUM(U21:$AE21) &gt; 0,", ",""), "")</f>
        <v/>
      </c>
      <c r="H21" t="str">
        <f>IF(U21&gt;0,"Extract(" &amp; U$2 &amp; ", " &amp; U$2 &amp; ", b.G[i]) == 1" &amp; IF(SUM(V21:$AE21) &gt; 0,", ",""), "")</f>
        <v/>
      </c>
      <c r="I21" t="str">
        <f>IF(V21&gt;0,"Extract(" &amp; V$2 &amp; ", " &amp; V$2 &amp; ", b.G[i]) == 1" &amp; IF(SUM(W21:$AE21) &gt; 0,", ",""), "")</f>
        <v/>
      </c>
      <c r="J21" t="str">
        <f>IF(W21&gt;0,"Extract(" &amp; W$2 &amp; ", " &amp; W$2 &amp; ", b.G[i]) == 1" &amp; IF(SUM(X21:$AE21) &gt; 0,", ",""), "")</f>
        <v/>
      </c>
      <c r="K21" t="str">
        <f>IF(X21&gt;0,"Extract(" &amp; X$2 &amp; ", " &amp; X$2 &amp; ", b.G[i]) == 1" &amp; IF(SUM(Y21:$AE21) &gt; 0,", ",""), "")</f>
        <v/>
      </c>
      <c r="L21" t="str">
        <f>IF(Y21&gt;0,"Extract(" &amp; Y$2 &amp; ", " &amp; Y$2 &amp; ", b.G[i]) == 1" &amp; IF(SUM(Z21:$AE21) &gt; 0,", ",""), "")</f>
        <v>Extract(6, 6, b.G[i]) == 1</v>
      </c>
      <c r="M21" t="str">
        <f>IF(Z21&gt;0,"Extract(" &amp; Z$2 &amp; ", " &amp; Z$2 &amp; ", b.G[i]) == 1" &amp; IF(SUM(AA21:$AE21) &gt; 0,", ",""), "")</f>
        <v/>
      </c>
      <c r="N21" t="str">
        <f>IF(AA21&gt;0,"Extract(" &amp; AA$2 &amp; ", " &amp; AA$2 &amp; ", b.G[i]) == 1" &amp; IF(SUM(AB21:$AE21) &gt; 0,", ",""), "")</f>
        <v/>
      </c>
      <c r="O21" t="str">
        <f>IF(AB21&gt;0,"Extract(" &amp; AB$2 &amp; ", " &amp; AB$2 &amp; ", b.G[i]) == 1" &amp; IF(SUM(AC21:$AE21) &gt; 0,", ",""), "")</f>
        <v/>
      </c>
      <c r="P21" t="str">
        <f>IF(AC21&gt;0,"Extract(" &amp; AC$2 &amp; ", " &amp; AC$2 &amp; ", b.G[i]) == 1" &amp; IF(SUM(AD21:$AE21) &gt; 0,", ",""), "")</f>
        <v/>
      </c>
      <c r="Q21" t="str">
        <f>IF(AD21&gt;0,"Extract(" &amp; AD$2 &amp; ", " &amp; AD$2 &amp; ", b.G[i]) == 1" &amp; IF(SUM(AE21:$AE21) &gt; 0,", ",""), "")</f>
        <v/>
      </c>
      <c r="R21" t="str">
        <f t="shared" si="9"/>
        <v/>
      </c>
      <c r="S21" t="str">
        <f t="shared" si="6"/>
        <v>#  000 001 000 000</v>
      </c>
      <c r="T21">
        <v>0</v>
      </c>
      <c r="U21">
        <v>0</v>
      </c>
      <c r="V21">
        <v>0</v>
      </c>
      <c r="W21">
        <v>0</v>
      </c>
      <c r="X21">
        <v>0</v>
      </c>
      <c r="Y21">
        <v>1</v>
      </c>
      <c r="Z21">
        <v>0</v>
      </c>
      <c r="AA21">
        <v>0</v>
      </c>
      <c r="AB21">
        <v>0</v>
      </c>
      <c r="AC21">
        <v>0</v>
      </c>
      <c r="AD21">
        <v>0</v>
      </c>
      <c r="AE21">
        <v>0</v>
      </c>
      <c r="AF21" s="2">
        <v>0.52173913043478259</v>
      </c>
      <c r="AG21">
        <f t="shared" si="7"/>
        <v>1</v>
      </c>
    </row>
    <row r="22" spans="1:33" x14ac:dyDescent="0.25">
      <c r="A22" t="str">
        <f t="shared" si="1"/>
        <v>If(G[i] &amp; P[17] == P[17], 0.470588235294118 / len(n_gram[i]), #  000 010 000 000</v>
      </c>
      <c r="B22" t="str">
        <f t="shared" si="2"/>
        <v>s.add(P[17] == 128) #  000 010 000 000</v>
      </c>
      <c r="C22">
        <f t="shared" si="3"/>
        <v>17</v>
      </c>
      <c r="D22" s="3">
        <f t="shared" si="4"/>
        <v>128</v>
      </c>
      <c r="E22" t="str">
        <f t="shared" si="8"/>
        <v>If(Extract(7, 7, b.G[i]) == 1,  0.470588235294118 / len(n.grams[i]), #  000 010 000 000</v>
      </c>
      <c r="F22" t="str">
        <f t="shared" si="5"/>
        <v>Extract(7, 7, b.G[i]) == 1</v>
      </c>
      <c r="G22" t="str">
        <f>IF(T22&gt;0,"Extract(" &amp; T$2 &amp; ", " &amp; T$2 &amp; ", b.G[i]) == 1" &amp; IF(SUM(U22:$AE22) &gt; 0,", ",""), "")</f>
        <v/>
      </c>
      <c r="H22" t="str">
        <f>IF(U22&gt;0,"Extract(" &amp; U$2 &amp; ", " &amp; U$2 &amp; ", b.G[i]) == 1" &amp; IF(SUM(V22:$AE22) &gt; 0,", ",""), "")</f>
        <v/>
      </c>
      <c r="I22" t="str">
        <f>IF(V22&gt;0,"Extract(" &amp; V$2 &amp; ", " &amp; V$2 &amp; ", b.G[i]) == 1" &amp; IF(SUM(W22:$AE22) &gt; 0,", ",""), "")</f>
        <v/>
      </c>
      <c r="J22" t="str">
        <f>IF(W22&gt;0,"Extract(" &amp; W$2 &amp; ", " &amp; W$2 &amp; ", b.G[i]) == 1" &amp; IF(SUM(X22:$AE22) &gt; 0,", ",""), "")</f>
        <v/>
      </c>
      <c r="K22" t="str">
        <f>IF(X22&gt;0,"Extract(" &amp; X$2 &amp; ", " &amp; X$2 &amp; ", b.G[i]) == 1" &amp; IF(SUM(Y22:$AE22) &gt; 0,", ",""), "")</f>
        <v>Extract(7, 7, b.G[i]) == 1</v>
      </c>
      <c r="L22" t="str">
        <f>IF(Y22&gt;0,"Extract(" &amp; Y$2 &amp; ", " &amp; Y$2 &amp; ", b.G[i]) == 1" &amp; IF(SUM(Z22:$AE22) &gt; 0,", ",""), "")</f>
        <v/>
      </c>
      <c r="M22" t="str">
        <f>IF(Z22&gt;0,"Extract(" &amp; Z$2 &amp; ", " &amp; Z$2 &amp; ", b.G[i]) == 1" &amp; IF(SUM(AA22:$AE22) &gt; 0,", ",""), "")</f>
        <v/>
      </c>
      <c r="N22" t="str">
        <f>IF(AA22&gt;0,"Extract(" &amp; AA$2 &amp; ", " &amp; AA$2 &amp; ", b.G[i]) == 1" &amp; IF(SUM(AB22:$AE22) &gt; 0,", ",""), "")</f>
        <v/>
      </c>
      <c r="O22" t="str">
        <f>IF(AB22&gt;0,"Extract(" &amp; AB$2 &amp; ", " &amp; AB$2 &amp; ", b.G[i]) == 1" &amp; IF(SUM(AC22:$AE22) &gt; 0,", ",""), "")</f>
        <v/>
      </c>
      <c r="P22" t="str">
        <f>IF(AC22&gt;0,"Extract(" &amp; AC$2 &amp; ", " &amp; AC$2 &amp; ", b.G[i]) == 1" &amp; IF(SUM(AD22:$AE22) &gt; 0,", ",""), "")</f>
        <v/>
      </c>
      <c r="Q22" t="str">
        <f>IF(AD22&gt;0,"Extract(" &amp; AD$2 &amp; ", " &amp; AD$2 &amp; ", b.G[i]) == 1" &amp; IF(SUM(AE22:$AE22) &gt; 0,", ",""), "")</f>
        <v/>
      </c>
      <c r="R22" t="str">
        <f t="shared" si="9"/>
        <v/>
      </c>
      <c r="S22" t="str">
        <f t="shared" si="6"/>
        <v>#  000 010 000 000</v>
      </c>
      <c r="T22">
        <v>0</v>
      </c>
      <c r="U22">
        <v>0</v>
      </c>
      <c r="V22">
        <v>0</v>
      </c>
      <c r="W22">
        <v>0</v>
      </c>
      <c r="X22">
        <v>1</v>
      </c>
      <c r="Y22">
        <v>0</v>
      </c>
      <c r="Z22">
        <v>0</v>
      </c>
      <c r="AA22">
        <v>0</v>
      </c>
      <c r="AB22">
        <v>0</v>
      </c>
      <c r="AC22">
        <v>0</v>
      </c>
      <c r="AD22">
        <v>0</v>
      </c>
      <c r="AE22">
        <v>0</v>
      </c>
      <c r="AF22" s="2">
        <v>0.47058823529411764</v>
      </c>
      <c r="AG22">
        <f t="shared" si="7"/>
        <v>1</v>
      </c>
    </row>
    <row r="23" spans="1:33" x14ac:dyDescent="0.25">
      <c r="A23" t="str">
        <f t="shared" si="1"/>
        <v>If(G[i] &amp; P[18] == P[18], 0.465116279069767 / len(n_gram[i]), #  000 000 010 000</v>
      </c>
      <c r="B23" t="str">
        <f t="shared" si="2"/>
        <v>s.add(P[18] == 16) #  000 000 010 000</v>
      </c>
      <c r="C23">
        <f t="shared" si="3"/>
        <v>18</v>
      </c>
      <c r="D23" s="3">
        <f t="shared" si="4"/>
        <v>16</v>
      </c>
      <c r="E23" t="str">
        <f t="shared" si="8"/>
        <v>If(Extract(4, 4, b.G[i]) == 1,  0.465116279069767 / len(n.grams[i]), #  000 000 010 000</v>
      </c>
      <c r="F23" t="str">
        <f t="shared" si="5"/>
        <v>Extract(4, 4, b.G[i]) == 1</v>
      </c>
      <c r="G23" t="str">
        <f>IF(T23&gt;0,"Extract(" &amp; T$2 &amp; ", " &amp; T$2 &amp; ", b.G[i]) == 1" &amp; IF(SUM(U23:$AE23) &gt; 0,", ",""), "")</f>
        <v/>
      </c>
      <c r="H23" t="str">
        <f>IF(U23&gt;0,"Extract(" &amp; U$2 &amp; ", " &amp; U$2 &amp; ", b.G[i]) == 1" &amp; IF(SUM(V23:$AE23) &gt; 0,", ",""), "")</f>
        <v/>
      </c>
      <c r="I23" t="str">
        <f>IF(V23&gt;0,"Extract(" &amp; V$2 &amp; ", " &amp; V$2 &amp; ", b.G[i]) == 1" &amp; IF(SUM(W23:$AE23) &gt; 0,", ",""), "")</f>
        <v/>
      </c>
      <c r="J23" t="str">
        <f>IF(W23&gt;0,"Extract(" &amp; W$2 &amp; ", " &amp; W$2 &amp; ", b.G[i]) == 1" &amp; IF(SUM(X23:$AE23) &gt; 0,", ",""), "")</f>
        <v/>
      </c>
      <c r="K23" t="str">
        <f>IF(X23&gt;0,"Extract(" &amp; X$2 &amp; ", " &amp; X$2 &amp; ", b.G[i]) == 1" &amp; IF(SUM(Y23:$AE23) &gt; 0,", ",""), "")</f>
        <v/>
      </c>
      <c r="L23" t="str">
        <f>IF(Y23&gt;0,"Extract(" &amp; Y$2 &amp; ", " &amp; Y$2 &amp; ", b.G[i]) == 1" &amp; IF(SUM(Z23:$AE23) &gt; 0,", ",""), "")</f>
        <v/>
      </c>
      <c r="M23" t="str">
        <f>IF(Z23&gt;0,"Extract(" &amp; Z$2 &amp; ", " &amp; Z$2 &amp; ", b.G[i]) == 1" &amp; IF(SUM(AA23:$AE23) &gt; 0,", ",""), "")</f>
        <v/>
      </c>
      <c r="N23" t="str">
        <f>IF(AA23&gt;0,"Extract(" &amp; AA$2 &amp; ", " &amp; AA$2 &amp; ", b.G[i]) == 1" &amp; IF(SUM(AB23:$AE23) &gt; 0,", ",""), "")</f>
        <v>Extract(4, 4, b.G[i]) == 1</v>
      </c>
      <c r="O23" t="str">
        <f>IF(AB23&gt;0,"Extract(" &amp; AB$2 &amp; ", " &amp; AB$2 &amp; ", b.G[i]) == 1" &amp; IF(SUM(AC23:$AE23) &gt; 0,", ",""), "")</f>
        <v/>
      </c>
      <c r="P23" t="str">
        <f>IF(AC23&gt;0,"Extract(" &amp; AC$2 &amp; ", " &amp; AC$2 &amp; ", b.G[i]) == 1" &amp; IF(SUM(AD23:$AE23) &gt; 0,", ",""), "")</f>
        <v/>
      </c>
      <c r="Q23" t="str">
        <f>IF(AD23&gt;0,"Extract(" &amp; AD$2 &amp; ", " &amp; AD$2 &amp; ", b.G[i]) == 1" &amp; IF(SUM(AE23:$AE23) &gt; 0,", ",""), "")</f>
        <v/>
      </c>
      <c r="R23" t="str">
        <f t="shared" si="9"/>
        <v/>
      </c>
      <c r="S23" t="str">
        <f t="shared" si="6"/>
        <v>#  000 000 010 000</v>
      </c>
      <c r="T23">
        <v>0</v>
      </c>
      <c r="U23">
        <v>0</v>
      </c>
      <c r="V23">
        <v>0</v>
      </c>
      <c r="W23">
        <v>0</v>
      </c>
      <c r="X23">
        <v>0</v>
      </c>
      <c r="Y23">
        <v>0</v>
      </c>
      <c r="Z23">
        <v>0</v>
      </c>
      <c r="AA23">
        <v>1</v>
      </c>
      <c r="AB23">
        <v>0</v>
      </c>
      <c r="AC23">
        <v>0</v>
      </c>
      <c r="AD23">
        <v>0</v>
      </c>
      <c r="AE23">
        <v>0</v>
      </c>
      <c r="AF23" s="2">
        <v>0.46511627906976744</v>
      </c>
      <c r="AG23">
        <f t="shared" si="7"/>
        <v>1</v>
      </c>
    </row>
    <row r="24" spans="1:33" x14ac:dyDescent="0.25">
      <c r="A24" t="str">
        <f t="shared" si="1"/>
        <v>If(G[i] &amp; P[19] == P[19], 0.452830188679245 / len(n_gram[i]), #  010 000 000 000</v>
      </c>
      <c r="B24" t="str">
        <f t="shared" si="2"/>
        <v>s.add(P[19] == 1024) #  010 000 000 000</v>
      </c>
      <c r="C24">
        <f t="shared" si="3"/>
        <v>19</v>
      </c>
      <c r="D24" s="3">
        <f t="shared" si="4"/>
        <v>1024</v>
      </c>
      <c r="E24" t="str">
        <f t="shared" si="8"/>
        <v>If(Extract(10, 10, b.G[i]) == 1,  0.452830188679245 / len(n.grams[i]), #  010 000 000 000</v>
      </c>
      <c r="F24" t="str">
        <f t="shared" si="5"/>
        <v>Extract(10, 10, b.G[i]) == 1</v>
      </c>
      <c r="G24" t="str">
        <f>IF(T24&gt;0,"Extract(" &amp; T$2 &amp; ", " &amp; T$2 &amp; ", b.G[i]) == 1" &amp; IF(SUM(U24:$AE24) &gt; 0,", ",""), "")</f>
        <v/>
      </c>
      <c r="H24" t="str">
        <f>IF(U24&gt;0,"Extract(" &amp; U$2 &amp; ", " &amp; U$2 &amp; ", b.G[i]) == 1" &amp; IF(SUM(V24:$AE24) &gt; 0,", ",""), "")</f>
        <v>Extract(10, 10, b.G[i]) == 1</v>
      </c>
      <c r="I24" t="str">
        <f>IF(V24&gt;0,"Extract(" &amp; V$2 &amp; ", " &amp; V$2 &amp; ", b.G[i]) == 1" &amp; IF(SUM(W24:$AE24) &gt; 0,", ",""), "")</f>
        <v/>
      </c>
      <c r="J24" t="str">
        <f>IF(W24&gt;0,"Extract(" &amp; W$2 &amp; ", " &amp; W$2 &amp; ", b.G[i]) == 1" &amp; IF(SUM(X24:$AE24) &gt; 0,", ",""), "")</f>
        <v/>
      </c>
      <c r="K24" t="str">
        <f>IF(X24&gt;0,"Extract(" &amp; X$2 &amp; ", " &amp; X$2 &amp; ", b.G[i]) == 1" &amp; IF(SUM(Y24:$AE24) &gt; 0,", ",""), "")</f>
        <v/>
      </c>
      <c r="L24" t="str">
        <f>IF(Y24&gt;0,"Extract(" &amp; Y$2 &amp; ", " &amp; Y$2 &amp; ", b.G[i]) == 1" &amp; IF(SUM(Z24:$AE24) &gt; 0,", ",""), "")</f>
        <v/>
      </c>
      <c r="M24" t="str">
        <f>IF(Z24&gt;0,"Extract(" &amp; Z$2 &amp; ", " &amp; Z$2 &amp; ", b.G[i]) == 1" &amp; IF(SUM(AA24:$AE24) &gt; 0,", ",""), "")</f>
        <v/>
      </c>
      <c r="N24" t="str">
        <f>IF(AA24&gt;0,"Extract(" &amp; AA$2 &amp; ", " &amp; AA$2 &amp; ", b.G[i]) == 1" &amp; IF(SUM(AB24:$AE24) &gt; 0,", ",""), "")</f>
        <v/>
      </c>
      <c r="O24" t="str">
        <f>IF(AB24&gt;0,"Extract(" &amp; AB$2 &amp; ", " &amp; AB$2 &amp; ", b.G[i]) == 1" &amp; IF(SUM(AC24:$AE24) &gt; 0,", ",""), "")</f>
        <v/>
      </c>
      <c r="P24" t="str">
        <f>IF(AC24&gt;0,"Extract(" &amp; AC$2 &amp; ", " &amp; AC$2 &amp; ", b.G[i]) == 1" &amp; IF(SUM(AD24:$AE24) &gt; 0,", ",""), "")</f>
        <v/>
      </c>
      <c r="Q24" t="str">
        <f>IF(AD24&gt;0,"Extract(" &amp; AD$2 &amp; ", " &amp; AD$2 &amp; ", b.G[i]) == 1" &amp; IF(SUM(AE24:$AE24) &gt; 0,", ",""), "")</f>
        <v/>
      </c>
      <c r="R24" t="str">
        <f t="shared" si="9"/>
        <v/>
      </c>
      <c r="S24" t="str">
        <f t="shared" si="6"/>
        <v>#  010 000 000 000</v>
      </c>
      <c r="T24">
        <v>0</v>
      </c>
      <c r="U24">
        <v>1</v>
      </c>
      <c r="V24">
        <v>0</v>
      </c>
      <c r="W24">
        <v>0</v>
      </c>
      <c r="X24">
        <v>0</v>
      </c>
      <c r="Y24">
        <v>0</v>
      </c>
      <c r="Z24">
        <v>0</v>
      </c>
      <c r="AA24">
        <v>0</v>
      </c>
      <c r="AB24">
        <v>0</v>
      </c>
      <c r="AC24">
        <v>0</v>
      </c>
      <c r="AD24">
        <v>0</v>
      </c>
      <c r="AE24">
        <v>0</v>
      </c>
      <c r="AF24" s="2">
        <v>0.45283018867924529</v>
      </c>
      <c r="AG24">
        <f t="shared" si="7"/>
        <v>1</v>
      </c>
    </row>
    <row r="28" spans="1:33" x14ac:dyDescent="0.25">
      <c r="U28" s="2">
        <v>0.68965517241379315</v>
      </c>
      <c r="V28" s="2">
        <v>0.6741573033707865</v>
      </c>
      <c r="W28" s="2">
        <v>0.625</v>
      </c>
      <c r="X28" s="2">
        <v>0.59405940594059403</v>
      </c>
      <c r="Y28" s="2">
        <v>0.56074766355140182</v>
      </c>
      <c r="Z28" s="2">
        <v>0.53811659192825112</v>
      </c>
      <c r="AA28" s="2">
        <v>0.53097345132743368</v>
      </c>
      <c r="AB28" s="2">
        <v>0.53097345132743368</v>
      </c>
      <c r="AC28" s="2">
        <v>0.52173913043478259</v>
      </c>
      <c r="AD28" s="2">
        <v>0.47058823529411764</v>
      </c>
      <c r="AE28" s="2">
        <v>0.46511627906976744</v>
      </c>
      <c r="AF28" s="2">
        <v>0.45283018867924529</v>
      </c>
    </row>
    <row r="29" spans="1:33" x14ac:dyDescent="0.25">
      <c r="U29" t="str">
        <f>U28&amp;", "</f>
        <v xml:space="preserve">0.689655172413793, </v>
      </c>
      <c r="V29" t="str">
        <f t="shared" ref="V29:AF29" si="10">V28&amp;", "</f>
        <v xml:space="preserve">0.674157303370786, </v>
      </c>
      <c r="W29" t="str">
        <f t="shared" si="10"/>
        <v xml:space="preserve">0.625, </v>
      </c>
      <c r="X29" t="str">
        <f t="shared" si="10"/>
        <v xml:space="preserve">0.594059405940594, </v>
      </c>
      <c r="Y29" t="str">
        <f t="shared" si="10"/>
        <v xml:space="preserve">0.560747663551402, </v>
      </c>
      <c r="Z29" t="str">
        <f t="shared" si="10"/>
        <v xml:space="preserve">0.538116591928251, </v>
      </c>
      <c r="AA29" t="str">
        <f t="shared" si="10"/>
        <v xml:space="preserve">0.530973451327434, </v>
      </c>
      <c r="AB29" t="str">
        <f t="shared" si="10"/>
        <v xml:space="preserve">0.530973451327434, </v>
      </c>
      <c r="AC29" t="str">
        <f t="shared" si="10"/>
        <v xml:space="preserve">0.521739130434783, </v>
      </c>
      <c r="AD29" t="str">
        <f t="shared" si="10"/>
        <v xml:space="preserve">0.470588235294118, </v>
      </c>
      <c r="AE29" t="str">
        <f t="shared" si="10"/>
        <v xml:space="preserve">0.465116279069767, </v>
      </c>
      <c r="AF29" t="str">
        <f t="shared" si="10"/>
        <v xml:space="preserve">0.452830188679245, </v>
      </c>
    </row>
    <row r="32" spans="1:33" x14ac:dyDescent="0.25">
      <c r="V32">
        <f ca="1">0.530973451327434+(2*RAND()-1)/100</f>
        <v>0.539759957964703</v>
      </c>
    </row>
    <row r="33" spans="22:22" x14ac:dyDescent="0.25">
      <c r="V33">
        <f ca="1">0.530973451327434+(2*RAND()-1)/100</f>
        <v>0.52697080576340571</v>
      </c>
    </row>
  </sheetData>
  <sortState xmlns:xlrd2="http://schemas.microsoft.com/office/spreadsheetml/2017/richdata2" ref="A5:AG24">
    <sortCondition descending="1" ref="AG5:AG24"/>
    <sortCondition descending="1" ref="AF5:AF24"/>
  </sortState>
  <mergeCells count="4">
    <mergeCell ref="T3:V3"/>
    <mergeCell ref="W3:Y3"/>
    <mergeCell ref="Z3:AB3"/>
    <mergeCell ref="AC3:AE3"/>
  </mergeCells>
  <conditionalFormatting sqref="T5:AE24">
    <cfRule type="cellIs" dxfId="1" priority="1" operator="greaterThan">
      <formula>0</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45A5A3-896F-4F2D-9E96-594996D205F2}">
  <dimension ref="A1:R38"/>
  <sheetViews>
    <sheetView tabSelected="1" workbookViewId="0">
      <selection activeCell="G2" sqref="G2:I2"/>
    </sheetView>
  </sheetViews>
  <sheetFormatPr defaultRowHeight="15" x14ac:dyDescent="0.25"/>
  <cols>
    <col min="13" max="13" width="9.140625" style="6"/>
    <col min="17" max="17" width="10.7109375" bestFit="1" customWidth="1"/>
    <col min="18" max="18" width="23.85546875" customWidth="1"/>
  </cols>
  <sheetData>
    <row r="1" spans="1:18" ht="208.5" customHeight="1" x14ac:dyDescent="0.25">
      <c r="A1" s="14" t="s">
        <v>19</v>
      </c>
      <c r="B1" s="14"/>
      <c r="C1" s="14"/>
      <c r="D1" s="14"/>
      <c r="E1" s="14"/>
      <c r="F1" s="14" t="s">
        <v>17</v>
      </c>
      <c r="G1" s="14"/>
      <c r="H1" s="14"/>
      <c r="I1" s="14"/>
      <c r="J1" s="14"/>
      <c r="K1" s="14"/>
      <c r="L1" s="15"/>
    </row>
    <row r="2" spans="1:18" x14ac:dyDescent="0.25">
      <c r="A2" s="13" t="s">
        <v>3</v>
      </c>
      <c r="B2" s="13"/>
      <c r="C2" s="13"/>
      <c r="D2" s="13" t="s">
        <v>1</v>
      </c>
      <c r="E2" s="13"/>
      <c r="F2" s="13"/>
      <c r="G2" s="13" t="s">
        <v>4</v>
      </c>
      <c r="H2" s="13"/>
      <c r="I2" s="13"/>
      <c r="J2" s="13" t="s">
        <v>5</v>
      </c>
      <c r="K2" s="13"/>
      <c r="L2" s="13"/>
      <c r="M2" s="7" t="s">
        <v>16</v>
      </c>
      <c r="N2" s="8">
        <v>43942</v>
      </c>
      <c r="O2" s="8">
        <v>43970</v>
      </c>
      <c r="P2" s="8">
        <v>43974</v>
      </c>
      <c r="Q2" s="10">
        <v>44128</v>
      </c>
      <c r="R2" s="10" t="s">
        <v>20</v>
      </c>
    </row>
    <row r="3" spans="1:18" x14ac:dyDescent="0.25">
      <c r="A3" t="s">
        <v>0</v>
      </c>
      <c r="B3" t="s">
        <v>1</v>
      </c>
      <c r="C3" t="s">
        <v>2</v>
      </c>
      <c r="D3" t="s">
        <v>0</v>
      </c>
      <c r="E3" t="s">
        <v>1</v>
      </c>
      <c r="F3" t="s">
        <v>2</v>
      </c>
      <c r="G3" t="s">
        <v>0</v>
      </c>
      <c r="H3" t="s">
        <v>1</v>
      </c>
      <c r="I3" t="s">
        <v>2</v>
      </c>
      <c r="J3" t="s">
        <v>0</v>
      </c>
      <c r="K3" t="s">
        <v>1</v>
      </c>
      <c r="L3" s="5" t="s">
        <v>2</v>
      </c>
      <c r="M3" s="7" t="s">
        <v>15</v>
      </c>
      <c r="N3">
        <v>60</v>
      </c>
      <c r="O3">
        <v>60</v>
      </c>
      <c r="P3">
        <v>60</v>
      </c>
      <c r="Q3">
        <v>60</v>
      </c>
      <c r="R3">
        <v>60</v>
      </c>
    </row>
    <row r="4" spans="1:18" x14ac:dyDescent="0.25">
      <c r="A4">
        <v>0</v>
      </c>
      <c r="B4">
        <v>1</v>
      </c>
      <c r="C4">
        <v>0</v>
      </c>
      <c r="D4">
        <v>0</v>
      </c>
      <c r="E4">
        <v>0</v>
      </c>
      <c r="F4">
        <v>0</v>
      </c>
      <c r="G4">
        <v>0</v>
      </c>
      <c r="H4">
        <v>0</v>
      </c>
      <c r="I4">
        <v>0</v>
      </c>
      <c r="J4">
        <v>0</v>
      </c>
      <c r="K4">
        <v>0</v>
      </c>
      <c r="L4">
        <v>0</v>
      </c>
      <c r="M4" s="6">
        <f>60/R4</f>
        <v>0.45283018867924529</v>
      </c>
      <c r="N4" s="9">
        <f>254/2</f>
        <v>127</v>
      </c>
      <c r="Q4">
        <f>265/2</f>
        <v>132.5</v>
      </c>
      <c r="R4">
        <f>265/2</f>
        <v>132.5</v>
      </c>
    </row>
    <row r="5" spans="1:18" x14ac:dyDescent="0.25">
      <c r="A5">
        <v>0</v>
      </c>
      <c r="B5">
        <v>0</v>
      </c>
      <c r="C5">
        <v>0</v>
      </c>
      <c r="D5">
        <v>0</v>
      </c>
      <c r="E5">
        <v>1</v>
      </c>
      <c r="F5">
        <v>0</v>
      </c>
      <c r="G5">
        <v>0</v>
      </c>
      <c r="H5">
        <v>0</v>
      </c>
      <c r="I5">
        <v>0</v>
      </c>
      <c r="J5">
        <v>0</v>
      </c>
      <c r="K5">
        <v>0</v>
      </c>
      <c r="L5">
        <v>0</v>
      </c>
      <c r="M5" s="6">
        <f t="shared" ref="M5:M23" si="0">60/R5</f>
        <v>0.47058823529411764</v>
      </c>
      <c r="N5">
        <f>241/2</f>
        <v>120.5</v>
      </c>
      <c r="Q5">
        <f>255/2</f>
        <v>127.5</v>
      </c>
      <c r="R5">
        <f>255/2</f>
        <v>127.5</v>
      </c>
    </row>
    <row r="6" spans="1:18" x14ac:dyDescent="0.25">
      <c r="A6">
        <v>0</v>
      </c>
      <c r="B6">
        <v>0</v>
      </c>
      <c r="C6">
        <v>0</v>
      </c>
      <c r="D6">
        <v>0</v>
      </c>
      <c r="E6">
        <v>0</v>
      </c>
      <c r="F6">
        <v>0</v>
      </c>
      <c r="G6">
        <v>0</v>
      </c>
      <c r="H6">
        <v>1</v>
      </c>
      <c r="I6">
        <v>0</v>
      </c>
      <c r="J6">
        <v>0</v>
      </c>
      <c r="K6">
        <v>0</v>
      </c>
      <c r="L6">
        <v>0</v>
      </c>
      <c r="M6" s="6">
        <f t="shared" si="0"/>
        <v>0.46511627906976744</v>
      </c>
      <c r="N6" s="9">
        <f>221/2</f>
        <v>110.5</v>
      </c>
      <c r="Q6">
        <f>258/2</f>
        <v>129</v>
      </c>
      <c r="R6">
        <f>258/2</f>
        <v>129</v>
      </c>
    </row>
    <row r="7" spans="1:18" x14ac:dyDescent="0.25">
      <c r="A7">
        <v>0</v>
      </c>
      <c r="B7">
        <v>0</v>
      </c>
      <c r="C7">
        <v>0</v>
      </c>
      <c r="D7">
        <v>0</v>
      </c>
      <c r="E7">
        <v>0</v>
      </c>
      <c r="F7">
        <v>0</v>
      </c>
      <c r="G7">
        <v>0</v>
      </c>
      <c r="H7">
        <v>0</v>
      </c>
      <c r="I7">
        <v>0</v>
      </c>
      <c r="J7">
        <v>0</v>
      </c>
      <c r="K7">
        <v>1</v>
      </c>
      <c r="L7">
        <v>0</v>
      </c>
      <c r="M7" s="6">
        <f t="shared" si="0"/>
        <v>0.53811659192825112</v>
      </c>
      <c r="N7" s="9">
        <f>193/2</f>
        <v>96.5</v>
      </c>
      <c r="Q7">
        <f>223/2</f>
        <v>111.5</v>
      </c>
      <c r="R7">
        <f>223/2</f>
        <v>111.5</v>
      </c>
    </row>
    <row r="8" spans="1:18" x14ac:dyDescent="0.25">
      <c r="A8">
        <v>1</v>
      </c>
      <c r="B8">
        <v>0</v>
      </c>
      <c r="C8">
        <v>0</v>
      </c>
      <c r="D8">
        <v>0</v>
      </c>
      <c r="E8">
        <v>0</v>
      </c>
      <c r="F8">
        <v>0</v>
      </c>
      <c r="G8">
        <v>0</v>
      </c>
      <c r="H8">
        <v>0</v>
      </c>
      <c r="I8">
        <v>0</v>
      </c>
      <c r="J8">
        <v>0</v>
      </c>
      <c r="K8">
        <v>0</v>
      </c>
      <c r="L8">
        <v>0</v>
      </c>
      <c r="M8" s="6">
        <f>60/R8</f>
        <v>0.53097345132743368</v>
      </c>
      <c r="N8" s="9">
        <v>75</v>
      </c>
      <c r="Q8">
        <v>113</v>
      </c>
      <c r="R8">
        <v>113</v>
      </c>
    </row>
    <row r="9" spans="1:18" x14ac:dyDescent="0.25">
      <c r="A9">
        <v>0</v>
      </c>
      <c r="B9">
        <v>0</v>
      </c>
      <c r="C9">
        <v>0</v>
      </c>
      <c r="D9">
        <v>1</v>
      </c>
      <c r="E9">
        <v>0</v>
      </c>
      <c r="F9">
        <v>0</v>
      </c>
      <c r="G9">
        <v>0</v>
      </c>
      <c r="H9">
        <v>0</v>
      </c>
      <c r="I9">
        <v>0</v>
      </c>
      <c r="J9">
        <v>0</v>
      </c>
      <c r="K9">
        <v>0</v>
      </c>
      <c r="L9">
        <v>0</v>
      </c>
      <c r="M9" s="6">
        <f t="shared" si="0"/>
        <v>0.53097345132743368</v>
      </c>
      <c r="N9" s="9">
        <v>80</v>
      </c>
      <c r="Q9">
        <v>113</v>
      </c>
      <c r="R9">
        <v>113</v>
      </c>
    </row>
    <row r="10" spans="1:18" x14ac:dyDescent="0.25">
      <c r="A10">
        <v>0</v>
      </c>
      <c r="B10">
        <v>0</v>
      </c>
      <c r="C10">
        <v>0</v>
      </c>
      <c r="D10">
        <v>0</v>
      </c>
      <c r="E10">
        <v>0</v>
      </c>
      <c r="F10">
        <v>0</v>
      </c>
      <c r="G10">
        <v>1</v>
      </c>
      <c r="H10">
        <v>0</v>
      </c>
      <c r="I10">
        <v>0</v>
      </c>
      <c r="J10">
        <v>0</v>
      </c>
      <c r="K10">
        <v>0</v>
      </c>
      <c r="L10">
        <v>0</v>
      </c>
      <c r="M10" s="6">
        <f t="shared" si="0"/>
        <v>0.6741573033707865</v>
      </c>
      <c r="N10" s="9">
        <v>82</v>
      </c>
      <c r="Q10">
        <v>89</v>
      </c>
      <c r="R10">
        <v>89</v>
      </c>
    </row>
    <row r="11" spans="1:18" x14ac:dyDescent="0.25">
      <c r="A11">
        <v>0</v>
      </c>
      <c r="B11">
        <v>0</v>
      </c>
      <c r="C11">
        <v>0</v>
      </c>
      <c r="D11">
        <v>0</v>
      </c>
      <c r="E11">
        <v>0</v>
      </c>
      <c r="F11">
        <v>0</v>
      </c>
      <c r="G11">
        <v>0</v>
      </c>
      <c r="H11">
        <v>0</v>
      </c>
      <c r="I11">
        <v>0</v>
      </c>
      <c r="J11">
        <v>1</v>
      </c>
      <c r="K11">
        <v>0</v>
      </c>
      <c r="L11">
        <v>0</v>
      </c>
      <c r="M11" s="6">
        <f t="shared" si="0"/>
        <v>0.68965517241379315</v>
      </c>
      <c r="N11" s="9">
        <v>76</v>
      </c>
      <c r="Q11">
        <v>87</v>
      </c>
      <c r="R11">
        <v>87</v>
      </c>
    </row>
    <row r="12" spans="1:18" x14ac:dyDescent="0.25">
      <c r="A12">
        <v>0</v>
      </c>
      <c r="B12">
        <v>0</v>
      </c>
      <c r="C12">
        <v>1</v>
      </c>
      <c r="D12">
        <v>0</v>
      </c>
      <c r="E12">
        <v>0</v>
      </c>
      <c r="F12">
        <v>0</v>
      </c>
      <c r="G12">
        <v>0</v>
      </c>
      <c r="H12">
        <v>0</v>
      </c>
      <c r="I12">
        <v>0</v>
      </c>
      <c r="J12">
        <v>0</v>
      </c>
      <c r="K12">
        <v>0</v>
      </c>
      <c r="L12">
        <v>0</v>
      </c>
      <c r="M12" s="6">
        <f t="shared" si="0"/>
        <v>0.56074766355140182</v>
      </c>
      <c r="O12" s="9">
        <v>66</v>
      </c>
      <c r="Q12">
        <v>107</v>
      </c>
      <c r="R12">
        <v>107</v>
      </c>
    </row>
    <row r="13" spans="1:18" x14ac:dyDescent="0.25">
      <c r="A13">
        <v>0</v>
      </c>
      <c r="B13">
        <v>0</v>
      </c>
      <c r="C13">
        <v>0</v>
      </c>
      <c r="D13">
        <v>0</v>
      </c>
      <c r="E13">
        <v>0</v>
      </c>
      <c r="F13">
        <v>1</v>
      </c>
      <c r="G13">
        <v>0</v>
      </c>
      <c r="H13">
        <v>0</v>
      </c>
      <c r="I13">
        <v>0</v>
      </c>
      <c r="J13">
        <v>0</v>
      </c>
      <c r="K13">
        <v>0</v>
      </c>
      <c r="L13">
        <v>0</v>
      </c>
      <c r="M13" s="6">
        <f t="shared" si="0"/>
        <v>0.52173913043478259</v>
      </c>
      <c r="O13" s="9">
        <v>77</v>
      </c>
      <c r="Q13">
        <v>115</v>
      </c>
      <c r="R13">
        <v>115</v>
      </c>
    </row>
    <row r="14" spans="1:18" x14ac:dyDescent="0.25">
      <c r="A14">
        <v>0</v>
      </c>
      <c r="B14">
        <v>0</v>
      </c>
      <c r="C14">
        <v>0</v>
      </c>
      <c r="D14">
        <v>0</v>
      </c>
      <c r="E14">
        <v>0</v>
      </c>
      <c r="F14">
        <v>0</v>
      </c>
      <c r="G14">
        <v>0</v>
      </c>
      <c r="H14">
        <v>0</v>
      </c>
      <c r="I14">
        <v>1</v>
      </c>
      <c r="J14">
        <v>0</v>
      </c>
      <c r="K14">
        <v>0</v>
      </c>
      <c r="L14">
        <v>0</v>
      </c>
      <c r="M14" s="6">
        <f t="shared" si="0"/>
        <v>0.59405940594059403</v>
      </c>
      <c r="O14" s="9">
        <v>78</v>
      </c>
      <c r="Q14">
        <v>101</v>
      </c>
      <c r="R14">
        <v>101</v>
      </c>
    </row>
    <row r="15" spans="1:18" x14ac:dyDescent="0.25">
      <c r="A15">
        <v>0</v>
      </c>
      <c r="B15">
        <v>0</v>
      </c>
      <c r="C15">
        <v>0</v>
      </c>
      <c r="D15">
        <v>0</v>
      </c>
      <c r="E15">
        <v>0</v>
      </c>
      <c r="F15">
        <v>0</v>
      </c>
      <c r="G15">
        <v>0</v>
      </c>
      <c r="H15">
        <v>0</v>
      </c>
      <c r="I15">
        <v>0</v>
      </c>
      <c r="J15">
        <v>0</v>
      </c>
      <c r="K15">
        <v>0</v>
      </c>
      <c r="L15">
        <v>1</v>
      </c>
      <c r="M15" s="6">
        <f t="shared" si="0"/>
        <v>0.625</v>
      </c>
      <c r="O15" s="9">
        <v>76</v>
      </c>
      <c r="Q15">
        <v>96</v>
      </c>
      <c r="R15">
        <v>96</v>
      </c>
    </row>
    <row r="16" spans="1:18" x14ac:dyDescent="0.25">
      <c r="A16">
        <v>0</v>
      </c>
      <c r="B16">
        <v>1</v>
      </c>
      <c r="C16">
        <v>1</v>
      </c>
      <c r="D16">
        <v>0</v>
      </c>
      <c r="E16">
        <v>0</v>
      </c>
      <c r="F16">
        <v>0</v>
      </c>
      <c r="G16">
        <v>0</v>
      </c>
      <c r="H16">
        <v>0</v>
      </c>
      <c r="I16">
        <v>0</v>
      </c>
      <c r="J16">
        <v>0</v>
      </c>
      <c r="K16">
        <v>0</v>
      </c>
      <c r="L16">
        <v>0</v>
      </c>
      <c r="M16" s="6">
        <f t="shared" si="0"/>
        <v>1.0909090909090908</v>
      </c>
      <c r="P16">
        <v>52</v>
      </c>
      <c r="Q16">
        <v>55</v>
      </c>
      <c r="R16">
        <v>55</v>
      </c>
    </row>
    <row r="17" spans="1:18" x14ac:dyDescent="0.25">
      <c r="A17">
        <v>1</v>
      </c>
      <c r="B17">
        <v>1</v>
      </c>
      <c r="C17">
        <v>0</v>
      </c>
      <c r="D17">
        <v>0</v>
      </c>
      <c r="E17">
        <v>0</v>
      </c>
      <c r="F17">
        <v>0</v>
      </c>
      <c r="G17">
        <v>0</v>
      </c>
      <c r="H17">
        <v>0</v>
      </c>
      <c r="I17">
        <v>0</v>
      </c>
      <c r="J17">
        <v>0</v>
      </c>
      <c r="K17">
        <v>0</v>
      </c>
      <c r="L17">
        <v>0</v>
      </c>
      <c r="M17" s="6">
        <f t="shared" si="0"/>
        <v>1.2765957446808511</v>
      </c>
      <c r="P17">
        <v>47</v>
      </c>
      <c r="Q17">
        <v>47</v>
      </c>
      <c r="R17">
        <v>47</v>
      </c>
    </row>
    <row r="18" spans="1:18" x14ac:dyDescent="0.25">
      <c r="A18">
        <v>0</v>
      </c>
      <c r="B18">
        <v>0</v>
      </c>
      <c r="C18">
        <v>0</v>
      </c>
      <c r="D18">
        <v>0</v>
      </c>
      <c r="E18">
        <v>1</v>
      </c>
      <c r="F18">
        <v>1</v>
      </c>
      <c r="G18">
        <v>0</v>
      </c>
      <c r="H18">
        <v>0</v>
      </c>
      <c r="I18">
        <v>0</v>
      </c>
      <c r="J18">
        <v>0</v>
      </c>
      <c r="K18">
        <v>0</v>
      </c>
      <c r="L18">
        <v>0</v>
      </c>
      <c r="M18" s="6">
        <f t="shared" si="0"/>
        <v>1.1111111111111112</v>
      </c>
      <c r="P18">
        <v>37</v>
      </c>
      <c r="Q18">
        <v>54</v>
      </c>
      <c r="R18">
        <v>54</v>
      </c>
    </row>
    <row r="19" spans="1:18" x14ac:dyDescent="0.25">
      <c r="A19">
        <v>0</v>
      </c>
      <c r="B19">
        <v>0</v>
      </c>
      <c r="C19">
        <v>0</v>
      </c>
      <c r="D19">
        <v>1</v>
      </c>
      <c r="E19">
        <v>1</v>
      </c>
      <c r="F19">
        <v>0</v>
      </c>
      <c r="G19">
        <v>0</v>
      </c>
      <c r="H19">
        <v>0</v>
      </c>
      <c r="I19">
        <v>0</v>
      </c>
      <c r="J19">
        <v>0</v>
      </c>
      <c r="K19">
        <v>0</v>
      </c>
      <c r="L19">
        <v>0</v>
      </c>
      <c r="M19" s="6">
        <f t="shared" si="0"/>
        <v>1.2</v>
      </c>
      <c r="P19">
        <v>42</v>
      </c>
      <c r="Q19">
        <v>50</v>
      </c>
      <c r="R19">
        <v>50</v>
      </c>
    </row>
    <row r="20" spans="1:18" x14ac:dyDescent="0.25">
      <c r="A20">
        <v>0</v>
      </c>
      <c r="B20">
        <v>0</v>
      </c>
      <c r="C20">
        <v>0</v>
      </c>
      <c r="D20">
        <v>0</v>
      </c>
      <c r="E20">
        <v>0</v>
      </c>
      <c r="F20">
        <v>0</v>
      </c>
      <c r="G20">
        <v>0</v>
      </c>
      <c r="H20">
        <v>1</v>
      </c>
      <c r="I20">
        <v>1</v>
      </c>
      <c r="J20">
        <v>0</v>
      </c>
      <c r="K20">
        <v>0</v>
      </c>
      <c r="L20">
        <v>0</v>
      </c>
      <c r="M20" s="6">
        <f t="shared" si="0"/>
        <v>1.5384615384615385</v>
      </c>
      <c r="P20">
        <v>36</v>
      </c>
      <c r="Q20">
        <v>37</v>
      </c>
      <c r="R20">
        <v>39</v>
      </c>
    </row>
    <row r="21" spans="1:18" x14ac:dyDescent="0.25">
      <c r="A21">
        <v>0</v>
      </c>
      <c r="B21">
        <v>0</v>
      </c>
      <c r="C21">
        <v>0</v>
      </c>
      <c r="D21">
        <v>0</v>
      </c>
      <c r="E21">
        <v>0</v>
      </c>
      <c r="F21">
        <v>0</v>
      </c>
      <c r="G21">
        <v>1</v>
      </c>
      <c r="H21">
        <v>1</v>
      </c>
      <c r="I21">
        <v>0</v>
      </c>
      <c r="J21">
        <v>0</v>
      </c>
      <c r="K21">
        <v>0</v>
      </c>
      <c r="L21">
        <v>0</v>
      </c>
      <c r="M21" s="6">
        <f t="shared" si="0"/>
        <v>1.5384615384615385</v>
      </c>
      <c r="P21">
        <v>41</v>
      </c>
      <c r="Q21">
        <v>27</v>
      </c>
      <c r="R21">
        <v>39</v>
      </c>
    </row>
    <row r="22" spans="1:18" x14ac:dyDescent="0.25">
      <c r="A22">
        <v>0</v>
      </c>
      <c r="B22">
        <v>0</v>
      </c>
      <c r="C22">
        <v>0</v>
      </c>
      <c r="D22">
        <v>0</v>
      </c>
      <c r="E22">
        <v>0</v>
      </c>
      <c r="F22">
        <v>0</v>
      </c>
      <c r="G22">
        <v>0</v>
      </c>
      <c r="H22">
        <v>0</v>
      </c>
      <c r="I22">
        <v>0</v>
      </c>
      <c r="J22">
        <v>0</v>
      </c>
      <c r="K22">
        <v>1</v>
      </c>
      <c r="L22">
        <v>1</v>
      </c>
      <c r="M22" s="6">
        <f t="shared" si="0"/>
        <v>1.5384615384615385</v>
      </c>
      <c r="P22">
        <v>44</v>
      </c>
      <c r="Q22">
        <v>39</v>
      </c>
      <c r="R22">
        <v>39</v>
      </c>
    </row>
    <row r="23" spans="1:18" x14ac:dyDescent="0.25">
      <c r="A23">
        <v>0</v>
      </c>
      <c r="B23">
        <v>0</v>
      </c>
      <c r="C23">
        <v>0</v>
      </c>
      <c r="D23">
        <v>0</v>
      </c>
      <c r="E23">
        <v>0</v>
      </c>
      <c r="F23">
        <v>0</v>
      </c>
      <c r="G23">
        <v>0</v>
      </c>
      <c r="H23">
        <v>0</v>
      </c>
      <c r="I23">
        <v>0</v>
      </c>
      <c r="J23">
        <v>1</v>
      </c>
      <c r="K23">
        <v>1</v>
      </c>
      <c r="L23">
        <v>0</v>
      </c>
      <c r="M23" s="6">
        <f t="shared" si="0"/>
        <v>1.5384615384615385</v>
      </c>
      <c r="P23">
        <v>32</v>
      </c>
      <c r="Q23">
        <v>26</v>
      </c>
      <c r="R23">
        <v>39</v>
      </c>
    </row>
    <row r="24" spans="1:18" x14ac:dyDescent="0.25">
      <c r="A24">
        <v>0</v>
      </c>
      <c r="B24">
        <v>0</v>
      </c>
      <c r="C24">
        <v>0</v>
      </c>
      <c r="D24">
        <v>0</v>
      </c>
      <c r="E24">
        <v>0</v>
      </c>
      <c r="F24">
        <v>0</v>
      </c>
      <c r="G24">
        <v>0</v>
      </c>
      <c r="H24">
        <v>0</v>
      </c>
      <c r="I24">
        <v>0</v>
      </c>
      <c r="J24">
        <v>0</v>
      </c>
      <c r="K24">
        <v>0</v>
      </c>
      <c r="L24">
        <v>0</v>
      </c>
    </row>
    <row r="25" spans="1:18" x14ac:dyDescent="0.25">
      <c r="A25">
        <v>0</v>
      </c>
      <c r="B25">
        <v>0</v>
      </c>
      <c r="C25">
        <v>0</v>
      </c>
      <c r="D25">
        <v>0</v>
      </c>
      <c r="E25">
        <v>0</v>
      </c>
      <c r="F25">
        <v>0</v>
      </c>
      <c r="G25">
        <v>0</v>
      </c>
      <c r="H25">
        <v>0</v>
      </c>
      <c r="I25">
        <v>0</v>
      </c>
      <c r="J25">
        <v>0</v>
      </c>
      <c r="K25">
        <v>0</v>
      </c>
      <c r="L25">
        <v>0</v>
      </c>
    </row>
    <row r="26" spans="1:18" x14ac:dyDescent="0.25">
      <c r="A26">
        <v>0</v>
      </c>
      <c r="B26">
        <v>0</v>
      </c>
      <c r="C26">
        <v>0</v>
      </c>
      <c r="D26">
        <v>0</v>
      </c>
      <c r="E26">
        <v>0</v>
      </c>
      <c r="F26">
        <v>0</v>
      </c>
      <c r="G26">
        <v>0</v>
      </c>
      <c r="H26">
        <v>0</v>
      </c>
      <c r="I26">
        <v>0</v>
      </c>
      <c r="J26">
        <v>0</v>
      </c>
      <c r="K26">
        <v>0</v>
      </c>
      <c r="L26">
        <v>0</v>
      </c>
    </row>
    <row r="27" spans="1:18" x14ac:dyDescent="0.25">
      <c r="A27">
        <v>0</v>
      </c>
      <c r="B27">
        <v>0</v>
      </c>
      <c r="C27">
        <v>0</v>
      </c>
      <c r="D27">
        <v>0</v>
      </c>
      <c r="E27">
        <v>0</v>
      </c>
      <c r="F27">
        <v>0</v>
      </c>
      <c r="G27">
        <v>0</v>
      </c>
      <c r="H27">
        <v>0</v>
      </c>
      <c r="I27">
        <v>0</v>
      </c>
      <c r="J27">
        <v>0</v>
      </c>
      <c r="K27">
        <v>0</v>
      </c>
      <c r="L27">
        <v>0</v>
      </c>
    </row>
    <row r="28" spans="1:18" x14ac:dyDescent="0.25">
      <c r="A28">
        <v>0</v>
      </c>
      <c r="B28">
        <v>0</v>
      </c>
      <c r="C28">
        <v>0</v>
      </c>
      <c r="D28">
        <v>0</v>
      </c>
      <c r="E28">
        <v>0</v>
      </c>
      <c r="F28">
        <v>0</v>
      </c>
      <c r="G28">
        <v>0</v>
      </c>
      <c r="H28">
        <v>0</v>
      </c>
      <c r="I28">
        <v>0</v>
      </c>
      <c r="J28">
        <v>0</v>
      </c>
      <c r="K28">
        <v>0</v>
      </c>
      <c r="L28">
        <v>0</v>
      </c>
    </row>
    <row r="29" spans="1:18" x14ac:dyDescent="0.25">
      <c r="A29">
        <v>0</v>
      </c>
      <c r="B29">
        <v>0</v>
      </c>
      <c r="C29">
        <v>0</v>
      </c>
      <c r="D29">
        <v>0</v>
      </c>
      <c r="E29">
        <v>0</v>
      </c>
      <c r="F29">
        <v>0</v>
      </c>
      <c r="G29">
        <v>0</v>
      </c>
      <c r="H29">
        <v>0</v>
      </c>
      <c r="I29">
        <v>0</v>
      </c>
      <c r="J29">
        <v>0</v>
      </c>
      <c r="K29">
        <v>0</v>
      </c>
      <c r="L29">
        <v>0</v>
      </c>
    </row>
    <row r="30" spans="1:18" x14ac:dyDescent="0.25">
      <c r="A30">
        <v>0</v>
      </c>
      <c r="B30">
        <v>0</v>
      </c>
      <c r="C30">
        <v>0</v>
      </c>
      <c r="D30">
        <v>0</v>
      </c>
      <c r="E30">
        <v>0</v>
      </c>
      <c r="F30">
        <v>0</v>
      </c>
      <c r="G30">
        <v>0</v>
      </c>
      <c r="H30">
        <v>0</v>
      </c>
      <c r="I30">
        <v>0</v>
      </c>
      <c r="J30">
        <v>0</v>
      </c>
      <c r="K30">
        <v>0</v>
      </c>
      <c r="L30">
        <v>0</v>
      </c>
    </row>
    <row r="31" spans="1:18" x14ac:dyDescent="0.25">
      <c r="A31">
        <v>0</v>
      </c>
      <c r="B31">
        <v>0</v>
      </c>
      <c r="C31">
        <v>0</v>
      </c>
      <c r="D31">
        <v>0</v>
      </c>
      <c r="E31">
        <v>0</v>
      </c>
      <c r="F31">
        <v>0</v>
      </c>
      <c r="G31">
        <v>0</v>
      </c>
      <c r="H31">
        <v>0</v>
      </c>
      <c r="I31">
        <v>0</v>
      </c>
      <c r="J31">
        <v>0</v>
      </c>
      <c r="K31">
        <v>0</v>
      </c>
      <c r="L31">
        <v>0</v>
      </c>
    </row>
    <row r="32" spans="1:18" x14ac:dyDescent="0.25">
      <c r="A32">
        <v>0</v>
      </c>
      <c r="B32">
        <v>0</v>
      </c>
      <c r="C32">
        <v>0</v>
      </c>
      <c r="D32">
        <v>0</v>
      </c>
      <c r="E32">
        <v>0</v>
      </c>
      <c r="F32">
        <v>0</v>
      </c>
      <c r="G32">
        <v>0</v>
      </c>
      <c r="H32">
        <v>0</v>
      </c>
      <c r="I32">
        <v>0</v>
      </c>
      <c r="J32">
        <v>0</v>
      </c>
      <c r="K32">
        <v>0</v>
      </c>
      <c r="L32">
        <v>0</v>
      </c>
    </row>
    <row r="33" spans="1:12" x14ac:dyDescent="0.25">
      <c r="A33">
        <v>0</v>
      </c>
      <c r="B33">
        <v>0</v>
      </c>
      <c r="C33">
        <v>0</v>
      </c>
      <c r="D33">
        <v>0</v>
      </c>
      <c r="E33">
        <v>0</v>
      </c>
      <c r="F33">
        <v>0</v>
      </c>
      <c r="G33">
        <v>0</v>
      </c>
      <c r="H33">
        <v>0</v>
      </c>
      <c r="I33">
        <v>0</v>
      </c>
      <c r="J33">
        <v>0</v>
      </c>
      <c r="K33">
        <v>0</v>
      </c>
      <c r="L33">
        <v>0</v>
      </c>
    </row>
    <row r="34" spans="1:12" x14ac:dyDescent="0.25">
      <c r="A34">
        <v>0</v>
      </c>
      <c r="B34">
        <v>0</v>
      </c>
      <c r="C34">
        <v>0</v>
      </c>
      <c r="D34">
        <v>0</v>
      </c>
      <c r="E34">
        <v>0</v>
      </c>
      <c r="F34">
        <v>0</v>
      </c>
      <c r="G34">
        <v>0</v>
      </c>
      <c r="H34">
        <v>0</v>
      </c>
      <c r="I34">
        <v>0</v>
      </c>
      <c r="J34">
        <v>0</v>
      </c>
      <c r="K34">
        <v>0</v>
      </c>
      <c r="L34">
        <v>0</v>
      </c>
    </row>
    <row r="35" spans="1:12" x14ac:dyDescent="0.25">
      <c r="A35">
        <v>0</v>
      </c>
      <c r="B35">
        <v>0</v>
      </c>
      <c r="C35">
        <v>0</v>
      </c>
      <c r="D35">
        <v>0</v>
      </c>
      <c r="E35">
        <v>0</v>
      </c>
      <c r="F35">
        <v>0</v>
      </c>
      <c r="G35">
        <v>0</v>
      </c>
      <c r="H35">
        <v>0</v>
      </c>
      <c r="I35">
        <v>0</v>
      </c>
      <c r="J35">
        <v>0</v>
      </c>
      <c r="K35">
        <v>0</v>
      </c>
      <c r="L35">
        <v>0</v>
      </c>
    </row>
    <row r="36" spans="1:12" x14ac:dyDescent="0.25">
      <c r="A36">
        <v>0</v>
      </c>
      <c r="B36">
        <v>0</v>
      </c>
      <c r="C36">
        <v>0</v>
      </c>
      <c r="D36">
        <v>0</v>
      </c>
      <c r="E36">
        <v>0</v>
      </c>
      <c r="F36">
        <v>0</v>
      </c>
      <c r="G36">
        <v>0</v>
      </c>
      <c r="H36">
        <v>0</v>
      </c>
      <c r="I36">
        <v>0</v>
      </c>
      <c r="J36">
        <v>0</v>
      </c>
      <c r="K36">
        <v>0</v>
      </c>
      <c r="L36">
        <v>0</v>
      </c>
    </row>
    <row r="37" spans="1:12" x14ac:dyDescent="0.25">
      <c r="A37">
        <v>0</v>
      </c>
      <c r="B37">
        <v>0</v>
      </c>
      <c r="C37">
        <v>0</v>
      </c>
      <c r="D37">
        <v>0</v>
      </c>
      <c r="E37">
        <v>0</v>
      </c>
      <c r="F37">
        <v>0</v>
      </c>
      <c r="G37">
        <v>0</v>
      </c>
      <c r="H37">
        <v>0</v>
      </c>
      <c r="I37">
        <v>0</v>
      </c>
      <c r="J37">
        <v>0</v>
      </c>
      <c r="K37">
        <v>0</v>
      </c>
      <c r="L37">
        <v>0</v>
      </c>
    </row>
    <row r="38" spans="1:12" x14ac:dyDescent="0.25">
      <c r="A38">
        <v>0</v>
      </c>
      <c r="B38">
        <v>0</v>
      </c>
      <c r="C38">
        <v>0</v>
      </c>
      <c r="D38">
        <v>0</v>
      </c>
      <c r="E38">
        <v>0</v>
      </c>
      <c r="F38">
        <v>0</v>
      </c>
      <c r="G38">
        <v>0</v>
      </c>
      <c r="H38">
        <v>0</v>
      </c>
      <c r="I38">
        <v>0</v>
      </c>
      <c r="J38">
        <v>0</v>
      </c>
      <c r="K38">
        <v>0</v>
      </c>
      <c r="L38">
        <v>0</v>
      </c>
    </row>
  </sheetData>
  <mergeCells count="6">
    <mergeCell ref="A2:C2"/>
    <mergeCell ref="D2:F2"/>
    <mergeCell ref="G2:I2"/>
    <mergeCell ref="J2:L2"/>
    <mergeCell ref="F1:L1"/>
    <mergeCell ref="A1:E1"/>
  </mergeCells>
  <conditionalFormatting sqref="A4:L1001 O12:O15">
    <cfRule type="cellIs" dxfId="0" priority="1" operator="greaterThan">
      <formula>0</formula>
    </cfRule>
  </conditionalFormatting>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D9380C-8CC9-4E95-8BAC-5417CBE5E5AC}">
  <dimension ref="A1:G52"/>
  <sheetViews>
    <sheetView workbookViewId="0">
      <selection activeCell="K2" sqref="K2"/>
    </sheetView>
  </sheetViews>
  <sheetFormatPr defaultRowHeight="15" x14ac:dyDescent="0.25"/>
  <cols>
    <col min="3" max="4" width="21.140625" bestFit="1" customWidth="1"/>
    <col min="6" max="6" width="13.42578125" style="12" bestFit="1" customWidth="1"/>
    <col min="7" max="7" width="13.140625" style="12" bestFit="1" customWidth="1"/>
  </cols>
  <sheetData>
    <row r="1" spans="1:7" x14ac:dyDescent="0.25">
      <c r="A1" t="s">
        <v>29</v>
      </c>
      <c r="B1" t="s">
        <v>28</v>
      </c>
      <c r="C1" t="s">
        <v>24</v>
      </c>
      <c r="D1" t="s">
        <v>25</v>
      </c>
      <c r="E1" t="s">
        <v>21</v>
      </c>
      <c r="F1" s="12" t="s">
        <v>26</v>
      </c>
      <c r="G1" s="12" t="s">
        <v>27</v>
      </c>
    </row>
    <row r="2" spans="1:7" x14ac:dyDescent="0.25">
      <c r="A2">
        <v>12</v>
      </c>
      <c r="B2">
        <v>1</v>
      </c>
      <c r="C2" s="11">
        <v>2999999940000000</v>
      </c>
      <c r="D2" s="11">
        <v>2174165192755800</v>
      </c>
      <c r="E2" t="s">
        <v>22</v>
      </c>
      <c r="F2" s="12">
        <v>1.7013888888888889E-6</v>
      </c>
      <c r="G2" s="12">
        <v>1.7013888888888889E-6</v>
      </c>
    </row>
    <row r="3" spans="1:7" x14ac:dyDescent="0.25">
      <c r="A3">
        <v>12</v>
      </c>
      <c r="B3">
        <v>2</v>
      </c>
      <c r="C3" s="11">
        <v>2174165162755800</v>
      </c>
      <c r="D3" s="11">
        <v>1973805062387210</v>
      </c>
      <c r="E3" t="s">
        <v>22</v>
      </c>
      <c r="F3" s="12">
        <v>6.9444444444444448E-7</v>
      </c>
      <c r="G3" s="12">
        <v>2.5231481481481484E-6</v>
      </c>
    </row>
    <row r="4" spans="1:7" x14ac:dyDescent="0.25">
      <c r="A4">
        <v>12</v>
      </c>
      <c r="B4">
        <v>3</v>
      </c>
      <c r="C4" s="11">
        <v>1973805032387210</v>
      </c>
      <c r="D4" s="11">
        <v>1702847430283020</v>
      </c>
      <c r="E4" t="s">
        <v>22</v>
      </c>
      <c r="F4" s="12">
        <v>2.9050925925925929E-6</v>
      </c>
      <c r="G4" s="12">
        <v>5.5439814814814813E-6</v>
      </c>
    </row>
    <row r="5" spans="1:7" x14ac:dyDescent="0.25">
      <c r="A5">
        <v>12</v>
      </c>
      <c r="B5">
        <v>4</v>
      </c>
      <c r="C5" s="11">
        <v>1702847400283020</v>
      </c>
      <c r="D5" s="11">
        <v>1368715014578140</v>
      </c>
      <c r="E5" t="s">
        <v>22</v>
      </c>
      <c r="F5" s="12">
        <v>5.4166666666666676E-6</v>
      </c>
      <c r="G5" s="12">
        <v>1.1076388888888887E-5</v>
      </c>
    </row>
    <row r="6" spans="1:7" x14ac:dyDescent="0.25">
      <c r="A6">
        <v>12</v>
      </c>
      <c r="B6">
        <v>5</v>
      </c>
      <c r="C6" s="11">
        <v>1368714984578140</v>
      </c>
      <c r="D6" s="11">
        <v>1318369743563480</v>
      </c>
      <c r="E6" t="s">
        <v>22</v>
      </c>
      <c r="F6" s="12">
        <v>6.2500000000000005E-7</v>
      </c>
      <c r="G6" s="12">
        <v>1.1828703703703704E-5</v>
      </c>
    </row>
    <row r="7" spans="1:7" x14ac:dyDescent="0.25">
      <c r="A7">
        <v>12</v>
      </c>
      <c r="B7">
        <v>6</v>
      </c>
      <c r="C7" s="11">
        <v>1318369713563480</v>
      </c>
      <c r="D7" s="11">
        <v>1271089998085380</v>
      </c>
      <c r="E7" t="s">
        <v>22</v>
      </c>
      <c r="F7" s="12">
        <v>2.9074074074074077E-5</v>
      </c>
      <c r="G7" s="12">
        <v>4.1030092592592595E-5</v>
      </c>
    </row>
    <row r="8" spans="1:7" x14ac:dyDescent="0.25">
      <c r="A8">
        <v>12</v>
      </c>
      <c r="B8">
        <v>7</v>
      </c>
      <c r="C8" s="11">
        <v>1271089968085380</v>
      </c>
      <c r="D8" s="11">
        <v>1263420140613010</v>
      </c>
      <c r="E8" t="s">
        <v>22</v>
      </c>
      <c r="F8" s="12">
        <v>5.5530092592592588E-4</v>
      </c>
      <c r="G8" s="12">
        <v>5.9644675925925924E-4</v>
      </c>
    </row>
    <row r="9" spans="1:7" x14ac:dyDescent="0.25">
      <c r="A9">
        <v>12</v>
      </c>
      <c r="B9">
        <v>8</v>
      </c>
      <c r="C9" s="11">
        <v>1263420110613010</v>
      </c>
      <c r="D9" s="11">
        <v>1249901639576860</v>
      </c>
      <c r="E9" t="s">
        <v>22</v>
      </c>
      <c r="F9" s="12">
        <v>2.5729166666666668E-5</v>
      </c>
      <c r="G9" s="12">
        <v>6.2230324074074076E-4</v>
      </c>
    </row>
    <row r="10" spans="1:7" x14ac:dyDescent="0.25">
      <c r="A10">
        <v>12</v>
      </c>
      <c r="B10">
        <v>9</v>
      </c>
      <c r="C10" s="11">
        <v>1249901609576860</v>
      </c>
      <c r="D10" s="11">
        <v>1245023596632460</v>
      </c>
      <c r="E10" t="s">
        <v>22</v>
      </c>
      <c r="F10" s="12">
        <v>9.5871527777777784E-4</v>
      </c>
      <c r="G10" s="12">
        <v>1.5811458333333335E-3</v>
      </c>
    </row>
    <row r="11" spans="1:7" x14ac:dyDescent="0.25">
      <c r="A11">
        <v>12</v>
      </c>
      <c r="B11">
        <v>10</v>
      </c>
      <c r="C11" s="11">
        <v>1245023566632460</v>
      </c>
      <c r="D11" s="11">
        <v>1204728624253780</v>
      </c>
      <c r="E11" t="s">
        <v>22</v>
      </c>
      <c r="F11" s="12">
        <v>4.9318287037037028E-4</v>
      </c>
      <c r="G11" s="12">
        <v>2.0744560185185184E-3</v>
      </c>
    </row>
    <row r="12" spans="1:7" x14ac:dyDescent="0.25">
      <c r="A12">
        <v>12</v>
      </c>
      <c r="B12">
        <v>11</v>
      </c>
      <c r="C12" s="11">
        <v>1204728594253780</v>
      </c>
      <c r="D12" s="11">
        <v>1193639033300350</v>
      </c>
      <c r="E12" t="s">
        <v>22</v>
      </c>
      <c r="F12" s="12">
        <v>1.3773148148148147E-6</v>
      </c>
      <c r="G12" s="12">
        <v>2.0759722222222221E-3</v>
      </c>
    </row>
    <row r="13" spans="1:7" x14ac:dyDescent="0.25">
      <c r="A13">
        <v>12</v>
      </c>
      <c r="B13">
        <v>12</v>
      </c>
      <c r="C13" s="11">
        <v>1193639003300350</v>
      </c>
      <c r="D13" s="11">
        <v>1169672681376030</v>
      </c>
      <c r="E13" t="s">
        <v>22</v>
      </c>
      <c r="F13" s="12">
        <v>3.6143634259259258E-3</v>
      </c>
      <c r="G13" s="12">
        <v>5.6904629629629631E-3</v>
      </c>
    </row>
    <row r="14" spans="1:7" x14ac:dyDescent="0.25">
      <c r="A14">
        <v>12</v>
      </c>
      <c r="B14">
        <v>13</v>
      </c>
      <c r="C14" s="11">
        <v>1169672651376030</v>
      </c>
      <c r="D14" s="11">
        <v>1156299014243300</v>
      </c>
      <c r="E14" t="s">
        <v>22</v>
      </c>
      <c r="F14" s="12">
        <v>2.7400462962962963E-4</v>
      </c>
      <c r="G14" s="12">
        <v>5.9645949074074063E-3</v>
      </c>
    </row>
    <row r="15" spans="1:7" x14ac:dyDescent="0.25">
      <c r="A15">
        <v>12</v>
      </c>
      <c r="B15">
        <v>14</v>
      </c>
      <c r="C15" s="11">
        <v>1156298984243300</v>
      </c>
      <c r="D15" s="11">
        <v>1153322109724600</v>
      </c>
      <c r="E15" t="s">
        <v>22</v>
      </c>
      <c r="F15" s="12">
        <v>2.7199074074074075E-6</v>
      </c>
      <c r="G15" s="12">
        <v>5.9674652777777773E-3</v>
      </c>
    </row>
    <row r="16" spans="1:7" x14ac:dyDescent="0.25">
      <c r="A16">
        <v>12</v>
      </c>
      <c r="B16">
        <v>15</v>
      </c>
      <c r="C16" s="11">
        <v>1153322079724600</v>
      </c>
      <c r="D16" s="11">
        <v>1145935823690330</v>
      </c>
      <c r="E16" t="s">
        <v>22</v>
      </c>
      <c r="F16" s="12">
        <v>0.11094043981481481</v>
      </c>
      <c r="G16" s="12">
        <v>0.11690805555555556</v>
      </c>
    </row>
    <row r="17" spans="1:7" x14ac:dyDescent="0.25">
      <c r="A17">
        <v>12</v>
      </c>
      <c r="B17">
        <v>16</v>
      </c>
      <c r="C17" s="11">
        <v>1145935793690330</v>
      </c>
      <c r="D17" s="11">
        <v>1136861012220890</v>
      </c>
      <c r="E17" t="s">
        <v>22</v>
      </c>
      <c r="F17" s="12">
        <v>6.3564814814814812E-5</v>
      </c>
      <c r="G17" s="12">
        <v>0.11697178240740741</v>
      </c>
    </row>
    <row r="18" spans="1:7" x14ac:dyDescent="0.25">
      <c r="A18">
        <v>12</v>
      </c>
      <c r="B18">
        <v>17</v>
      </c>
      <c r="C18" s="11">
        <v>1136860982220890</v>
      </c>
      <c r="D18" s="11">
        <v>1136861012220890</v>
      </c>
      <c r="E18" t="s">
        <v>23</v>
      </c>
      <c r="F18" s="12">
        <v>9.1354444444444446E-2</v>
      </c>
      <c r="G18" s="12">
        <v>0.20832920138888888</v>
      </c>
    </row>
    <row r="19" spans="1:7" x14ac:dyDescent="0.25">
      <c r="A19">
        <v>16</v>
      </c>
      <c r="B19">
        <v>1</v>
      </c>
      <c r="C19" s="11">
        <v>2999999940000000</v>
      </c>
      <c r="D19" s="11">
        <v>2814068964905250</v>
      </c>
      <c r="E19" t="s">
        <v>22</v>
      </c>
      <c r="F19" s="12">
        <v>7.8703703703703719E-6</v>
      </c>
      <c r="G19" s="12">
        <v>7.8703703703703719E-6</v>
      </c>
    </row>
    <row r="20" spans="1:7" x14ac:dyDescent="0.25">
      <c r="A20">
        <v>16</v>
      </c>
      <c r="B20">
        <v>2</v>
      </c>
      <c r="C20" s="11">
        <v>2814068934905250</v>
      </c>
      <c r="D20" s="11">
        <v>2735993538690140</v>
      </c>
      <c r="E20" t="s">
        <v>22</v>
      </c>
      <c r="F20" s="12">
        <v>9.0185185185185171E-5</v>
      </c>
      <c r="G20" s="12">
        <v>9.8229166666666658E-5</v>
      </c>
    </row>
    <row r="21" spans="1:7" x14ac:dyDescent="0.25">
      <c r="A21">
        <v>16</v>
      </c>
      <c r="B21">
        <v>3</v>
      </c>
      <c r="C21" s="11">
        <v>2735993508690140</v>
      </c>
      <c r="D21" s="11">
        <v>2718964394431610</v>
      </c>
      <c r="E21" t="s">
        <v>22</v>
      </c>
      <c r="F21" s="12">
        <v>7.8113425925925919E-5</v>
      </c>
      <c r="G21" s="12">
        <v>1.7652777777777781E-4</v>
      </c>
    </row>
    <row r="22" spans="1:7" x14ac:dyDescent="0.25">
      <c r="A22">
        <v>16</v>
      </c>
      <c r="B22">
        <v>4</v>
      </c>
      <c r="C22" s="11">
        <v>2718964364431610</v>
      </c>
      <c r="D22" s="11">
        <v>2672431542823300</v>
      </c>
      <c r="E22" t="s">
        <v>22</v>
      </c>
      <c r="F22" s="12">
        <v>1.4236111111111114E-6</v>
      </c>
      <c r="G22" s="12">
        <v>1.7813657407407408E-4</v>
      </c>
    </row>
    <row r="23" spans="1:7" x14ac:dyDescent="0.25">
      <c r="A23">
        <v>16</v>
      </c>
      <c r="B23">
        <v>5</v>
      </c>
      <c r="C23" s="11">
        <v>2672431512823300</v>
      </c>
      <c r="D23" s="11">
        <v>2651503444056270</v>
      </c>
      <c r="E23" t="s">
        <v>22</v>
      </c>
      <c r="F23" s="12">
        <v>3.8516203703703699E-4</v>
      </c>
      <c r="G23" s="12">
        <v>5.6347222222222226E-4</v>
      </c>
    </row>
    <row r="24" spans="1:7" x14ac:dyDescent="0.25">
      <c r="A24">
        <v>16</v>
      </c>
      <c r="B24">
        <v>6</v>
      </c>
      <c r="C24" s="11">
        <v>2651503414056270</v>
      </c>
      <c r="D24" s="11">
        <v>2646799644570250</v>
      </c>
      <c r="E24" t="s">
        <v>22</v>
      </c>
      <c r="F24" s="12">
        <v>1.8396053240740739E-2</v>
      </c>
      <c r="G24" s="12">
        <v>1.8959699074074073E-2</v>
      </c>
    </row>
    <row r="25" spans="1:7" x14ac:dyDescent="0.25">
      <c r="A25">
        <v>16</v>
      </c>
      <c r="B25">
        <v>7</v>
      </c>
      <c r="C25" s="11">
        <v>2646799614570250</v>
      </c>
      <c r="D25" s="11">
        <v>2536905639649520</v>
      </c>
      <c r="E25" t="s">
        <v>22</v>
      </c>
      <c r="F25" s="12">
        <v>3.9290856481481477E-3</v>
      </c>
      <c r="G25" s="12">
        <v>2.2889004629629631E-2</v>
      </c>
    </row>
    <row r="26" spans="1:7" x14ac:dyDescent="0.25">
      <c r="A26">
        <v>16</v>
      </c>
      <c r="B26">
        <v>8</v>
      </c>
      <c r="C26" s="11">
        <v>2536905609649520</v>
      </c>
      <c r="D26" s="11">
        <v>2523289956061600</v>
      </c>
      <c r="E26" t="s">
        <v>22</v>
      </c>
      <c r="F26" s="12">
        <v>2.5251979166666671E-2</v>
      </c>
      <c r="G26" s="12">
        <v>4.8141203703703707E-2</v>
      </c>
    </row>
    <row r="27" spans="1:7" x14ac:dyDescent="0.25">
      <c r="A27">
        <v>16</v>
      </c>
      <c r="B27">
        <v>9</v>
      </c>
      <c r="C27" s="11">
        <v>2523289926061600</v>
      </c>
      <c r="D27" s="11">
        <v>2508038702096500</v>
      </c>
      <c r="E27" t="s">
        <v>22</v>
      </c>
      <c r="F27" s="12">
        <v>0.14357684027777778</v>
      </c>
      <c r="G27" s="12">
        <v>0.19171827546296297</v>
      </c>
    </row>
    <row r="28" spans="1:7" x14ac:dyDescent="0.25">
      <c r="A28">
        <v>16</v>
      </c>
      <c r="B28">
        <v>10</v>
      </c>
      <c r="C28" s="11">
        <v>2508038672096500</v>
      </c>
      <c r="D28" s="11">
        <v>2481629871786070</v>
      </c>
      <c r="E28" t="s">
        <v>22</v>
      </c>
      <c r="F28" s="12">
        <v>6.4131944444444444E-5</v>
      </c>
      <c r="G28" s="12">
        <v>0.19178265046296294</v>
      </c>
    </row>
    <row r="29" spans="1:7" x14ac:dyDescent="0.25">
      <c r="A29">
        <v>16</v>
      </c>
      <c r="B29">
        <v>11</v>
      </c>
      <c r="C29" s="11">
        <v>2481629841786070</v>
      </c>
      <c r="D29" s="11">
        <v>2481629871786070</v>
      </c>
      <c r="E29" t="s">
        <v>23</v>
      </c>
      <c r="F29" s="12">
        <v>1.6539953703703706E-2</v>
      </c>
      <c r="G29" s="12">
        <v>0.20832457175925925</v>
      </c>
    </row>
    <row r="30" spans="1:7" x14ac:dyDescent="0.25">
      <c r="A30">
        <v>24</v>
      </c>
      <c r="B30">
        <v>1</v>
      </c>
      <c r="C30" s="11">
        <v>9999999800000000</v>
      </c>
      <c r="D30" s="11">
        <v>9782636235578650</v>
      </c>
      <c r="E30" t="s">
        <v>22</v>
      </c>
      <c r="F30" s="12">
        <v>9.0393518518518527E-6</v>
      </c>
      <c r="G30" s="12">
        <v>9.0393518518518527E-6</v>
      </c>
    </row>
    <row r="31" spans="1:7" x14ac:dyDescent="0.25">
      <c r="A31">
        <v>24</v>
      </c>
      <c r="B31">
        <v>2</v>
      </c>
      <c r="C31" s="11">
        <v>9782636135578650</v>
      </c>
      <c r="D31" s="11">
        <v>9711417840268510</v>
      </c>
      <c r="E31" t="s">
        <v>22</v>
      </c>
      <c r="F31" s="12">
        <v>2.1527777777777775E-6</v>
      </c>
      <c r="G31" s="12">
        <v>1.1481481481481482E-5</v>
      </c>
    </row>
    <row r="32" spans="1:7" x14ac:dyDescent="0.25">
      <c r="A32">
        <v>24</v>
      </c>
      <c r="B32">
        <v>3</v>
      </c>
      <c r="C32" s="11">
        <v>9711417740268510</v>
      </c>
      <c r="D32" s="11">
        <v>9417596717820990</v>
      </c>
      <c r="E32" t="s">
        <v>22</v>
      </c>
      <c r="F32" s="12">
        <v>2.59375E-5</v>
      </c>
      <c r="G32" s="12">
        <v>3.7719907407407408E-5</v>
      </c>
    </row>
    <row r="33" spans="1:7" x14ac:dyDescent="0.25">
      <c r="A33">
        <v>24</v>
      </c>
      <c r="B33">
        <v>4</v>
      </c>
      <c r="C33" s="11">
        <v>9417596617820990</v>
      </c>
      <c r="D33" s="11">
        <v>8690793818274420</v>
      </c>
      <c r="E33" t="s">
        <v>22</v>
      </c>
      <c r="F33" s="12">
        <v>6.3194444444444448E-6</v>
      </c>
      <c r="G33" s="12">
        <v>4.4340277777777782E-5</v>
      </c>
    </row>
    <row r="34" spans="1:7" x14ac:dyDescent="0.25">
      <c r="A34">
        <v>24</v>
      </c>
      <c r="B34">
        <v>5</v>
      </c>
      <c r="C34" s="11">
        <v>8690793718274420</v>
      </c>
      <c r="D34" s="11">
        <v>8641696841676800</v>
      </c>
      <c r="E34" t="s">
        <v>22</v>
      </c>
      <c r="F34" s="12">
        <v>3.6180555555555555E-5</v>
      </c>
      <c r="G34" s="12">
        <v>8.0821759259259255E-5</v>
      </c>
    </row>
    <row r="35" spans="1:7" x14ac:dyDescent="0.25">
      <c r="A35">
        <v>24</v>
      </c>
      <c r="B35">
        <v>6</v>
      </c>
      <c r="C35" s="11">
        <v>8641696741676800</v>
      </c>
      <c r="D35" s="11">
        <v>8229385704301920</v>
      </c>
      <c r="E35" t="s">
        <v>22</v>
      </c>
      <c r="F35" s="12">
        <v>3.5370370370370375E-5</v>
      </c>
      <c r="G35" s="12">
        <v>1.1649305555555554E-4</v>
      </c>
    </row>
    <row r="36" spans="1:7" x14ac:dyDescent="0.25">
      <c r="A36">
        <v>24</v>
      </c>
      <c r="B36">
        <v>7</v>
      </c>
      <c r="C36" s="11">
        <v>8229385604301920</v>
      </c>
      <c r="D36" s="11">
        <v>7862746921493250</v>
      </c>
      <c r="E36" t="s">
        <v>22</v>
      </c>
      <c r="F36" s="12">
        <v>2.6030092592592592E-4</v>
      </c>
      <c r="G36" s="12">
        <v>3.7709490740740742E-4</v>
      </c>
    </row>
    <row r="37" spans="1:7" x14ac:dyDescent="0.25">
      <c r="A37">
        <v>24</v>
      </c>
      <c r="B37">
        <v>8</v>
      </c>
      <c r="C37" s="11">
        <v>7862746821493250</v>
      </c>
      <c r="D37" s="11">
        <v>7711797924854970</v>
      </c>
      <c r="E37" t="s">
        <v>22</v>
      </c>
      <c r="F37" s="12">
        <v>7.1359375000000008E-3</v>
      </c>
      <c r="G37" s="12">
        <v>7.5133333333333337E-3</v>
      </c>
    </row>
    <row r="38" spans="1:7" x14ac:dyDescent="0.25">
      <c r="A38">
        <v>24</v>
      </c>
      <c r="B38">
        <v>9</v>
      </c>
      <c r="C38" s="11">
        <v>7711797824854970</v>
      </c>
      <c r="D38" s="11">
        <v>7707052795285470</v>
      </c>
      <c r="E38" t="s">
        <v>22</v>
      </c>
      <c r="F38" s="12">
        <v>1.1226851851851852E-5</v>
      </c>
      <c r="G38" s="12">
        <v>7.5248611111111115E-3</v>
      </c>
    </row>
    <row r="39" spans="1:7" x14ac:dyDescent="0.25">
      <c r="A39">
        <v>24</v>
      </c>
      <c r="B39">
        <v>10</v>
      </c>
      <c r="C39" s="11">
        <v>7707052695285470</v>
      </c>
      <c r="D39" s="11">
        <v>7699327535912050</v>
      </c>
      <c r="E39" t="s">
        <v>22</v>
      </c>
      <c r="F39" s="12">
        <v>9.5202546296296302E-3</v>
      </c>
      <c r="G39" s="12">
        <v>1.7045428240740741E-2</v>
      </c>
    </row>
    <row r="40" spans="1:7" x14ac:dyDescent="0.25">
      <c r="A40">
        <v>24</v>
      </c>
      <c r="B40">
        <v>11</v>
      </c>
      <c r="C40" s="11">
        <v>7699327435912050</v>
      </c>
      <c r="D40" s="11">
        <v>7482884671207160</v>
      </c>
      <c r="E40" t="s">
        <v>22</v>
      </c>
      <c r="F40" s="12">
        <v>4.8395370370370372E-3</v>
      </c>
      <c r="G40" s="12">
        <v>2.1885300925925926E-2</v>
      </c>
    </row>
    <row r="41" spans="1:7" x14ac:dyDescent="0.25">
      <c r="A41">
        <v>24</v>
      </c>
      <c r="B41">
        <v>12</v>
      </c>
      <c r="C41" s="11">
        <v>7482884571207160</v>
      </c>
      <c r="D41" s="11">
        <v>7438924313210040</v>
      </c>
      <c r="E41" t="s">
        <v>22</v>
      </c>
      <c r="F41" s="12">
        <v>3.7501701388888892E-2</v>
      </c>
      <c r="G41" s="12">
        <v>5.9387326388888884E-2</v>
      </c>
    </row>
    <row r="42" spans="1:7" x14ac:dyDescent="0.25">
      <c r="A42">
        <v>24</v>
      </c>
      <c r="B42">
        <v>13</v>
      </c>
      <c r="C42" s="11">
        <v>7438924213210040</v>
      </c>
      <c r="D42" s="11">
        <v>7438924313210040</v>
      </c>
      <c r="E42" t="s">
        <v>23</v>
      </c>
      <c r="F42" s="12">
        <v>0.14893555555555557</v>
      </c>
      <c r="G42" s="12">
        <v>0.20832325231481483</v>
      </c>
    </row>
    <row r="43" spans="1:7" x14ac:dyDescent="0.25">
      <c r="A43">
        <v>32</v>
      </c>
      <c r="B43">
        <v>1</v>
      </c>
      <c r="C43" s="11">
        <v>1.72270640407986E+16</v>
      </c>
      <c r="D43" s="11">
        <v>1.6500681157206E+16</v>
      </c>
      <c r="E43" t="s">
        <v>22</v>
      </c>
      <c r="F43" s="12">
        <v>3.5403935185185186E-4</v>
      </c>
      <c r="G43" s="12">
        <v>3.5403935185185186E-4</v>
      </c>
    </row>
    <row r="44" spans="1:7" x14ac:dyDescent="0.25">
      <c r="A44">
        <v>32</v>
      </c>
      <c r="B44">
        <v>2</v>
      </c>
      <c r="C44" s="11">
        <v>1.65006809849353E+16</v>
      </c>
      <c r="D44" s="11">
        <v>1.55725787854052E+16</v>
      </c>
      <c r="E44" t="s">
        <v>22</v>
      </c>
      <c r="F44" s="12">
        <v>4.0315972222222223E-4</v>
      </c>
      <c r="G44" s="12">
        <v>7.5765046296296301E-4</v>
      </c>
    </row>
    <row r="45" spans="1:7" x14ac:dyDescent="0.25">
      <c r="A45">
        <v>32</v>
      </c>
      <c r="B45">
        <v>3</v>
      </c>
      <c r="C45" s="11">
        <v>1.55725786131345E+16</v>
      </c>
      <c r="D45" s="11">
        <v>1.51853529751226E+16</v>
      </c>
      <c r="E45" t="s">
        <v>22</v>
      </c>
      <c r="F45" s="12">
        <v>1.8994548611111113E-2</v>
      </c>
      <c r="G45" s="12">
        <v>1.9752650462962963E-2</v>
      </c>
    </row>
    <row r="46" spans="1:7" x14ac:dyDescent="0.25">
      <c r="A46">
        <v>32</v>
      </c>
      <c r="B46">
        <v>4</v>
      </c>
      <c r="C46" s="11">
        <v>1.5185352802852E+16</v>
      </c>
      <c r="D46" s="11">
        <v>1.51853529751226E+16</v>
      </c>
      <c r="E46" t="s">
        <v>23</v>
      </c>
      <c r="F46" s="12">
        <v>0.18858464120370369</v>
      </c>
      <c r="G46" s="12">
        <v>0.20833807870370369</v>
      </c>
    </row>
    <row r="47" spans="1:7" x14ac:dyDescent="0.25">
      <c r="A47">
        <v>48</v>
      </c>
      <c r="B47">
        <v>1</v>
      </c>
      <c r="C47" s="11">
        <v>1.72270640407986E+16</v>
      </c>
      <c r="D47" s="11">
        <v>1.61047813109752E+16</v>
      </c>
      <c r="E47" t="s">
        <v>22</v>
      </c>
      <c r="F47" s="12">
        <v>1.8641203703703704E-4</v>
      </c>
      <c r="G47" s="12">
        <v>1.8641203703703704E-4</v>
      </c>
    </row>
    <row r="48" spans="1:7" x14ac:dyDescent="0.25">
      <c r="A48">
        <v>48</v>
      </c>
      <c r="B48">
        <v>2</v>
      </c>
      <c r="C48" s="11">
        <v>1.61047811387046E+16</v>
      </c>
      <c r="D48" s="11">
        <v>1.61047813109752E+16</v>
      </c>
      <c r="E48" t="s">
        <v>23</v>
      </c>
      <c r="F48" s="12">
        <v>0.20813682870370367</v>
      </c>
      <c r="G48" s="12">
        <v>0.20832399305555557</v>
      </c>
    </row>
    <row r="49" spans="1:7" x14ac:dyDescent="0.25">
      <c r="A49">
        <v>64</v>
      </c>
      <c r="B49">
        <v>1</v>
      </c>
      <c r="C49" s="11">
        <v>1.72270640407986E+16</v>
      </c>
      <c r="D49" s="11">
        <v>1.6107793855091E+16</v>
      </c>
      <c r="E49" t="s">
        <v>22</v>
      </c>
      <c r="F49" s="12">
        <v>2.2073148148148147E-3</v>
      </c>
      <c r="G49" s="12">
        <v>2.2073148148148147E-3</v>
      </c>
    </row>
    <row r="50" spans="1:7" x14ac:dyDescent="0.25">
      <c r="A50">
        <v>64</v>
      </c>
      <c r="B50">
        <v>2</v>
      </c>
      <c r="C50" s="11">
        <v>1.61077936828204E+16</v>
      </c>
      <c r="D50" s="11">
        <v>1.6107793855091E+16</v>
      </c>
      <c r="E50" t="s">
        <v>23</v>
      </c>
      <c r="F50" s="12">
        <v>0.20612313657407408</v>
      </c>
      <c r="G50" s="12">
        <v>0.20833157407407407</v>
      </c>
    </row>
    <row r="51" spans="1:7" x14ac:dyDescent="0.25">
      <c r="A51">
        <v>96</v>
      </c>
      <c r="B51">
        <v>1</v>
      </c>
      <c r="C51" s="11">
        <v>1.72270640407986E+16</v>
      </c>
      <c r="D51" s="11">
        <v>1.60412087309093E+16</v>
      </c>
      <c r="E51" t="s">
        <v>22</v>
      </c>
      <c r="F51" s="12">
        <v>0.10703562500000001</v>
      </c>
      <c r="G51" s="12">
        <v>0.10703562500000001</v>
      </c>
    </row>
    <row r="52" spans="1:7" x14ac:dyDescent="0.25">
      <c r="A52">
        <v>96</v>
      </c>
      <c r="B52">
        <v>2</v>
      </c>
      <c r="C52" s="11">
        <v>1.60412085586387E+16</v>
      </c>
      <c r="D52" s="11">
        <v>1.60412087309093E+16</v>
      </c>
      <c r="E52" t="s">
        <v>23</v>
      </c>
      <c r="F52" s="12">
        <v>0.10128538194444443</v>
      </c>
      <c r="G52" s="12">
        <v>0.20832290509259258</v>
      </c>
    </row>
  </sheetData>
  <sortState xmlns:xlrd2="http://schemas.microsoft.com/office/spreadsheetml/2017/richdata2" ref="A2:G52">
    <sortCondition ref="A2:A52"/>
    <sortCondition ref="B2:B52"/>
  </sortState>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C29D66-1AF1-41D2-9C7D-19A59B7E413D}">
  <dimension ref="A1:H163"/>
  <sheetViews>
    <sheetView topLeftCell="A101" workbookViewId="0">
      <selection activeCell="J121" sqref="J121"/>
    </sheetView>
  </sheetViews>
  <sheetFormatPr defaultRowHeight="15" x14ac:dyDescent="0.25"/>
  <cols>
    <col min="3" max="3" width="15" bestFit="1" customWidth="1"/>
    <col min="4" max="5" width="21.140625" bestFit="1" customWidth="1"/>
    <col min="6" max="6" width="9.28515625" bestFit="1" customWidth="1"/>
    <col min="7" max="7" width="13.42578125" style="12" bestFit="1" customWidth="1"/>
    <col min="8" max="8" width="13.140625" style="12" bestFit="1" customWidth="1"/>
  </cols>
  <sheetData>
    <row r="1" spans="1:8" x14ac:dyDescent="0.25">
      <c r="A1" t="s">
        <v>31</v>
      </c>
      <c r="B1" t="s">
        <v>29</v>
      </c>
      <c r="C1" t="s">
        <v>28</v>
      </c>
      <c r="D1" t="s">
        <v>24</v>
      </c>
      <c r="E1" t="s">
        <v>25</v>
      </c>
      <c r="F1" t="s">
        <v>21</v>
      </c>
      <c r="G1" s="12" t="s">
        <v>26</v>
      </c>
      <c r="H1" s="12" t="s">
        <v>27</v>
      </c>
    </row>
    <row r="2" spans="1:8" x14ac:dyDescent="0.25">
      <c r="A2" t="s">
        <v>32</v>
      </c>
      <c r="B2">
        <v>16</v>
      </c>
      <c r="C2">
        <v>1</v>
      </c>
      <c r="D2" s="11">
        <v>2999999940000000</v>
      </c>
      <c r="E2" s="11">
        <v>2567017604161970</v>
      </c>
      <c r="F2" t="s">
        <v>22</v>
      </c>
      <c r="G2" s="12">
        <v>1.1574074074074074E-6</v>
      </c>
      <c r="H2" s="12">
        <v>1.1574074074074074E-6</v>
      </c>
    </row>
    <row r="3" spans="1:8" x14ac:dyDescent="0.25">
      <c r="A3" t="s">
        <v>32</v>
      </c>
      <c r="B3">
        <v>16</v>
      </c>
      <c r="C3">
        <v>2</v>
      </c>
      <c r="D3" s="11">
        <v>2567017574161970</v>
      </c>
      <c r="E3" s="11">
        <v>2565539991891660</v>
      </c>
      <c r="F3" t="s">
        <v>22</v>
      </c>
      <c r="G3" s="12">
        <v>4.1666666666666661E-7</v>
      </c>
      <c r="H3" s="12">
        <v>1.736111111111111E-6</v>
      </c>
    </row>
    <row r="4" spans="1:8" x14ac:dyDescent="0.25">
      <c r="A4" t="s">
        <v>32</v>
      </c>
      <c r="B4">
        <v>16</v>
      </c>
      <c r="C4">
        <v>3</v>
      </c>
      <c r="D4" s="11">
        <v>2565539961891660</v>
      </c>
      <c r="E4" s="11">
        <v>2536623251176250</v>
      </c>
      <c r="F4" t="s">
        <v>22</v>
      </c>
      <c r="G4" s="12">
        <v>3.9351851851851854E-7</v>
      </c>
      <c r="H4" s="12">
        <v>2.2685185185185184E-6</v>
      </c>
    </row>
    <row r="5" spans="1:8" x14ac:dyDescent="0.25">
      <c r="A5" t="s">
        <v>32</v>
      </c>
      <c r="B5">
        <v>16</v>
      </c>
      <c r="C5">
        <v>4</v>
      </c>
      <c r="D5" s="11">
        <v>2536623221176250</v>
      </c>
      <c r="E5" s="11">
        <v>2524705147482710</v>
      </c>
      <c r="F5" t="s">
        <v>22</v>
      </c>
      <c r="G5" s="12">
        <v>5.5555555555555552E-7</v>
      </c>
      <c r="H5" s="12">
        <v>2.9861111111111111E-6</v>
      </c>
    </row>
    <row r="6" spans="1:8" x14ac:dyDescent="0.25">
      <c r="A6" t="s">
        <v>32</v>
      </c>
      <c r="B6">
        <v>16</v>
      </c>
      <c r="C6">
        <v>5</v>
      </c>
      <c r="D6" s="11">
        <v>2524705117482710</v>
      </c>
      <c r="E6" s="11">
        <v>2518552934789450</v>
      </c>
      <c r="F6" t="s">
        <v>22</v>
      </c>
      <c r="G6" s="12">
        <v>9.2592592592592583E-7</v>
      </c>
      <c r="H6" s="12">
        <v>4.0624999999999996E-6</v>
      </c>
    </row>
    <row r="7" spans="1:8" x14ac:dyDescent="0.25">
      <c r="A7" t="s">
        <v>32</v>
      </c>
      <c r="B7">
        <v>16</v>
      </c>
      <c r="C7">
        <v>6</v>
      </c>
      <c r="D7" s="11">
        <v>2518552904789450</v>
      </c>
      <c r="E7" s="11">
        <v>2494074086794500</v>
      </c>
      <c r="F7" t="s">
        <v>22</v>
      </c>
      <c r="G7" s="12">
        <v>4.74537037037037E-7</v>
      </c>
      <c r="H7" s="12">
        <v>4.6875000000000004E-6</v>
      </c>
    </row>
    <row r="8" spans="1:8" x14ac:dyDescent="0.25">
      <c r="A8" t="s">
        <v>32</v>
      </c>
      <c r="B8">
        <v>16</v>
      </c>
      <c r="C8">
        <v>7</v>
      </c>
      <c r="D8" s="11">
        <v>2494074056794500</v>
      </c>
      <c r="E8" s="11">
        <v>2492485230597880</v>
      </c>
      <c r="F8" t="s">
        <v>22</v>
      </c>
      <c r="G8" s="12">
        <v>1.0451388888888889E-5</v>
      </c>
      <c r="H8" s="12">
        <v>1.5289351851851852E-5</v>
      </c>
    </row>
    <row r="9" spans="1:8" x14ac:dyDescent="0.25">
      <c r="A9" t="s">
        <v>32</v>
      </c>
      <c r="B9">
        <v>16</v>
      </c>
      <c r="C9">
        <v>8</v>
      </c>
      <c r="D9" s="11">
        <v>2492485200597880</v>
      </c>
      <c r="E9" s="11">
        <v>2483154541211610</v>
      </c>
      <c r="F9" t="s">
        <v>22</v>
      </c>
      <c r="G9" s="12">
        <v>6.8981481481481476E-6</v>
      </c>
      <c r="H9" s="12">
        <v>2.2337962962962963E-5</v>
      </c>
    </row>
    <row r="10" spans="1:8" x14ac:dyDescent="0.25">
      <c r="A10" t="s">
        <v>32</v>
      </c>
      <c r="B10">
        <v>16</v>
      </c>
      <c r="C10">
        <v>9</v>
      </c>
      <c r="D10" s="11">
        <v>2483154511211610</v>
      </c>
      <c r="E10" s="11">
        <v>2475531340337110</v>
      </c>
      <c r="F10" t="s">
        <v>22</v>
      </c>
      <c r="G10" s="12">
        <v>1.3773148148148147E-6</v>
      </c>
      <c r="H10" s="12">
        <v>2.3865740740740738E-5</v>
      </c>
    </row>
    <row r="11" spans="1:8" x14ac:dyDescent="0.25">
      <c r="A11" t="s">
        <v>32</v>
      </c>
      <c r="B11">
        <v>16</v>
      </c>
      <c r="C11">
        <v>10</v>
      </c>
      <c r="D11" s="11">
        <v>2475531310337110</v>
      </c>
      <c r="E11" s="11">
        <v>2438392905369260</v>
      </c>
      <c r="F11" t="s">
        <v>22</v>
      </c>
      <c r="G11" s="12">
        <v>9.3981481481481499E-6</v>
      </c>
      <c r="H11" s="12">
        <v>3.3425925925925924E-5</v>
      </c>
    </row>
    <row r="12" spans="1:8" x14ac:dyDescent="0.25">
      <c r="A12" t="s">
        <v>32</v>
      </c>
      <c r="B12">
        <v>16</v>
      </c>
      <c r="C12">
        <v>11</v>
      </c>
      <c r="D12" s="11">
        <v>2438392875369260</v>
      </c>
      <c r="E12" s="11">
        <v>2431742038750640</v>
      </c>
      <c r="F12" t="s">
        <v>22</v>
      </c>
      <c r="G12" s="12">
        <v>4.7916666666666668E-6</v>
      </c>
      <c r="H12" s="12">
        <v>3.8368055555555554E-5</v>
      </c>
    </row>
    <row r="13" spans="1:8" x14ac:dyDescent="0.25">
      <c r="A13" t="s">
        <v>32</v>
      </c>
      <c r="B13">
        <v>16</v>
      </c>
      <c r="C13">
        <v>12</v>
      </c>
      <c r="D13" s="11">
        <v>2431742008750640</v>
      </c>
      <c r="E13" s="11">
        <v>2423865935831320</v>
      </c>
      <c r="F13" t="s">
        <v>22</v>
      </c>
      <c r="G13" s="12">
        <v>2.8935185185185183E-5</v>
      </c>
      <c r="H13" s="12">
        <v>6.7453703703703699E-5</v>
      </c>
    </row>
    <row r="14" spans="1:8" x14ac:dyDescent="0.25">
      <c r="A14" t="s">
        <v>32</v>
      </c>
      <c r="B14">
        <v>16</v>
      </c>
      <c r="C14">
        <v>13</v>
      </c>
      <c r="D14" s="11">
        <v>2423865905831320</v>
      </c>
      <c r="E14" s="11">
        <v>2423136032844500</v>
      </c>
      <c r="F14" t="s">
        <v>22</v>
      </c>
      <c r="G14" s="12">
        <v>1.190162037037037E-4</v>
      </c>
      <c r="H14" s="12">
        <v>1.8663194444444445E-4</v>
      </c>
    </row>
    <row r="15" spans="1:8" x14ac:dyDescent="0.25">
      <c r="A15" t="s">
        <v>32</v>
      </c>
      <c r="B15">
        <v>16</v>
      </c>
      <c r="C15">
        <v>14</v>
      </c>
      <c r="D15" s="11">
        <v>2423136002844500</v>
      </c>
      <c r="E15" s="11">
        <v>2421169188631600</v>
      </c>
      <c r="F15" t="s">
        <v>22</v>
      </c>
      <c r="G15" s="12">
        <v>4.7453703703703696E-6</v>
      </c>
      <c r="H15" s="12">
        <v>1.915277777777778E-4</v>
      </c>
    </row>
    <row r="16" spans="1:8" x14ac:dyDescent="0.25">
      <c r="A16" t="s">
        <v>32</v>
      </c>
      <c r="B16">
        <v>16</v>
      </c>
      <c r="C16">
        <v>15</v>
      </c>
      <c r="D16" s="11">
        <v>2421169158631600</v>
      </c>
      <c r="E16" s="11">
        <v>2419852092499990</v>
      </c>
      <c r="F16" t="s">
        <v>22</v>
      </c>
      <c r="G16" s="12">
        <v>2.0300925925925927E-5</v>
      </c>
      <c r="H16" s="12">
        <v>2.1197916666666666E-4</v>
      </c>
    </row>
    <row r="17" spans="1:8" x14ac:dyDescent="0.25">
      <c r="A17" t="s">
        <v>32</v>
      </c>
      <c r="B17">
        <v>16</v>
      </c>
      <c r="C17">
        <v>16</v>
      </c>
      <c r="D17" s="11">
        <v>2419852062499990</v>
      </c>
      <c r="E17" s="11">
        <v>2419306664045350</v>
      </c>
      <c r="F17" t="s">
        <v>22</v>
      </c>
      <c r="G17" s="12">
        <v>2.3165509259259257E-4</v>
      </c>
      <c r="H17" s="12">
        <v>4.437847222222222E-4</v>
      </c>
    </row>
    <row r="18" spans="1:8" x14ac:dyDescent="0.25">
      <c r="A18" t="s">
        <v>32</v>
      </c>
      <c r="B18">
        <v>16</v>
      </c>
      <c r="C18">
        <v>17</v>
      </c>
      <c r="D18" s="11">
        <v>2419306634045350</v>
      </c>
      <c r="E18" s="11">
        <v>2410406934676340</v>
      </c>
      <c r="F18" t="s">
        <v>22</v>
      </c>
      <c r="G18" s="12">
        <v>7.4074074074074083E-7</v>
      </c>
      <c r="H18" s="12">
        <v>4.4468749999999999E-4</v>
      </c>
    </row>
    <row r="19" spans="1:8" x14ac:dyDescent="0.25">
      <c r="A19" t="s">
        <v>32</v>
      </c>
      <c r="B19">
        <v>16</v>
      </c>
      <c r="C19">
        <v>18</v>
      </c>
      <c r="D19" s="11">
        <v>2410406904676340</v>
      </c>
      <c r="E19" s="11">
        <v>2410406934676340</v>
      </c>
      <c r="F19" t="s">
        <v>33</v>
      </c>
      <c r="G19" s="12">
        <v>2.7444444444444445E-4</v>
      </c>
      <c r="H19" s="12">
        <v>7.1927083333333337E-4</v>
      </c>
    </row>
    <row r="20" spans="1:8" x14ac:dyDescent="0.25">
      <c r="A20" t="s">
        <v>32</v>
      </c>
      <c r="B20">
        <v>16</v>
      </c>
      <c r="C20">
        <v>19</v>
      </c>
      <c r="D20" s="11">
        <v>2410406934676340</v>
      </c>
      <c r="E20" s="11">
        <v>2410406934676340</v>
      </c>
      <c r="F20" t="s">
        <v>33</v>
      </c>
      <c r="G20" s="12">
        <v>2.6847222222222219E-4</v>
      </c>
      <c r="H20" s="12">
        <v>9.8795138888888891E-4</v>
      </c>
    </row>
    <row r="21" spans="1:8" x14ac:dyDescent="0.25">
      <c r="A21" t="s">
        <v>32</v>
      </c>
      <c r="B21">
        <v>16</v>
      </c>
      <c r="C21">
        <v>20</v>
      </c>
      <c r="D21" s="11">
        <v>2410406934676340</v>
      </c>
      <c r="E21" s="11">
        <v>2410406934676340</v>
      </c>
      <c r="F21" t="s">
        <v>33</v>
      </c>
      <c r="G21" s="12">
        <v>2.6847222222222219E-4</v>
      </c>
      <c r="H21" s="12">
        <v>0.20833026620370373</v>
      </c>
    </row>
    <row r="22" spans="1:8" x14ac:dyDescent="0.25">
      <c r="A22" t="s">
        <v>32</v>
      </c>
      <c r="B22">
        <v>24</v>
      </c>
      <c r="C22">
        <v>1</v>
      </c>
      <c r="D22" s="11">
        <v>9999999800000000</v>
      </c>
      <c r="E22" s="11">
        <v>7234211137712160</v>
      </c>
      <c r="F22" t="s">
        <v>22</v>
      </c>
      <c r="G22" s="12">
        <v>3.1944444444444451E-6</v>
      </c>
      <c r="H22" s="12">
        <v>3.1944444444444451E-6</v>
      </c>
    </row>
    <row r="23" spans="1:8" x14ac:dyDescent="0.25">
      <c r="A23" t="s">
        <v>32</v>
      </c>
      <c r="B23">
        <v>24</v>
      </c>
      <c r="C23">
        <v>2</v>
      </c>
      <c r="D23" s="11">
        <v>7234211037712160</v>
      </c>
      <c r="E23" s="11">
        <v>7067467110056890</v>
      </c>
      <c r="F23" t="s">
        <v>22</v>
      </c>
      <c r="G23" s="12">
        <v>8.0439814814814819E-6</v>
      </c>
      <c r="H23" s="12">
        <v>1.1493055555555556E-5</v>
      </c>
    </row>
    <row r="24" spans="1:8" x14ac:dyDescent="0.25">
      <c r="A24" t="s">
        <v>32</v>
      </c>
      <c r="B24">
        <v>24</v>
      </c>
      <c r="C24">
        <v>3</v>
      </c>
      <c r="D24" s="11">
        <v>7067467010056890</v>
      </c>
      <c r="E24" s="11">
        <v>7058041155090990</v>
      </c>
      <c r="F24" t="s">
        <v>22</v>
      </c>
      <c r="G24" s="12">
        <v>1.7476851851851853E-6</v>
      </c>
      <c r="H24" s="12">
        <v>1.3506944444444447E-5</v>
      </c>
    </row>
    <row r="25" spans="1:8" x14ac:dyDescent="0.25">
      <c r="A25" t="s">
        <v>32</v>
      </c>
      <c r="B25">
        <v>24</v>
      </c>
      <c r="C25">
        <v>4</v>
      </c>
      <c r="D25" s="11">
        <v>7034452718967160</v>
      </c>
      <c r="E25" s="11">
        <v>7001649717532890</v>
      </c>
      <c r="F25" t="s">
        <v>22</v>
      </c>
      <c r="G25" s="12">
        <v>2.5694444444444447E-6</v>
      </c>
      <c r="H25" s="12">
        <v>6.9548611111111116E-5</v>
      </c>
    </row>
    <row r="26" spans="1:8" x14ac:dyDescent="0.25">
      <c r="A26" t="s">
        <v>32</v>
      </c>
      <c r="B26">
        <v>24</v>
      </c>
      <c r="C26">
        <v>5</v>
      </c>
      <c r="D26" s="11">
        <v>7001649617532890</v>
      </c>
      <c r="E26" s="11">
        <v>6988526411124770</v>
      </c>
      <c r="F26" t="s">
        <v>22</v>
      </c>
      <c r="G26" s="12">
        <v>1.1689814814814815E-6</v>
      </c>
      <c r="H26" s="12">
        <v>7.0960648148148147E-5</v>
      </c>
    </row>
    <row r="27" spans="1:8" x14ac:dyDescent="0.25">
      <c r="A27" t="s">
        <v>32</v>
      </c>
      <c r="B27">
        <v>24</v>
      </c>
      <c r="C27">
        <v>6</v>
      </c>
      <c r="D27" s="11">
        <v>6917384031380810</v>
      </c>
      <c r="E27" s="11">
        <v>6910280384834880</v>
      </c>
      <c r="F27" t="s">
        <v>22</v>
      </c>
      <c r="G27" s="12">
        <v>2.3613425925925928E-4</v>
      </c>
      <c r="H27" s="12">
        <v>3.1228009259259262E-4</v>
      </c>
    </row>
    <row r="28" spans="1:8" x14ac:dyDescent="0.25">
      <c r="A28" t="s">
        <v>32</v>
      </c>
      <c r="B28">
        <v>24</v>
      </c>
      <c r="C28">
        <v>7</v>
      </c>
      <c r="D28" s="11">
        <v>6910280284834880</v>
      </c>
      <c r="E28" s="11">
        <v>6875443502336730</v>
      </c>
      <c r="F28" t="s">
        <v>22</v>
      </c>
      <c r="G28" s="12">
        <v>6.8981481481481476E-6</v>
      </c>
      <c r="H28" s="12">
        <v>3.1943287037037037E-4</v>
      </c>
    </row>
    <row r="29" spans="1:8" x14ac:dyDescent="0.25">
      <c r="A29" t="s">
        <v>32</v>
      </c>
      <c r="B29">
        <v>24</v>
      </c>
      <c r="C29">
        <v>8</v>
      </c>
      <c r="D29" s="11">
        <v>6875443402336730</v>
      </c>
      <c r="E29" s="11">
        <v>6866729517547550</v>
      </c>
      <c r="F29" t="s">
        <v>22</v>
      </c>
      <c r="G29" s="12">
        <v>2.3548611111111112E-4</v>
      </c>
      <c r="H29" s="12">
        <v>5.5518518518518525E-4</v>
      </c>
    </row>
    <row r="30" spans="1:8" x14ac:dyDescent="0.25">
      <c r="A30" t="s">
        <v>32</v>
      </c>
      <c r="B30">
        <v>24</v>
      </c>
      <c r="C30">
        <v>9</v>
      </c>
      <c r="D30" s="11">
        <v>6866729417547550</v>
      </c>
      <c r="E30" s="11">
        <v>6805965289992760</v>
      </c>
      <c r="F30" t="s">
        <v>22</v>
      </c>
      <c r="G30" s="12">
        <v>2.7020833333333335E-4</v>
      </c>
      <c r="H30" s="12">
        <v>8.2563657407407401E-4</v>
      </c>
    </row>
    <row r="31" spans="1:8" x14ac:dyDescent="0.25">
      <c r="A31" t="s">
        <v>32</v>
      </c>
      <c r="B31">
        <v>24</v>
      </c>
      <c r="C31">
        <v>10</v>
      </c>
      <c r="D31" s="11">
        <v>6805965189992760</v>
      </c>
      <c r="E31" s="11">
        <v>6796782326881420</v>
      </c>
      <c r="F31" t="s">
        <v>22</v>
      </c>
      <c r="G31" s="12">
        <v>1.4178240740740743E-5</v>
      </c>
      <c r="H31" s="12">
        <v>8.4008101851851854E-4</v>
      </c>
    </row>
    <row r="32" spans="1:8" x14ac:dyDescent="0.25">
      <c r="A32" t="s">
        <v>32</v>
      </c>
      <c r="B32">
        <v>24</v>
      </c>
      <c r="C32">
        <v>11</v>
      </c>
      <c r="D32" s="11">
        <v>6796782226881420</v>
      </c>
      <c r="E32" s="11">
        <v>6787702272593680</v>
      </c>
      <c r="F32" t="s">
        <v>22</v>
      </c>
      <c r="G32" s="12">
        <v>1.7545462962962961E-2</v>
      </c>
      <c r="H32" s="12">
        <v>1.8385798611111111E-2</v>
      </c>
    </row>
    <row r="33" spans="1:8" x14ac:dyDescent="0.25">
      <c r="A33" t="s">
        <v>32</v>
      </c>
      <c r="B33">
        <v>24</v>
      </c>
      <c r="C33">
        <v>12</v>
      </c>
      <c r="D33" s="11">
        <v>6787702172593680</v>
      </c>
      <c r="E33" s="11">
        <v>6775393102662650</v>
      </c>
      <c r="F33" t="s">
        <v>22</v>
      </c>
      <c r="G33" s="12">
        <v>4.429398148148148E-5</v>
      </c>
      <c r="H33" s="12">
        <v>1.8430347222222223E-2</v>
      </c>
    </row>
    <row r="34" spans="1:8" x14ac:dyDescent="0.25">
      <c r="A34" t="s">
        <v>32</v>
      </c>
      <c r="B34">
        <v>24</v>
      </c>
      <c r="C34">
        <v>13</v>
      </c>
      <c r="D34" s="11">
        <v>6775393002662650</v>
      </c>
      <c r="E34" s="11">
        <v>6772084097232090</v>
      </c>
      <c r="F34" t="s">
        <v>22</v>
      </c>
      <c r="G34" s="12">
        <v>2.8587962962962965E-6</v>
      </c>
      <c r="H34" s="12">
        <v>1.8433472222222223E-2</v>
      </c>
    </row>
    <row r="35" spans="1:8" x14ac:dyDescent="0.25">
      <c r="A35" t="s">
        <v>32</v>
      </c>
      <c r="B35">
        <v>24</v>
      </c>
      <c r="C35">
        <v>14</v>
      </c>
      <c r="D35" s="11">
        <v>6772083997232090</v>
      </c>
      <c r="E35" s="11">
        <v>6755241021530680</v>
      </c>
      <c r="F35" t="s">
        <v>22</v>
      </c>
      <c r="G35" s="12">
        <v>4.6620370370370363E-5</v>
      </c>
      <c r="H35" s="12">
        <v>1.8480347222222221E-2</v>
      </c>
    </row>
    <row r="36" spans="1:8" x14ac:dyDescent="0.25">
      <c r="A36" t="s">
        <v>32</v>
      </c>
      <c r="B36">
        <v>24</v>
      </c>
      <c r="C36">
        <v>15</v>
      </c>
      <c r="D36" s="11">
        <v>6755240921530680</v>
      </c>
      <c r="E36" s="11">
        <v>6755241021530680</v>
      </c>
      <c r="F36" t="s">
        <v>23</v>
      </c>
      <c r="G36" s="12">
        <v>0.18984965277777777</v>
      </c>
      <c r="H36" s="12">
        <v>0.20833026620370373</v>
      </c>
    </row>
    <row r="37" spans="1:8" x14ac:dyDescent="0.25">
      <c r="A37" t="s">
        <v>32</v>
      </c>
      <c r="B37">
        <v>32</v>
      </c>
      <c r="C37">
        <v>1</v>
      </c>
      <c r="D37" s="11">
        <v>1.72270640407986E+16</v>
      </c>
      <c r="E37" s="11">
        <v>1.38241501956005E+16</v>
      </c>
      <c r="F37" t="s">
        <v>22</v>
      </c>
      <c r="G37" s="12">
        <v>3.6921296296296297E-6</v>
      </c>
      <c r="H37" s="12">
        <v>3.6921296296296297E-6</v>
      </c>
    </row>
    <row r="38" spans="1:8" x14ac:dyDescent="0.25">
      <c r="A38" t="s">
        <v>32</v>
      </c>
      <c r="B38">
        <v>32</v>
      </c>
      <c r="C38">
        <v>2</v>
      </c>
      <c r="D38" s="11">
        <v>1.38241500233298E+16</v>
      </c>
      <c r="E38" s="11">
        <v>1.37998256433236E+16</v>
      </c>
      <c r="F38" t="s">
        <v>22</v>
      </c>
      <c r="G38" s="12">
        <v>2.025462962962963E-6</v>
      </c>
      <c r="H38" s="12">
        <v>6.0648148148148149E-6</v>
      </c>
    </row>
    <row r="39" spans="1:8" x14ac:dyDescent="0.25">
      <c r="A39" t="s">
        <v>32</v>
      </c>
      <c r="B39">
        <v>32</v>
      </c>
      <c r="C39">
        <v>3</v>
      </c>
      <c r="D39" s="11">
        <v>1.37218215180649E+16</v>
      </c>
      <c r="E39" s="11">
        <v>1.37216282728868E+16</v>
      </c>
      <c r="F39" t="s">
        <v>22</v>
      </c>
      <c r="G39" s="12">
        <v>1.9097222222222225E-6</v>
      </c>
      <c r="H39" s="12">
        <v>2.3645833333333337E-5</v>
      </c>
    </row>
    <row r="40" spans="1:8" x14ac:dyDescent="0.25">
      <c r="A40" t="s">
        <v>32</v>
      </c>
      <c r="B40">
        <v>32</v>
      </c>
      <c r="C40">
        <v>4</v>
      </c>
      <c r="D40" s="11">
        <v>1.37195346720018E+16</v>
      </c>
      <c r="E40" s="11">
        <v>1.37194084540468E+16</v>
      </c>
      <c r="F40" t="s">
        <v>22</v>
      </c>
      <c r="G40" s="12">
        <v>1.5972222222222226E-6</v>
      </c>
      <c r="H40" s="12">
        <v>3.294097222222222E-4</v>
      </c>
    </row>
    <row r="41" spans="1:8" x14ac:dyDescent="0.25">
      <c r="A41" t="s">
        <v>32</v>
      </c>
      <c r="B41">
        <v>32</v>
      </c>
      <c r="C41">
        <v>5</v>
      </c>
      <c r="D41" s="11">
        <v>1.37194082817761E+16</v>
      </c>
      <c r="E41" s="11">
        <v>1.37148783015662E+16</v>
      </c>
      <c r="F41" t="s">
        <v>22</v>
      </c>
      <c r="G41" s="12">
        <v>5.0231481481481477E-6</v>
      </c>
      <c r="H41" s="12">
        <v>3.3478009259259263E-4</v>
      </c>
    </row>
    <row r="42" spans="1:8" x14ac:dyDescent="0.25">
      <c r="A42" t="s">
        <v>32</v>
      </c>
      <c r="B42">
        <v>32</v>
      </c>
      <c r="C42">
        <v>6</v>
      </c>
      <c r="D42" s="11">
        <v>1.37148781292956E+16</v>
      </c>
      <c r="E42" s="11">
        <v>1.37116198626227E+16</v>
      </c>
      <c r="F42" t="s">
        <v>22</v>
      </c>
      <c r="G42" s="12">
        <v>5.2430555555555558E-6</v>
      </c>
      <c r="H42" s="12">
        <v>3.4037037037037038E-4</v>
      </c>
    </row>
    <row r="43" spans="1:8" x14ac:dyDescent="0.25">
      <c r="A43" t="s">
        <v>32</v>
      </c>
      <c r="B43">
        <v>32</v>
      </c>
      <c r="C43">
        <v>7</v>
      </c>
      <c r="D43" s="11">
        <v>1.37116196903521E+16</v>
      </c>
      <c r="E43" s="11">
        <v>1.37111810416507E+16</v>
      </c>
      <c r="F43" t="s">
        <v>22</v>
      </c>
      <c r="G43" s="12">
        <v>1.2731481481481481E-6</v>
      </c>
      <c r="H43" s="12">
        <v>3.4200231481481478E-4</v>
      </c>
    </row>
    <row r="44" spans="1:8" x14ac:dyDescent="0.25">
      <c r="A44" t="s">
        <v>32</v>
      </c>
      <c r="B44">
        <v>32</v>
      </c>
      <c r="C44">
        <v>8</v>
      </c>
      <c r="D44" s="11">
        <v>1.37111808693801E+16</v>
      </c>
      <c r="E44" s="11">
        <v>1.37082057058601E+16</v>
      </c>
      <c r="F44" t="s">
        <v>22</v>
      </c>
      <c r="G44" s="12">
        <v>1.1666666666666666E-5</v>
      </c>
      <c r="H44" s="12">
        <v>3.5401620370370377E-4</v>
      </c>
    </row>
    <row r="45" spans="1:8" x14ac:dyDescent="0.25">
      <c r="A45" t="s">
        <v>32</v>
      </c>
      <c r="B45">
        <v>32</v>
      </c>
      <c r="C45">
        <v>9</v>
      </c>
      <c r="D45" s="11">
        <v>1.37082055335894E+16</v>
      </c>
      <c r="E45" s="11">
        <v>1.37049135455033E+16</v>
      </c>
      <c r="F45" t="s">
        <v>22</v>
      </c>
      <c r="G45" s="12">
        <v>1.1844328703703702E-3</v>
      </c>
      <c r="H45" s="12">
        <v>1.5387962962962966E-3</v>
      </c>
    </row>
    <row r="46" spans="1:8" x14ac:dyDescent="0.25">
      <c r="A46" t="s">
        <v>32</v>
      </c>
      <c r="B46">
        <v>32</v>
      </c>
      <c r="C46">
        <v>10</v>
      </c>
      <c r="D46" s="11">
        <v>1.37049133732327E+16</v>
      </c>
      <c r="E46" s="11">
        <v>1.36770211098305E+16</v>
      </c>
      <c r="F46" t="s">
        <v>22</v>
      </c>
      <c r="G46" s="12">
        <v>1.0185185185185185E-5</v>
      </c>
      <c r="H46" s="12">
        <v>1.549340277777778E-3</v>
      </c>
    </row>
    <row r="47" spans="1:8" x14ac:dyDescent="0.25">
      <c r="A47" t="s">
        <v>32</v>
      </c>
      <c r="B47">
        <v>32</v>
      </c>
      <c r="C47">
        <v>11</v>
      </c>
      <c r="D47" s="11">
        <v>1.36770209375599E+16</v>
      </c>
      <c r="E47" s="11">
        <v>1.36654790704716E+16</v>
      </c>
      <c r="F47" t="s">
        <v>22</v>
      </c>
      <c r="G47" s="12">
        <v>5.2741898148148147E-4</v>
      </c>
      <c r="H47" s="12">
        <v>2.0771180555555556E-3</v>
      </c>
    </row>
    <row r="48" spans="1:8" x14ac:dyDescent="0.25">
      <c r="A48" t="s">
        <v>32</v>
      </c>
      <c r="B48">
        <v>32</v>
      </c>
      <c r="C48">
        <v>12</v>
      </c>
      <c r="D48" s="11">
        <v>1.3665478898201E+16</v>
      </c>
      <c r="E48" s="11">
        <v>1.3645479274434E+16</v>
      </c>
      <c r="F48" t="s">
        <v>22</v>
      </c>
      <c r="G48" s="12">
        <v>8.4064814814814809E-4</v>
      </c>
      <c r="H48" s="12">
        <v>2.918113425925926E-3</v>
      </c>
    </row>
    <row r="49" spans="1:8" x14ac:dyDescent="0.25">
      <c r="A49" t="s">
        <v>32</v>
      </c>
      <c r="B49">
        <v>32</v>
      </c>
      <c r="C49">
        <v>13</v>
      </c>
      <c r="D49" s="11">
        <v>1.36454791021633E+16</v>
      </c>
      <c r="E49" s="11">
        <v>1.36399339907144E+16</v>
      </c>
      <c r="F49" t="s">
        <v>22</v>
      </c>
      <c r="G49" s="12">
        <v>4.2708333333333332E-6</v>
      </c>
      <c r="H49" s="12">
        <v>2.9227430555555556E-3</v>
      </c>
    </row>
    <row r="50" spans="1:8" x14ac:dyDescent="0.25">
      <c r="A50" t="s">
        <v>32</v>
      </c>
      <c r="B50">
        <v>32</v>
      </c>
      <c r="C50">
        <v>14</v>
      </c>
      <c r="D50" s="11">
        <v>1.36399338184438E+16</v>
      </c>
      <c r="E50" s="11">
        <v>1.36340368872272E+16</v>
      </c>
      <c r="F50" t="s">
        <v>22</v>
      </c>
      <c r="G50" s="12">
        <v>1.9560185185185185E-6</v>
      </c>
      <c r="H50" s="12">
        <v>2.9250462962962967E-3</v>
      </c>
    </row>
    <row r="51" spans="1:8" x14ac:dyDescent="0.25">
      <c r="A51" t="s">
        <v>32</v>
      </c>
      <c r="B51">
        <v>32</v>
      </c>
      <c r="C51">
        <v>15</v>
      </c>
      <c r="D51" s="11">
        <v>1.36340367149566E+16</v>
      </c>
      <c r="E51" s="11">
        <v>1.36306844399551E+16</v>
      </c>
      <c r="F51" t="s">
        <v>22</v>
      </c>
      <c r="G51" s="12">
        <v>2.4049768518518517E-4</v>
      </c>
      <c r="H51" s="12">
        <v>3.1658912037037037E-3</v>
      </c>
    </row>
    <row r="52" spans="1:8" x14ac:dyDescent="0.25">
      <c r="A52" t="s">
        <v>32</v>
      </c>
      <c r="B52">
        <v>32</v>
      </c>
      <c r="C52">
        <v>16</v>
      </c>
      <c r="D52" s="11">
        <v>1.36306842676845E+16</v>
      </c>
      <c r="E52" s="11">
        <v>1.36265579608516E+16</v>
      </c>
      <c r="F52" t="s">
        <v>22</v>
      </c>
      <c r="G52" s="12">
        <v>1.326605324074074E-2</v>
      </c>
      <c r="H52" s="12">
        <v>1.6432303240740739E-2</v>
      </c>
    </row>
    <row r="53" spans="1:8" x14ac:dyDescent="0.25">
      <c r="A53" t="s">
        <v>32</v>
      </c>
      <c r="B53">
        <v>32</v>
      </c>
      <c r="C53">
        <v>17</v>
      </c>
      <c r="D53" s="11">
        <v>1.36265577885809E+16</v>
      </c>
      <c r="E53" s="11">
        <v>1.36253346644201E+16</v>
      </c>
      <c r="F53" t="s">
        <v>22</v>
      </c>
      <c r="G53" s="12">
        <v>8.9849537037037033E-5</v>
      </c>
      <c r="H53" s="12">
        <v>1.6522499999999999E-2</v>
      </c>
    </row>
    <row r="54" spans="1:8" x14ac:dyDescent="0.25">
      <c r="A54" t="s">
        <v>32</v>
      </c>
      <c r="B54">
        <v>32</v>
      </c>
      <c r="C54">
        <v>18</v>
      </c>
      <c r="D54" s="11">
        <v>1.36253344921495E+16</v>
      </c>
      <c r="E54" s="11">
        <v>1.36248355144515E+16</v>
      </c>
      <c r="F54" t="s">
        <v>22</v>
      </c>
      <c r="G54" s="12">
        <v>5.9374999999999995E-6</v>
      </c>
      <c r="H54" s="12">
        <v>1.6528784722222221E-2</v>
      </c>
    </row>
    <row r="55" spans="1:8" x14ac:dyDescent="0.25">
      <c r="A55" t="s">
        <v>32</v>
      </c>
      <c r="B55">
        <v>32</v>
      </c>
      <c r="C55">
        <v>19</v>
      </c>
      <c r="D55" s="11">
        <v>1.36248353421809E+16</v>
      </c>
      <c r="E55" s="11">
        <v>1.36214705816423E+16</v>
      </c>
      <c r="F55" t="s">
        <v>22</v>
      </c>
      <c r="G55" s="12">
        <v>1.7684027777777774E-4</v>
      </c>
      <c r="H55" s="12">
        <v>1.6705972222222223E-2</v>
      </c>
    </row>
    <row r="56" spans="1:8" x14ac:dyDescent="0.25">
      <c r="A56" t="s">
        <v>32</v>
      </c>
      <c r="B56">
        <v>32</v>
      </c>
      <c r="C56">
        <v>20</v>
      </c>
      <c r="D56" s="11">
        <v>1.36214704093716E+16</v>
      </c>
      <c r="E56" s="11">
        <v>1.3614116448386E+16</v>
      </c>
      <c r="F56" t="s">
        <v>22</v>
      </c>
      <c r="G56" s="12">
        <v>4.8295138888888883E-4</v>
      </c>
      <c r="H56" s="12">
        <v>1.7189270833333332E-2</v>
      </c>
    </row>
    <row r="57" spans="1:8" x14ac:dyDescent="0.25">
      <c r="A57" t="s">
        <v>32</v>
      </c>
      <c r="B57">
        <v>32</v>
      </c>
      <c r="C57">
        <v>21</v>
      </c>
      <c r="D57" s="11">
        <v>1.36141162761153E+16</v>
      </c>
      <c r="E57" s="11">
        <v>1.3612831072825E+16</v>
      </c>
      <c r="F57" t="s">
        <v>22</v>
      </c>
      <c r="G57" s="12">
        <v>8.6548171296296286E-2</v>
      </c>
      <c r="H57" s="12">
        <v>0.10373780092592592</v>
      </c>
    </row>
    <row r="58" spans="1:8" x14ac:dyDescent="0.25">
      <c r="A58" t="s">
        <v>32</v>
      </c>
      <c r="B58">
        <v>32</v>
      </c>
      <c r="C58">
        <v>22</v>
      </c>
      <c r="D58" s="11">
        <v>1.36128309005544E+16</v>
      </c>
      <c r="E58" s="11">
        <v>1.36066082132741E+16</v>
      </c>
      <c r="F58" t="s">
        <v>22</v>
      </c>
      <c r="G58" s="12">
        <v>6.2731481481481493E-6</v>
      </c>
      <c r="H58" s="12">
        <v>0.1037444212962963</v>
      </c>
    </row>
    <row r="59" spans="1:8" x14ac:dyDescent="0.25">
      <c r="A59" t="s">
        <v>32</v>
      </c>
      <c r="B59">
        <v>32</v>
      </c>
      <c r="C59">
        <v>23</v>
      </c>
      <c r="D59" s="11">
        <v>1.36066080410034E+16</v>
      </c>
      <c r="E59" s="11">
        <v>1.36052673209896E+16</v>
      </c>
      <c r="F59" t="s">
        <v>22</v>
      </c>
      <c r="G59" s="12">
        <v>1.8969907407407406E-5</v>
      </c>
      <c r="H59" s="12">
        <v>0.10376373842592594</v>
      </c>
    </row>
    <row r="60" spans="1:8" x14ac:dyDescent="0.25">
      <c r="A60" t="s">
        <v>32</v>
      </c>
      <c r="B60">
        <v>32</v>
      </c>
      <c r="C60">
        <v>24</v>
      </c>
      <c r="D60" s="11">
        <v>1.3605267148719E+16</v>
      </c>
      <c r="E60" s="11">
        <v>1.36034298572729E+16</v>
      </c>
      <c r="F60" t="s">
        <v>22</v>
      </c>
      <c r="G60" s="12">
        <v>7.1180555555555557E-6</v>
      </c>
      <c r="H60" s="12">
        <v>0.10377121527777777</v>
      </c>
    </row>
    <row r="61" spans="1:8" x14ac:dyDescent="0.25">
      <c r="A61" t="s">
        <v>32</v>
      </c>
      <c r="B61">
        <v>32</v>
      </c>
      <c r="C61">
        <v>25</v>
      </c>
      <c r="D61" s="11">
        <v>1.36034296850023E+16</v>
      </c>
      <c r="E61" s="11">
        <v>1.35978394149712E+16</v>
      </c>
      <c r="F61" t="s">
        <v>22</v>
      </c>
      <c r="G61" s="12">
        <v>1.3020833333333334E-5</v>
      </c>
      <c r="H61" s="12">
        <v>0.10378458333333333</v>
      </c>
    </row>
    <row r="62" spans="1:8" x14ac:dyDescent="0.25">
      <c r="A62" t="s">
        <v>32</v>
      </c>
      <c r="B62">
        <v>32</v>
      </c>
      <c r="C62">
        <v>26</v>
      </c>
      <c r="D62" s="11">
        <v>1.35978392427006E+16</v>
      </c>
      <c r="E62" s="11">
        <v>1.3587360857454E+16</v>
      </c>
      <c r="F62" t="s">
        <v>22</v>
      </c>
      <c r="G62" s="12">
        <v>1.3855879629629629E-2</v>
      </c>
      <c r="H62" s="12">
        <v>0.11764081018518519</v>
      </c>
    </row>
    <row r="63" spans="1:8" x14ac:dyDescent="0.25">
      <c r="A63" t="s">
        <v>32</v>
      </c>
      <c r="B63">
        <v>32</v>
      </c>
      <c r="C63">
        <v>27</v>
      </c>
      <c r="D63" s="11">
        <v>1.35873606851833E+16</v>
      </c>
      <c r="E63" s="11">
        <v>1.3587360857454E+16</v>
      </c>
      <c r="F63" t="s">
        <v>23</v>
      </c>
      <c r="G63" s="12">
        <v>9.0682974537037039E-2</v>
      </c>
      <c r="H63" s="12">
        <v>0.20832412037037037</v>
      </c>
    </row>
    <row r="64" spans="1:8" x14ac:dyDescent="0.25">
      <c r="A64" t="s">
        <v>32</v>
      </c>
      <c r="B64">
        <v>48</v>
      </c>
      <c r="C64">
        <v>1</v>
      </c>
      <c r="D64" s="11">
        <v>1.72270640407986E+16</v>
      </c>
      <c r="E64" s="11">
        <v>1.35713581004745E+16</v>
      </c>
      <c r="F64" t="s">
        <v>22</v>
      </c>
      <c r="G64" s="12">
        <v>1.8599537037037036E-5</v>
      </c>
      <c r="H64" s="12">
        <v>1.8599537037037036E-5</v>
      </c>
    </row>
    <row r="65" spans="1:8" x14ac:dyDescent="0.25">
      <c r="A65" t="s">
        <v>32</v>
      </c>
      <c r="B65">
        <v>48</v>
      </c>
      <c r="C65">
        <v>2</v>
      </c>
      <c r="D65" s="11">
        <v>1.35713579282039E+16</v>
      </c>
      <c r="E65" s="11">
        <v>1.35495983191637E+16</v>
      </c>
      <c r="F65" t="s">
        <v>22</v>
      </c>
      <c r="G65" s="12">
        <v>1.8760416666666668E-4</v>
      </c>
      <c r="H65" s="12">
        <v>2.0682870370370373E-4</v>
      </c>
    </row>
    <row r="66" spans="1:8" x14ac:dyDescent="0.25">
      <c r="A66" t="s">
        <v>32</v>
      </c>
      <c r="B66">
        <v>48</v>
      </c>
      <c r="C66">
        <v>3</v>
      </c>
      <c r="D66" s="11">
        <v>1.35495981468931E+16</v>
      </c>
      <c r="E66" s="11">
        <v>1.35380706449841E+16</v>
      </c>
      <c r="F66" t="s">
        <v>22</v>
      </c>
      <c r="G66" s="12">
        <v>2.4778935185185185E-4</v>
      </c>
      <c r="H66" s="12">
        <v>4.5525462962962967E-4</v>
      </c>
    </row>
    <row r="67" spans="1:8" x14ac:dyDescent="0.25">
      <c r="A67" t="s">
        <v>32</v>
      </c>
      <c r="B67">
        <v>48</v>
      </c>
      <c r="C67">
        <v>4</v>
      </c>
      <c r="D67" s="11">
        <v>1.35380704727135E+16</v>
      </c>
      <c r="E67" s="11">
        <v>1.35239165486444E+16</v>
      </c>
      <c r="F67" t="s">
        <v>22</v>
      </c>
      <c r="G67" s="12">
        <v>2.812037037037037E-4</v>
      </c>
      <c r="H67" s="12">
        <v>7.3710648148148138E-4</v>
      </c>
    </row>
    <row r="68" spans="1:8" x14ac:dyDescent="0.25">
      <c r="A68" t="s">
        <v>32</v>
      </c>
      <c r="B68">
        <v>48</v>
      </c>
      <c r="C68">
        <v>5</v>
      </c>
      <c r="D68" s="11">
        <v>1.35239163763738E+16</v>
      </c>
      <c r="E68" s="11">
        <v>1.35226166544995E+16</v>
      </c>
      <c r="F68" t="s">
        <v>22</v>
      </c>
      <c r="G68" s="12">
        <v>2.0324074074074074E-5</v>
      </c>
      <c r="H68" s="12">
        <v>7.5805555555555554E-4</v>
      </c>
    </row>
    <row r="69" spans="1:8" x14ac:dyDescent="0.25">
      <c r="A69" t="s">
        <v>32</v>
      </c>
      <c r="B69">
        <v>48</v>
      </c>
      <c r="C69">
        <v>6</v>
      </c>
      <c r="D69" s="11">
        <v>1.35226164822288E+16</v>
      </c>
      <c r="E69" s="11">
        <v>1.34925429295871E+16</v>
      </c>
      <c r="F69" t="s">
        <v>22</v>
      </c>
      <c r="G69" s="12">
        <v>6.4118055555555554E-4</v>
      </c>
      <c r="H69" s="12">
        <v>1.3998726851851854E-3</v>
      </c>
    </row>
    <row r="70" spans="1:8" x14ac:dyDescent="0.25">
      <c r="A70" t="s">
        <v>32</v>
      </c>
      <c r="B70">
        <v>48</v>
      </c>
      <c r="C70">
        <v>7</v>
      </c>
      <c r="D70" s="11">
        <v>1.3474122654878E+16</v>
      </c>
      <c r="E70" s="11">
        <v>1.34707253983037E+16</v>
      </c>
      <c r="F70" t="s">
        <v>22</v>
      </c>
      <c r="G70" s="12">
        <v>7.9398148148148139E-6</v>
      </c>
      <c r="H70" s="12">
        <v>1.4186226851851851E-3</v>
      </c>
    </row>
    <row r="71" spans="1:8" x14ac:dyDescent="0.25">
      <c r="A71" t="s">
        <v>32</v>
      </c>
      <c r="B71">
        <v>48</v>
      </c>
      <c r="C71">
        <v>8</v>
      </c>
      <c r="D71" s="11">
        <v>1.3470725226033E+16</v>
      </c>
      <c r="E71" s="11">
        <v>1.34573698872322E+16</v>
      </c>
      <c r="F71" t="s">
        <v>22</v>
      </c>
      <c r="G71" s="12">
        <v>4.638888888888889E-5</v>
      </c>
      <c r="H71" s="12">
        <v>1.4656365740740741E-3</v>
      </c>
    </row>
    <row r="72" spans="1:8" x14ac:dyDescent="0.25">
      <c r="A72" t="s">
        <v>32</v>
      </c>
      <c r="B72">
        <v>48</v>
      </c>
      <c r="C72">
        <v>9</v>
      </c>
      <c r="D72" s="11">
        <v>1.34573697149616E+16</v>
      </c>
      <c r="E72" s="11">
        <v>1.34565891588064E+16</v>
      </c>
      <c r="F72" t="s">
        <v>22</v>
      </c>
      <c r="G72" s="12">
        <v>1.1643518518518517E-5</v>
      </c>
      <c r="H72" s="12">
        <v>1.4779282407407408E-3</v>
      </c>
    </row>
    <row r="73" spans="1:8" x14ac:dyDescent="0.25">
      <c r="A73" t="s">
        <v>32</v>
      </c>
      <c r="B73">
        <v>48</v>
      </c>
      <c r="C73">
        <v>10</v>
      </c>
      <c r="D73" s="11">
        <v>1.34565889865357E+16</v>
      </c>
      <c r="E73" s="11">
        <v>1.34565171518923E+16</v>
      </c>
      <c r="F73" t="s">
        <v>22</v>
      </c>
      <c r="G73" s="12">
        <v>3.1134259259259265E-6</v>
      </c>
      <c r="H73" s="12">
        <v>1.4816666666666667E-3</v>
      </c>
    </row>
    <row r="74" spans="1:8" x14ac:dyDescent="0.25">
      <c r="A74" t="s">
        <v>32</v>
      </c>
      <c r="B74">
        <v>48</v>
      </c>
      <c r="C74">
        <v>11</v>
      </c>
      <c r="D74" s="11">
        <v>1.34565169796217E+16</v>
      </c>
      <c r="E74" s="11">
        <v>1.34557490781424E+16</v>
      </c>
      <c r="F74" t="s">
        <v>22</v>
      </c>
      <c r="G74" s="12">
        <v>5.5787037037037032E-6</v>
      </c>
      <c r="H74" s="12">
        <v>1.4878819444444445E-3</v>
      </c>
    </row>
    <row r="75" spans="1:8" x14ac:dyDescent="0.25">
      <c r="A75" t="s">
        <v>32</v>
      </c>
      <c r="B75">
        <v>48</v>
      </c>
      <c r="C75">
        <v>12</v>
      </c>
      <c r="D75" s="11">
        <v>1.34557489058718E+16</v>
      </c>
      <c r="E75" s="11">
        <v>1.34549758605379E+16</v>
      </c>
      <c r="F75" t="s">
        <v>22</v>
      </c>
      <c r="G75" s="12">
        <v>9.9421296296296308E-6</v>
      </c>
      <c r="H75" s="12">
        <v>1.4984606481481481E-3</v>
      </c>
    </row>
    <row r="76" spans="1:8" x14ac:dyDescent="0.25">
      <c r="A76" t="s">
        <v>32</v>
      </c>
      <c r="B76">
        <v>48</v>
      </c>
      <c r="C76">
        <v>13</v>
      </c>
      <c r="D76" s="11">
        <v>1.34549756882673E+16</v>
      </c>
      <c r="E76" s="11">
        <v>1.34532921290265E+16</v>
      </c>
      <c r="F76" t="s">
        <v>22</v>
      </c>
      <c r="G76" s="12">
        <v>2.1886574074074072E-5</v>
      </c>
      <c r="H76" s="12">
        <v>1.5209837962962963E-3</v>
      </c>
    </row>
    <row r="77" spans="1:8" x14ac:dyDescent="0.25">
      <c r="A77" t="s">
        <v>32</v>
      </c>
      <c r="B77">
        <v>48</v>
      </c>
      <c r="C77">
        <v>14</v>
      </c>
      <c r="D77" s="11">
        <v>1.34532919567559E+16</v>
      </c>
      <c r="E77" s="11">
        <v>1.34515175698566E+16</v>
      </c>
      <c r="F77" t="s">
        <v>22</v>
      </c>
      <c r="G77" s="12">
        <v>6.7957060185185186E-3</v>
      </c>
      <c r="H77" s="12">
        <v>8.3173148148148138E-3</v>
      </c>
    </row>
    <row r="78" spans="1:8" x14ac:dyDescent="0.25">
      <c r="A78" t="s">
        <v>32</v>
      </c>
      <c r="B78">
        <v>48</v>
      </c>
      <c r="C78">
        <v>15</v>
      </c>
      <c r="D78" s="11">
        <v>1.3451517397586E+16</v>
      </c>
      <c r="E78" s="11">
        <v>1.34363019014602E+16</v>
      </c>
      <c r="F78" t="s">
        <v>22</v>
      </c>
      <c r="G78" s="12">
        <v>3.5821759259259259E-5</v>
      </c>
      <c r="H78" s="12">
        <v>8.3537847222222225E-3</v>
      </c>
    </row>
    <row r="79" spans="1:8" x14ac:dyDescent="0.25">
      <c r="A79" t="s">
        <v>32</v>
      </c>
      <c r="B79">
        <v>48</v>
      </c>
      <c r="C79">
        <v>16</v>
      </c>
      <c r="D79" s="11">
        <v>1.34363017291896E+16</v>
      </c>
      <c r="E79" s="11">
        <v>1.34224120374321E+16</v>
      </c>
      <c r="F79" t="s">
        <v>22</v>
      </c>
      <c r="G79" s="12">
        <v>3.0305555555555554E-3</v>
      </c>
      <c r="H79" s="12">
        <v>1.1384976851851851E-2</v>
      </c>
    </row>
    <row r="80" spans="1:8" x14ac:dyDescent="0.25">
      <c r="A80" t="s">
        <v>32</v>
      </c>
      <c r="B80">
        <v>48</v>
      </c>
      <c r="C80">
        <v>17</v>
      </c>
      <c r="D80" s="11">
        <v>1.34172168339198E+16</v>
      </c>
      <c r="E80" s="11">
        <v>1.34172170061904E+16</v>
      </c>
      <c r="F80" t="s">
        <v>23</v>
      </c>
      <c r="G80" s="12">
        <v>0.19690996527777779</v>
      </c>
      <c r="H80" s="12">
        <v>0.20832745370370373</v>
      </c>
    </row>
    <row r="81" spans="1:8" x14ac:dyDescent="0.25">
      <c r="A81" t="s">
        <v>32</v>
      </c>
      <c r="B81">
        <v>64</v>
      </c>
      <c r="C81">
        <v>1</v>
      </c>
      <c r="D81" s="11">
        <v>1.72270640407986E+16</v>
      </c>
      <c r="E81" s="11">
        <v>1.39398178994135E+16</v>
      </c>
      <c r="F81" t="s">
        <v>22</v>
      </c>
      <c r="G81" s="12">
        <v>2.6967592592592595E-5</v>
      </c>
      <c r="H81" s="12">
        <v>2.6967592592592595E-5</v>
      </c>
    </row>
    <row r="82" spans="1:8" x14ac:dyDescent="0.25">
      <c r="A82" t="s">
        <v>32</v>
      </c>
      <c r="B82">
        <v>64</v>
      </c>
      <c r="C82">
        <v>2</v>
      </c>
      <c r="D82" s="11">
        <v>1.39398177271429E+16</v>
      </c>
      <c r="E82" s="11">
        <v>1.3864577058689E+16</v>
      </c>
      <c r="F82" t="s">
        <v>22</v>
      </c>
      <c r="G82" s="12">
        <v>3.436342592592592E-5</v>
      </c>
      <c r="H82" s="12">
        <v>6.2210648148148151E-5</v>
      </c>
    </row>
    <row r="83" spans="1:8" x14ac:dyDescent="0.25">
      <c r="A83" t="s">
        <v>32</v>
      </c>
      <c r="B83">
        <v>64</v>
      </c>
      <c r="C83">
        <v>3</v>
      </c>
      <c r="D83" s="11">
        <v>1.38645768864184E+16</v>
      </c>
      <c r="E83" s="11">
        <v>1.38488339152671E+16</v>
      </c>
      <c r="F83" t="s">
        <v>22</v>
      </c>
      <c r="G83" s="12">
        <v>4.4224537037037035E-5</v>
      </c>
      <c r="H83" s="12">
        <v>1.0731481481481481E-4</v>
      </c>
    </row>
    <row r="84" spans="1:8" x14ac:dyDescent="0.25">
      <c r="A84" t="s">
        <v>32</v>
      </c>
      <c r="B84">
        <v>64</v>
      </c>
      <c r="C84">
        <v>4</v>
      </c>
      <c r="D84" s="11">
        <v>1.38488337429965E+16</v>
      </c>
      <c r="E84" s="11">
        <v>1.37701285333437E+16</v>
      </c>
      <c r="F84" t="s">
        <v>22</v>
      </c>
      <c r="G84" s="12">
        <v>9.4328703703703692E-6</v>
      </c>
      <c r="H84" s="12">
        <v>1.1762731481481482E-4</v>
      </c>
    </row>
    <row r="85" spans="1:8" x14ac:dyDescent="0.25">
      <c r="A85" t="s">
        <v>32</v>
      </c>
      <c r="B85">
        <v>64</v>
      </c>
      <c r="C85">
        <v>5</v>
      </c>
      <c r="D85" s="11">
        <v>1.37701283610731E+16</v>
      </c>
      <c r="E85" s="11">
        <v>1.3682419186271E+16</v>
      </c>
      <c r="F85" t="s">
        <v>22</v>
      </c>
      <c r="G85" s="12">
        <v>1.3148148148148151E-5</v>
      </c>
      <c r="H85" s="12">
        <v>1.3166666666666668E-4</v>
      </c>
    </row>
    <row r="86" spans="1:8" x14ac:dyDescent="0.25">
      <c r="A86" t="s">
        <v>32</v>
      </c>
      <c r="B86">
        <v>64</v>
      </c>
      <c r="C86">
        <v>6</v>
      </c>
      <c r="D86" s="11">
        <v>1.36824190140004E+16</v>
      </c>
      <c r="E86" s="11">
        <v>1.3682419186271E+16</v>
      </c>
      <c r="F86" t="s">
        <v>23</v>
      </c>
      <c r="G86" s="12">
        <v>0.20819611111111111</v>
      </c>
      <c r="H86" s="12">
        <v>0.20832865740740739</v>
      </c>
    </row>
    <row r="87" spans="1:8" x14ac:dyDescent="0.25">
      <c r="A87" t="s">
        <v>32</v>
      </c>
      <c r="B87">
        <v>96</v>
      </c>
      <c r="C87">
        <v>1</v>
      </c>
      <c r="D87" s="11">
        <v>1.72270640407986E+16</v>
      </c>
      <c r="E87" s="11">
        <v>1.38486976245214E+16</v>
      </c>
      <c r="F87" t="s">
        <v>22</v>
      </c>
      <c r="G87" s="12">
        <v>1.0108796296296297E-4</v>
      </c>
      <c r="H87" s="12">
        <v>1.0108796296296297E-4</v>
      </c>
    </row>
    <row r="88" spans="1:8" x14ac:dyDescent="0.25">
      <c r="A88" t="s">
        <v>32</v>
      </c>
      <c r="B88">
        <v>96</v>
      </c>
      <c r="C88">
        <v>2</v>
      </c>
      <c r="D88" s="11">
        <v>1.38486974522508E+16</v>
      </c>
      <c r="E88" s="11">
        <v>1.38458391827763E+16</v>
      </c>
      <c r="F88" t="s">
        <v>22</v>
      </c>
      <c r="G88" s="12">
        <v>2.15625E-4</v>
      </c>
      <c r="H88" s="12">
        <v>3.1819444444444446E-4</v>
      </c>
    </row>
    <row r="89" spans="1:8" x14ac:dyDescent="0.25">
      <c r="A89" t="s">
        <v>32</v>
      </c>
      <c r="B89">
        <v>96</v>
      </c>
      <c r="C89">
        <v>3</v>
      </c>
      <c r="D89" s="11">
        <v>1.38458390105056E+16</v>
      </c>
      <c r="E89" s="11">
        <v>1.3766611927037E+16</v>
      </c>
      <c r="F89" t="s">
        <v>22</v>
      </c>
      <c r="G89" s="12">
        <v>2.2374999999999999E-4</v>
      </c>
      <c r="H89" s="12">
        <v>5.4344907407407402E-4</v>
      </c>
    </row>
    <row r="90" spans="1:8" x14ac:dyDescent="0.25">
      <c r="A90" t="s">
        <v>32</v>
      </c>
      <c r="B90">
        <v>96</v>
      </c>
      <c r="C90">
        <v>4</v>
      </c>
      <c r="D90" s="11">
        <v>1.37666117547664E+16</v>
      </c>
      <c r="E90" s="11">
        <v>1.37269447925771E+16</v>
      </c>
      <c r="F90" t="s">
        <v>22</v>
      </c>
      <c r="G90" s="12">
        <v>1.2146990740740742E-4</v>
      </c>
      <c r="H90" s="12">
        <v>6.6644675925925931E-4</v>
      </c>
    </row>
    <row r="91" spans="1:8" x14ac:dyDescent="0.25">
      <c r="A91" t="s">
        <v>32</v>
      </c>
      <c r="B91">
        <v>96</v>
      </c>
      <c r="C91">
        <v>5</v>
      </c>
      <c r="D91" s="11">
        <v>1.37269446203065E+16</v>
      </c>
      <c r="E91" s="11">
        <v>1.37163714910296E+16</v>
      </c>
      <c r="F91" t="s">
        <v>22</v>
      </c>
      <c r="G91" s="12">
        <v>5.3910185185185181E-3</v>
      </c>
      <c r="H91" s="12">
        <v>6.0589930555555553E-3</v>
      </c>
    </row>
    <row r="92" spans="1:8" x14ac:dyDescent="0.25">
      <c r="A92" t="s">
        <v>32</v>
      </c>
      <c r="B92">
        <v>96</v>
      </c>
      <c r="C92">
        <v>6</v>
      </c>
      <c r="D92" s="11">
        <v>1.37163713187589E+16</v>
      </c>
      <c r="E92" s="11">
        <v>1.37067036451302E+16</v>
      </c>
      <c r="F92" t="s">
        <v>22</v>
      </c>
      <c r="G92" s="12">
        <v>9.2758773148148135E-2</v>
      </c>
      <c r="H92" s="12">
        <v>9.8819282407407408E-2</v>
      </c>
    </row>
    <row r="93" spans="1:8" x14ac:dyDescent="0.25">
      <c r="A93" t="s">
        <v>32</v>
      </c>
      <c r="B93">
        <v>96</v>
      </c>
      <c r="C93">
        <v>7</v>
      </c>
      <c r="D93" s="11">
        <v>1.37067034728595E+16</v>
      </c>
      <c r="E93" s="11">
        <v>1.37067036451302E+16</v>
      </c>
      <c r="F93" t="s">
        <v>23</v>
      </c>
      <c r="G93" s="12">
        <v>0.1095030324074074</v>
      </c>
      <c r="H93" s="12">
        <v>0.2083238425925926</v>
      </c>
    </row>
    <row r="94" spans="1:8" x14ac:dyDescent="0.25">
      <c r="A94" t="s">
        <v>30</v>
      </c>
      <c r="B94">
        <v>16</v>
      </c>
      <c r="C94">
        <v>1</v>
      </c>
      <c r="D94" s="11">
        <v>2999999940000000</v>
      </c>
      <c r="E94" s="11">
        <v>2535580581059030</v>
      </c>
      <c r="F94" t="s">
        <v>22</v>
      </c>
      <c r="G94" s="12">
        <v>1.2037037037037037E-6</v>
      </c>
      <c r="H94" s="12">
        <v>1.2037037037037037E-6</v>
      </c>
    </row>
    <row r="95" spans="1:8" x14ac:dyDescent="0.25">
      <c r="A95" t="s">
        <v>30</v>
      </c>
      <c r="B95">
        <v>16</v>
      </c>
      <c r="C95">
        <v>2</v>
      </c>
      <c r="D95" s="11">
        <v>2535580551059030</v>
      </c>
      <c r="E95" s="11">
        <v>2530442453219030</v>
      </c>
      <c r="F95" t="s">
        <v>22</v>
      </c>
      <c r="G95" s="12">
        <v>3.0092592592592594E-7</v>
      </c>
      <c r="H95" s="12">
        <v>1.6550925925925926E-6</v>
      </c>
    </row>
    <row r="96" spans="1:8" x14ac:dyDescent="0.25">
      <c r="A96" t="s">
        <v>30</v>
      </c>
      <c r="B96">
        <v>16</v>
      </c>
      <c r="C96">
        <v>3</v>
      </c>
      <c r="D96" s="11">
        <v>2530442423219030</v>
      </c>
      <c r="E96" s="11">
        <v>2513618174826900</v>
      </c>
      <c r="F96" t="s">
        <v>22</v>
      </c>
      <c r="G96" s="12">
        <v>4.0509259259259263E-7</v>
      </c>
      <c r="H96" s="12">
        <v>2.2106481481481484E-6</v>
      </c>
    </row>
    <row r="97" spans="1:8" x14ac:dyDescent="0.25">
      <c r="A97" t="s">
        <v>30</v>
      </c>
      <c r="B97">
        <v>16</v>
      </c>
      <c r="C97">
        <v>4</v>
      </c>
      <c r="D97" s="11">
        <v>2513618144826900</v>
      </c>
      <c r="E97" s="11">
        <v>2507699545691540</v>
      </c>
      <c r="F97" t="s">
        <v>22</v>
      </c>
      <c r="G97" s="12">
        <v>2.3148148148148146E-7</v>
      </c>
      <c r="H97" s="12">
        <v>2.5810185185185188E-6</v>
      </c>
    </row>
    <row r="98" spans="1:8" x14ac:dyDescent="0.25">
      <c r="A98" t="s">
        <v>30</v>
      </c>
      <c r="B98">
        <v>16</v>
      </c>
      <c r="C98">
        <v>5</v>
      </c>
      <c r="D98" s="11">
        <v>2507699515691540</v>
      </c>
      <c r="E98" s="11">
        <v>2506433464366150</v>
      </c>
      <c r="F98" t="s">
        <v>22</v>
      </c>
      <c r="G98" s="12">
        <v>3.164699074074074E-4</v>
      </c>
      <c r="H98" s="12">
        <v>3.1920138888888889E-4</v>
      </c>
    </row>
    <row r="99" spans="1:8" x14ac:dyDescent="0.25">
      <c r="A99" t="s">
        <v>30</v>
      </c>
      <c r="B99">
        <v>16</v>
      </c>
      <c r="C99">
        <v>6</v>
      </c>
      <c r="D99" s="11">
        <v>2506433434366150</v>
      </c>
      <c r="E99" s="11">
        <v>2506433464366150</v>
      </c>
      <c r="F99" t="s">
        <v>33</v>
      </c>
      <c r="G99" s="12">
        <v>2.7082175925925928E-4</v>
      </c>
      <c r="H99" s="12">
        <v>5.9018518518518524E-4</v>
      </c>
    </row>
    <row r="100" spans="1:8" x14ac:dyDescent="0.25">
      <c r="A100" t="s">
        <v>30</v>
      </c>
      <c r="B100">
        <v>16</v>
      </c>
      <c r="C100">
        <v>7</v>
      </c>
      <c r="D100" s="11">
        <v>2506433464366150</v>
      </c>
      <c r="E100" s="11">
        <v>2506433464366150</v>
      </c>
      <c r="F100" t="s">
        <v>33</v>
      </c>
      <c r="G100" s="12">
        <v>2.3458333333333331E-4</v>
      </c>
      <c r="H100" s="12">
        <v>8.2509259259259254E-4</v>
      </c>
    </row>
    <row r="101" spans="1:8" x14ac:dyDescent="0.25">
      <c r="A101" t="s">
        <v>30</v>
      </c>
      <c r="B101">
        <v>16</v>
      </c>
      <c r="C101">
        <v>7</v>
      </c>
      <c r="D101" s="11">
        <v>2506433464366150</v>
      </c>
      <c r="E101" s="11">
        <v>2506433464366150</v>
      </c>
      <c r="F101" t="s">
        <v>33</v>
      </c>
      <c r="G101" s="12">
        <v>2.3458333333333331E-4</v>
      </c>
      <c r="H101" s="12">
        <v>0.20832820601851854</v>
      </c>
    </row>
    <row r="102" spans="1:8" x14ac:dyDescent="0.25">
      <c r="A102" t="s">
        <v>30</v>
      </c>
      <c r="B102">
        <v>24</v>
      </c>
      <c r="C102">
        <v>1</v>
      </c>
      <c r="D102" s="11">
        <v>9999999800000000</v>
      </c>
      <c r="E102" s="11">
        <v>6909681276429160</v>
      </c>
      <c r="F102" t="s">
        <v>22</v>
      </c>
      <c r="G102" s="12">
        <v>3.0902777777777775E-6</v>
      </c>
      <c r="H102" s="12">
        <v>3.0902777777777775E-6</v>
      </c>
    </row>
    <row r="103" spans="1:8" x14ac:dyDescent="0.25">
      <c r="A103" t="s">
        <v>30</v>
      </c>
      <c r="B103">
        <v>24</v>
      </c>
      <c r="C103">
        <v>2</v>
      </c>
      <c r="D103" s="11">
        <v>6909681176429160</v>
      </c>
      <c r="E103" s="11">
        <v>6877449244925250</v>
      </c>
      <c r="F103" t="s">
        <v>22</v>
      </c>
      <c r="G103" s="12">
        <v>1.898148148148148E-6</v>
      </c>
      <c r="H103" s="12">
        <v>5.2314814814814822E-6</v>
      </c>
    </row>
    <row r="104" spans="1:8" x14ac:dyDescent="0.25">
      <c r="A104" t="s">
        <v>30</v>
      </c>
      <c r="B104">
        <v>24</v>
      </c>
      <c r="C104">
        <v>3</v>
      </c>
      <c r="D104" s="11">
        <v>6877449144925250</v>
      </c>
      <c r="E104" s="11">
        <v>6737739084968460</v>
      </c>
      <c r="F104" t="s">
        <v>22</v>
      </c>
      <c r="G104" s="12">
        <v>1.4305555555555553E-4</v>
      </c>
      <c r="H104" s="12">
        <v>1.4854166666666667E-4</v>
      </c>
    </row>
    <row r="105" spans="1:8" x14ac:dyDescent="0.25">
      <c r="A105" t="s">
        <v>30</v>
      </c>
      <c r="B105">
        <v>24</v>
      </c>
      <c r="C105">
        <v>4</v>
      </c>
      <c r="D105" s="11">
        <v>6737738984968460</v>
      </c>
      <c r="E105" s="11">
        <v>6717596034711540</v>
      </c>
      <c r="F105" t="s">
        <v>22</v>
      </c>
      <c r="G105" s="12">
        <v>4.0624999999999996E-6</v>
      </c>
      <c r="H105" s="12">
        <v>1.5285879629629631E-4</v>
      </c>
    </row>
    <row r="106" spans="1:8" x14ac:dyDescent="0.25">
      <c r="A106" t="s">
        <v>30</v>
      </c>
      <c r="B106">
        <v>24</v>
      </c>
      <c r="C106">
        <v>5</v>
      </c>
      <c r="D106" s="11">
        <v>6717595934711540</v>
      </c>
      <c r="E106" s="11">
        <v>6663071787123460</v>
      </c>
      <c r="F106" t="s">
        <v>22</v>
      </c>
      <c r="G106" s="12">
        <v>7.1644675925925923E-4</v>
      </c>
      <c r="H106" s="12">
        <v>8.6956018518518513E-4</v>
      </c>
    </row>
    <row r="107" spans="1:8" x14ac:dyDescent="0.25">
      <c r="A107" t="s">
        <v>30</v>
      </c>
      <c r="B107">
        <v>24</v>
      </c>
      <c r="C107">
        <v>6</v>
      </c>
      <c r="D107" s="11">
        <v>6663071687123460</v>
      </c>
      <c r="E107" s="11">
        <v>6620395635254200</v>
      </c>
      <c r="F107" t="s">
        <v>22</v>
      </c>
      <c r="G107" s="12">
        <v>2.434525462962963E-3</v>
      </c>
      <c r="H107" s="12">
        <v>3.3043518518518517E-3</v>
      </c>
    </row>
    <row r="108" spans="1:8" x14ac:dyDescent="0.25">
      <c r="A108" t="s">
        <v>30</v>
      </c>
      <c r="B108">
        <v>24</v>
      </c>
      <c r="C108">
        <v>7</v>
      </c>
      <c r="D108" s="11">
        <v>6620395535254200</v>
      </c>
      <c r="E108" s="11">
        <v>6615919628261020</v>
      </c>
      <c r="F108" t="s">
        <v>22</v>
      </c>
      <c r="G108" s="12">
        <v>3.3453645833333337E-2</v>
      </c>
      <c r="H108" s="12">
        <v>3.6758252314814811E-2</v>
      </c>
    </row>
    <row r="109" spans="1:8" x14ac:dyDescent="0.25">
      <c r="A109" t="s">
        <v>30</v>
      </c>
      <c r="B109">
        <v>24</v>
      </c>
      <c r="C109">
        <v>8</v>
      </c>
      <c r="D109" s="11">
        <v>6615919528261020</v>
      </c>
      <c r="E109" s="11">
        <v>6614185499362870</v>
      </c>
      <c r="F109" t="s">
        <v>22</v>
      </c>
      <c r="G109" s="12">
        <v>1.4788055555555554E-2</v>
      </c>
      <c r="H109" s="12">
        <v>5.1546562500000004E-2</v>
      </c>
    </row>
    <row r="110" spans="1:8" x14ac:dyDescent="0.25">
      <c r="A110" t="s">
        <v>30</v>
      </c>
      <c r="B110">
        <v>24</v>
      </c>
      <c r="C110">
        <v>9</v>
      </c>
      <c r="D110" s="11">
        <v>6614185399362870</v>
      </c>
      <c r="E110" s="11">
        <v>6613670919934810</v>
      </c>
      <c r="F110" t="s">
        <v>22</v>
      </c>
      <c r="G110" s="12">
        <v>5.1967592592592595E-6</v>
      </c>
      <c r="H110" s="12">
        <v>5.1552025462962968E-2</v>
      </c>
    </row>
    <row r="111" spans="1:8" x14ac:dyDescent="0.25">
      <c r="A111" t="s">
        <v>30</v>
      </c>
      <c r="B111">
        <v>24</v>
      </c>
      <c r="C111">
        <v>10</v>
      </c>
      <c r="D111" s="11">
        <v>6613670819934810</v>
      </c>
      <c r="E111" s="11">
        <v>6605473913339030</v>
      </c>
      <c r="F111" t="s">
        <v>22</v>
      </c>
      <c r="G111" s="12">
        <v>1.4286064814814816E-2</v>
      </c>
      <c r="H111" s="12">
        <v>6.5838356481481494E-2</v>
      </c>
    </row>
    <row r="112" spans="1:8" x14ac:dyDescent="0.25">
      <c r="A112" t="s">
        <v>30</v>
      </c>
      <c r="B112">
        <v>24</v>
      </c>
      <c r="C112">
        <v>11</v>
      </c>
      <c r="D112" s="11">
        <v>6605473813339030</v>
      </c>
      <c r="E112" s="11">
        <v>6594952503750860</v>
      </c>
      <c r="F112" t="s">
        <v>22</v>
      </c>
      <c r="G112" s="12">
        <v>2.8655787037037035E-3</v>
      </c>
      <c r="H112" s="12">
        <v>6.8704201388888886E-2</v>
      </c>
    </row>
    <row r="113" spans="1:8" x14ac:dyDescent="0.25">
      <c r="A113" t="s">
        <v>30</v>
      </c>
      <c r="B113">
        <v>24</v>
      </c>
      <c r="C113">
        <v>12</v>
      </c>
      <c r="D113" s="11">
        <v>6594952403750860</v>
      </c>
      <c r="E113" s="11">
        <v>6573625561675870</v>
      </c>
      <c r="F113" t="s">
        <v>22</v>
      </c>
      <c r="G113" s="12">
        <v>3.3013067129629634E-2</v>
      </c>
      <c r="H113" s="12">
        <v>0.10171753472222222</v>
      </c>
    </row>
    <row r="114" spans="1:8" x14ac:dyDescent="0.25">
      <c r="A114" t="s">
        <v>30</v>
      </c>
      <c r="B114">
        <v>24</v>
      </c>
      <c r="C114">
        <v>13</v>
      </c>
      <c r="D114" s="11">
        <v>6573625461675870</v>
      </c>
      <c r="E114" s="11">
        <v>6573625561675870</v>
      </c>
      <c r="F114" t="s">
        <v>23</v>
      </c>
      <c r="G114" s="12">
        <v>0.10660890046296297</v>
      </c>
      <c r="H114" s="12">
        <v>0.2083267013888889</v>
      </c>
    </row>
    <row r="115" spans="1:8" x14ac:dyDescent="0.25">
      <c r="A115" t="s">
        <v>30</v>
      </c>
      <c r="B115">
        <v>32</v>
      </c>
      <c r="C115">
        <v>1</v>
      </c>
      <c r="D115" s="11">
        <v>1.32770151865339E+16</v>
      </c>
      <c r="E115" s="11">
        <v>1.31466423262312E+16</v>
      </c>
      <c r="F115" t="s">
        <v>22</v>
      </c>
      <c r="G115" s="12">
        <v>6.967592592592593E-6</v>
      </c>
      <c r="H115" s="12">
        <v>1.1388888888888891E-5</v>
      </c>
    </row>
    <row r="116" spans="1:8" x14ac:dyDescent="0.25">
      <c r="A116" t="s">
        <v>30</v>
      </c>
      <c r="B116">
        <v>32</v>
      </c>
      <c r="C116">
        <v>2</v>
      </c>
      <c r="D116" s="11">
        <v>1.31466421539605E+16</v>
      </c>
      <c r="E116" s="11">
        <v>1.31214429504907E+16</v>
      </c>
      <c r="F116" t="s">
        <v>22</v>
      </c>
      <c r="G116" s="12">
        <v>6.5972222222222221E-7</v>
      </c>
      <c r="H116" s="12">
        <v>1.2407407407407408E-5</v>
      </c>
    </row>
    <row r="117" spans="1:8" x14ac:dyDescent="0.25">
      <c r="A117" t="s">
        <v>30</v>
      </c>
      <c r="B117">
        <v>32</v>
      </c>
      <c r="C117">
        <v>3</v>
      </c>
      <c r="D117" s="11">
        <v>1.31214427782201E+16</v>
      </c>
      <c r="E117" s="11">
        <v>1.31207808952128E+16</v>
      </c>
      <c r="F117" t="s">
        <v>22</v>
      </c>
      <c r="G117" s="12">
        <v>2.8753009259259257E-3</v>
      </c>
      <c r="H117" s="12">
        <v>2.8880671296296293E-3</v>
      </c>
    </row>
    <row r="118" spans="1:8" x14ac:dyDescent="0.25">
      <c r="A118" t="s">
        <v>30</v>
      </c>
      <c r="B118">
        <v>32</v>
      </c>
      <c r="C118">
        <v>4</v>
      </c>
      <c r="D118" s="11">
        <v>1.31207807229422E+16</v>
      </c>
      <c r="E118" s="11">
        <v>1.3113383565265E+16</v>
      </c>
      <c r="F118" t="s">
        <v>22</v>
      </c>
      <c r="G118" s="12">
        <v>1.5960648148148148E-5</v>
      </c>
      <c r="H118" s="12">
        <v>2.9043865740740744E-3</v>
      </c>
    </row>
    <row r="119" spans="1:8" x14ac:dyDescent="0.25">
      <c r="A119" t="s">
        <v>30</v>
      </c>
      <c r="B119">
        <v>32</v>
      </c>
      <c r="C119">
        <v>5</v>
      </c>
      <c r="D119" s="11">
        <v>1.31133833929944E+16</v>
      </c>
      <c r="E119" s="11">
        <v>1.31128220442334E+16</v>
      </c>
      <c r="F119" t="s">
        <v>22</v>
      </c>
      <c r="G119" s="12">
        <v>1.3657407407407406E-6</v>
      </c>
      <c r="H119" s="12">
        <v>2.906111111111111E-3</v>
      </c>
    </row>
    <row r="120" spans="1:8" x14ac:dyDescent="0.25">
      <c r="A120" t="s">
        <v>30</v>
      </c>
      <c r="B120">
        <v>32</v>
      </c>
      <c r="C120">
        <v>6</v>
      </c>
      <c r="D120" s="11">
        <v>1.31128218719628E+16</v>
      </c>
      <c r="E120" s="11">
        <v>1.31125461169014E+16</v>
      </c>
      <c r="F120" t="s">
        <v>22</v>
      </c>
      <c r="G120" s="12">
        <v>1.898148148148148E-6</v>
      </c>
      <c r="H120" s="12">
        <v>2.9083564814814818E-3</v>
      </c>
    </row>
    <row r="121" spans="1:8" x14ac:dyDescent="0.25">
      <c r="A121" t="s">
        <v>30</v>
      </c>
      <c r="B121">
        <v>32</v>
      </c>
      <c r="C121">
        <v>7</v>
      </c>
      <c r="D121" s="11">
        <v>1.31125459446307E+16</v>
      </c>
      <c r="E121" s="11">
        <v>1.31110501774897E+16</v>
      </c>
      <c r="F121" t="s">
        <v>22</v>
      </c>
      <c r="G121" s="12">
        <v>2.0601851851851848E-6</v>
      </c>
      <c r="H121" s="12">
        <v>2.9107754629629627E-3</v>
      </c>
    </row>
    <row r="122" spans="1:8" x14ac:dyDescent="0.25">
      <c r="A122" t="s">
        <v>30</v>
      </c>
      <c r="B122">
        <v>32</v>
      </c>
      <c r="C122">
        <v>8</v>
      </c>
      <c r="D122" s="11">
        <v>1.31110500052191E+16</v>
      </c>
      <c r="E122" s="11">
        <v>1.30867105166987E+16</v>
      </c>
      <c r="F122" t="s">
        <v>22</v>
      </c>
      <c r="G122" s="12">
        <v>1.4857291666666667E-3</v>
      </c>
      <c r="H122" s="12">
        <v>4.3968518518518523E-3</v>
      </c>
    </row>
    <row r="123" spans="1:8" x14ac:dyDescent="0.25">
      <c r="A123" t="s">
        <v>30</v>
      </c>
      <c r="B123">
        <v>32</v>
      </c>
      <c r="C123">
        <v>9</v>
      </c>
      <c r="D123" s="11">
        <v>1.30867103444281E+16</v>
      </c>
      <c r="E123" s="11">
        <v>1.30783051581685E+16</v>
      </c>
      <c r="F123" t="s">
        <v>22</v>
      </c>
      <c r="G123" s="12">
        <v>7.5925925925925921E-6</v>
      </c>
      <c r="H123" s="12">
        <v>4.4048032407407404E-3</v>
      </c>
    </row>
    <row r="124" spans="1:8" x14ac:dyDescent="0.25">
      <c r="A124" t="s">
        <v>30</v>
      </c>
      <c r="B124">
        <v>32</v>
      </c>
      <c r="C124">
        <v>10</v>
      </c>
      <c r="D124" s="11">
        <v>1.30783049858978E+16</v>
      </c>
      <c r="E124" s="11">
        <v>1.30750165793514E+16</v>
      </c>
      <c r="F124" t="s">
        <v>22</v>
      </c>
      <c r="G124" s="12">
        <v>0.17032594907407406</v>
      </c>
      <c r="H124" s="12">
        <v>0.17473111111111109</v>
      </c>
    </row>
    <row r="125" spans="1:8" x14ac:dyDescent="0.25">
      <c r="A125" t="s">
        <v>30</v>
      </c>
      <c r="B125">
        <v>32</v>
      </c>
      <c r="C125">
        <v>11</v>
      </c>
      <c r="D125" s="11">
        <v>1.30750164070807E+16</v>
      </c>
      <c r="E125" s="11">
        <v>1.30748838087587E+16</v>
      </c>
      <c r="F125" t="s">
        <v>22</v>
      </c>
      <c r="G125" s="12">
        <v>8.3217592592592601E-6</v>
      </c>
      <c r="H125" s="12">
        <v>0.17473979166666667</v>
      </c>
    </row>
    <row r="126" spans="1:8" x14ac:dyDescent="0.25">
      <c r="A126" t="s">
        <v>30</v>
      </c>
      <c r="B126">
        <v>32</v>
      </c>
      <c r="C126">
        <v>12</v>
      </c>
      <c r="D126" s="11">
        <v>1.3074883636488E+16</v>
      </c>
      <c r="E126" s="11">
        <v>1.30748838087587E+16</v>
      </c>
      <c r="F126" t="s">
        <v>23</v>
      </c>
      <c r="G126" s="12">
        <v>3.3588055555555558E-2</v>
      </c>
      <c r="H126" s="12">
        <v>0.20832820601851854</v>
      </c>
    </row>
    <row r="127" spans="1:8" x14ac:dyDescent="0.25">
      <c r="A127" t="s">
        <v>30</v>
      </c>
      <c r="B127">
        <v>48</v>
      </c>
      <c r="C127">
        <v>1</v>
      </c>
      <c r="D127" s="11">
        <v>1.72270640407986E+16</v>
      </c>
      <c r="E127" s="11">
        <v>1.30149142681503E+16</v>
      </c>
      <c r="F127" t="s">
        <v>22</v>
      </c>
      <c r="G127" s="12">
        <v>1.4606481481481482E-5</v>
      </c>
      <c r="H127" s="12">
        <v>1.4606481481481482E-5</v>
      </c>
    </row>
    <row r="128" spans="1:8" x14ac:dyDescent="0.25">
      <c r="A128" t="s">
        <v>30</v>
      </c>
      <c r="B128">
        <v>48</v>
      </c>
      <c r="C128">
        <v>2</v>
      </c>
      <c r="D128" s="11">
        <v>1.30149140958797E+16</v>
      </c>
      <c r="E128" s="11">
        <v>1.29825373460764E+16</v>
      </c>
      <c r="F128" t="s">
        <v>22</v>
      </c>
      <c r="G128" s="12">
        <v>1.8703703703703704E-5</v>
      </c>
      <c r="H128" s="12">
        <v>3.3935185185185179E-5</v>
      </c>
    </row>
    <row r="129" spans="1:8" x14ac:dyDescent="0.25">
      <c r="A129" t="s">
        <v>30</v>
      </c>
      <c r="B129">
        <v>48</v>
      </c>
      <c r="C129">
        <v>3</v>
      </c>
      <c r="D129" s="11">
        <v>1.29825371738058E+16</v>
      </c>
      <c r="E129" s="11">
        <v>1.29473472117404E+16</v>
      </c>
      <c r="F129" t="s">
        <v>22</v>
      </c>
      <c r="G129" s="12">
        <v>2.1006944444444443E-5</v>
      </c>
      <c r="H129" s="12">
        <v>5.5567129629629634E-5</v>
      </c>
    </row>
    <row r="130" spans="1:8" x14ac:dyDescent="0.25">
      <c r="A130" t="s">
        <v>30</v>
      </c>
      <c r="B130">
        <v>48</v>
      </c>
      <c r="C130">
        <v>4</v>
      </c>
      <c r="D130" s="11">
        <v>1.29473470394697E+16</v>
      </c>
      <c r="E130" s="11">
        <v>1.28993688760526E+16</v>
      </c>
      <c r="F130" t="s">
        <v>22</v>
      </c>
      <c r="G130" s="12">
        <v>3.0601851851851855E-5</v>
      </c>
      <c r="H130" s="12">
        <v>8.6793981481481477E-5</v>
      </c>
    </row>
    <row r="131" spans="1:8" x14ac:dyDescent="0.25">
      <c r="A131" t="s">
        <v>30</v>
      </c>
      <c r="B131">
        <v>48</v>
      </c>
      <c r="C131">
        <v>5</v>
      </c>
      <c r="D131" s="11">
        <v>1.2899368703782E+16</v>
      </c>
      <c r="E131" s="11">
        <v>1.28726620519986E+16</v>
      </c>
      <c r="F131" t="s">
        <v>22</v>
      </c>
      <c r="G131" s="12">
        <v>1.8895833333333332E-4</v>
      </c>
      <c r="H131" s="12">
        <v>2.763888888888889E-4</v>
      </c>
    </row>
    <row r="132" spans="1:8" x14ac:dyDescent="0.25">
      <c r="A132" t="s">
        <v>30</v>
      </c>
      <c r="B132">
        <v>48</v>
      </c>
      <c r="C132">
        <v>6</v>
      </c>
      <c r="D132" s="11">
        <v>1.2872661879728E+16</v>
      </c>
      <c r="E132" s="11">
        <v>1.28719384671737E+16</v>
      </c>
      <c r="F132" t="s">
        <v>22</v>
      </c>
      <c r="G132" s="12">
        <v>2.8945254629629629E-3</v>
      </c>
      <c r="H132" s="12">
        <v>3.1715509259259253E-3</v>
      </c>
    </row>
    <row r="133" spans="1:8" x14ac:dyDescent="0.25">
      <c r="A133" t="s">
        <v>30</v>
      </c>
      <c r="B133">
        <v>48</v>
      </c>
      <c r="C133">
        <v>7</v>
      </c>
      <c r="D133" s="11">
        <v>1.28719382949031E+16</v>
      </c>
      <c r="E133" s="11">
        <v>1.28698266820949E+16</v>
      </c>
      <c r="F133" t="s">
        <v>22</v>
      </c>
      <c r="G133" s="12">
        <v>9.594853009259259E-2</v>
      </c>
      <c r="H133" s="12">
        <v>9.9120706018518523E-2</v>
      </c>
    </row>
    <row r="134" spans="1:8" x14ac:dyDescent="0.25">
      <c r="A134" t="s">
        <v>30</v>
      </c>
      <c r="B134">
        <v>48</v>
      </c>
      <c r="C134">
        <v>8</v>
      </c>
      <c r="D134" s="11">
        <v>1.28698265098243E+16</v>
      </c>
      <c r="E134" s="11">
        <v>1.28648572253078E+16</v>
      </c>
      <c r="F134" t="s">
        <v>22</v>
      </c>
      <c r="G134" s="12">
        <v>4.3113425925925929E-5</v>
      </c>
      <c r="H134" s="12">
        <v>9.9164479166666666E-2</v>
      </c>
    </row>
    <row r="135" spans="1:8" x14ac:dyDescent="0.25">
      <c r="A135" t="s">
        <v>30</v>
      </c>
      <c r="B135">
        <v>48</v>
      </c>
      <c r="C135">
        <v>9</v>
      </c>
      <c r="D135" s="11">
        <v>1.28648570530372E+16</v>
      </c>
      <c r="E135" s="11">
        <v>1.28628213713284E+16</v>
      </c>
      <c r="F135" t="s">
        <v>22</v>
      </c>
      <c r="G135" s="12">
        <v>1.8742129629629629E-3</v>
      </c>
      <c r="H135" s="12">
        <v>0.10103934027777778</v>
      </c>
    </row>
    <row r="136" spans="1:8" x14ac:dyDescent="0.25">
      <c r="A136" t="s">
        <v>30</v>
      </c>
      <c r="B136">
        <v>48</v>
      </c>
      <c r="C136">
        <v>10</v>
      </c>
      <c r="D136" s="11">
        <v>1.28628211990578E+16</v>
      </c>
      <c r="E136" s="11">
        <v>1.28625282934138E+16</v>
      </c>
      <c r="F136" t="s">
        <v>22</v>
      </c>
      <c r="G136" s="12">
        <v>7.9100370370370376E-2</v>
      </c>
      <c r="H136" s="12">
        <v>0.18014037037037037</v>
      </c>
    </row>
    <row r="137" spans="1:8" x14ac:dyDescent="0.25">
      <c r="A137" t="s">
        <v>30</v>
      </c>
      <c r="B137">
        <v>48</v>
      </c>
      <c r="C137">
        <v>11</v>
      </c>
      <c r="D137" s="11">
        <v>1.28625281211431E+16</v>
      </c>
      <c r="E137" s="11">
        <v>1.28565740827763E+16</v>
      </c>
      <c r="F137" t="s">
        <v>22</v>
      </c>
      <c r="G137" s="12">
        <v>1.1368773148148147E-2</v>
      </c>
      <c r="H137" s="12">
        <v>0.1915098148148148</v>
      </c>
    </row>
    <row r="138" spans="1:8" x14ac:dyDescent="0.25">
      <c r="A138" t="s">
        <v>30</v>
      </c>
      <c r="B138">
        <v>48</v>
      </c>
      <c r="C138">
        <v>12</v>
      </c>
      <c r="D138" s="11">
        <v>1.28565739105057E+16</v>
      </c>
      <c r="E138" s="11">
        <v>1.28565740827763E+16</v>
      </c>
      <c r="F138" t="s">
        <v>23</v>
      </c>
      <c r="G138" s="12">
        <v>1.6818148148148148E-2</v>
      </c>
      <c r="H138" s="12">
        <v>0.20832863425925927</v>
      </c>
    </row>
    <row r="139" spans="1:8" x14ac:dyDescent="0.25">
      <c r="A139" t="s">
        <v>30</v>
      </c>
      <c r="B139">
        <v>64</v>
      </c>
      <c r="C139">
        <v>1</v>
      </c>
      <c r="D139" s="11">
        <v>1.72270640407986E+16</v>
      </c>
      <c r="E139" s="11">
        <v>1.30261802222355E+16</v>
      </c>
      <c r="F139" t="s">
        <v>22</v>
      </c>
      <c r="G139" s="12">
        <v>2.3831018518518519E-5</v>
      </c>
      <c r="H139" s="12">
        <v>2.3831018518518519E-5</v>
      </c>
    </row>
    <row r="140" spans="1:8" x14ac:dyDescent="0.25">
      <c r="A140" t="s">
        <v>30</v>
      </c>
      <c r="B140">
        <v>64</v>
      </c>
      <c r="C140">
        <v>2</v>
      </c>
      <c r="D140" s="11">
        <v>1.30261800499648E+16</v>
      </c>
      <c r="E140" s="11">
        <v>1.29858279641169E+16</v>
      </c>
      <c r="F140" t="s">
        <v>22</v>
      </c>
      <c r="G140" s="12">
        <v>2.8645833333333336E-5</v>
      </c>
      <c r="H140" s="12">
        <v>5.3344907407407415E-5</v>
      </c>
    </row>
    <row r="141" spans="1:8" x14ac:dyDescent="0.25">
      <c r="A141" t="s">
        <v>30</v>
      </c>
      <c r="B141">
        <v>64</v>
      </c>
      <c r="C141">
        <v>3</v>
      </c>
      <c r="D141" s="11">
        <v>1.29858277918463E+16</v>
      </c>
      <c r="E141" s="11">
        <v>1.29740886683382E+16</v>
      </c>
      <c r="F141" t="s">
        <v>22</v>
      </c>
      <c r="G141" s="12">
        <v>4.2453703703703708E-5</v>
      </c>
      <c r="H141" s="12">
        <v>9.6689814814814804E-5</v>
      </c>
    </row>
    <row r="142" spans="1:8" x14ac:dyDescent="0.25">
      <c r="A142" t="s">
        <v>30</v>
      </c>
      <c r="B142">
        <v>64</v>
      </c>
      <c r="C142">
        <v>4</v>
      </c>
      <c r="D142" s="11">
        <v>1.29740884960676E+16</v>
      </c>
      <c r="E142" s="11">
        <v>1.29508503831932E+16</v>
      </c>
      <c r="F142" t="s">
        <v>22</v>
      </c>
      <c r="G142" s="12">
        <v>2.8703703703703703E-5</v>
      </c>
      <c r="H142" s="12">
        <v>1.2627314814814817E-4</v>
      </c>
    </row>
    <row r="143" spans="1:8" x14ac:dyDescent="0.25">
      <c r="A143" t="s">
        <v>30</v>
      </c>
      <c r="B143">
        <v>64</v>
      </c>
      <c r="C143">
        <v>5</v>
      </c>
      <c r="D143" s="11">
        <v>1.29472249769818E+16</v>
      </c>
      <c r="E143" s="11">
        <v>1.29249434229138E+16</v>
      </c>
      <c r="F143" t="s">
        <v>22</v>
      </c>
      <c r="G143" s="12">
        <v>1.357638888888889E-5</v>
      </c>
      <c r="H143" s="12">
        <v>9.6332175925925936E-4</v>
      </c>
    </row>
    <row r="144" spans="1:8" x14ac:dyDescent="0.25">
      <c r="A144" t="s">
        <v>30</v>
      </c>
      <c r="B144">
        <v>64</v>
      </c>
      <c r="C144">
        <v>6</v>
      </c>
      <c r="D144" s="11">
        <v>1.29249432506432E+16</v>
      </c>
      <c r="E144" s="11">
        <v>1.29208831705765E+16</v>
      </c>
      <c r="F144" t="s">
        <v>22</v>
      </c>
      <c r="G144" s="12">
        <v>4.8143518518518517E-4</v>
      </c>
      <c r="H144" s="12">
        <v>1.4456365740740742E-3</v>
      </c>
    </row>
    <row r="145" spans="1:8" x14ac:dyDescent="0.25">
      <c r="A145" t="s">
        <v>30</v>
      </c>
      <c r="B145">
        <v>64</v>
      </c>
      <c r="C145">
        <v>7</v>
      </c>
      <c r="D145" s="11">
        <v>1.29208829983059E+16</v>
      </c>
      <c r="E145" s="11">
        <v>1.29199791240654E+16</v>
      </c>
      <c r="F145" t="s">
        <v>22</v>
      </c>
      <c r="G145" s="12">
        <v>4.2693842592592596E-2</v>
      </c>
      <c r="H145" s="12">
        <v>4.4140358796296297E-2</v>
      </c>
    </row>
    <row r="146" spans="1:8" x14ac:dyDescent="0.25">
      <c r="A146" t="s">
        <v>30</v>
      </c>
      <c r="B146">
        <v>64</v>
      </c>
      <c r="C146">
        <v>8</v>
      </c>
      <c r="D146" s="11">
        <v>1.29199789517948E+16</v>
      </c>
      <c r="E146" s="11">
        <v>1.29166769150459E+16</v>
      </c>
      <c r="F146" t="s">
        <v>22</v>
      </c>
      <c r="G146" s="12">
        <v>1.0497685185185185E-4</v>
      </c>
      <c r="H146" s="12">
        <v>4.4246226851851846E-2</v>
      </c>
    </row>
    <row r="147" spans="1:8" x14ac:dyDescent="0.25">
      <c r="A147" t="s">
        <v>30</v>
      </c>
      <c r="B147">
        <v>64</v>
      </c>
      <c r="C147">
        <v>9</v>
      </c>
      <c r="D147" s="11">
        <v>1.29166767427753E+16</v>
      </c>
      <c r="E147" s="11">
        <v>1.29163386565868E+16</v>
      </c>
      <c r="F147" t="s">
        <v>22</v>
      </c>
      <c r="G147" s="12">
        <v>1.2151041666666666E-3</v>
      </c>
      <c r="H147" s="12">
        <v>4.5462210648148149E-2</v>
      </c>
    </row>
    <row r="148" spans="1:8" x14ac:dyDescent="0.25">
      <c r="A148" t="s">
        <v>30</v>
      </c>
      <c r="B148">
        <v>64</v>
      </c>
      <c r="C148">
        <v>10</v>
      </c>
      <c r="D148" s="11">
        <v>1.29163384843162E+16</v>
      </c>
      <c r="E148" s="11">
        <v>1.2913795114368E+16</v>
      </c>
      <c r="F148" t="s">
        <v>22</v>
      </c>
      <c r="G148" s="12">
        <v>2.0716435185185185E-4</v>
      </c>
      <c r="H148" s="12">
        <v>4.5670266203703708E-2</v>
      </c>
    </row>
    <row r="149" spans="1:8" x14ac:dyDescent="0.25">
      <c r="A149" t="s">
        <v>30</v>
      </c>
      <c r="B149">
        <v>64</v>
      </c>
      <c r="C149">
        <v>11</v>
      </c>
      <c r="D149" s="11">
        <v>1.29137949420973E+16</v>
      </c>
      <c r="E149" s="11">
        <v>1.28998813700259E+16</v>
      </c>
      <c r="F149" t="s">
        <v>22</v>
      </c>
      <c r="G149" s="12">
        <v>2.7665312500000001E-2</v>
      </c>
      <c r="H149" s="12">
        <v>7.3336481481481489E-2</v>
      </c>
    </row>
    <row r="150" spans="1:8" x14ac:dyDescent="0.25">
      <c r="A150" t="s">
        <v>30</v>
      </c>
      <c r="B150">
        <v>64</v>
      </c>
      <c r="C150">
        <v>12</v>
      </c>
      <c r="D150" s="11">
        <v>1.28998811977553E+16</v>
      </c>
      <c r="E150" s="11">
        <v>1.28996417622421E+16</v>
      </c>
      <c r="F150" t="s">
        <v>22</v>
      </c>
      <c r="G150" s="12">
        <v>3.7789351851851854E-5</v>
      </c>
      <c r="H150" s="12">
        <v>7.3375162037037034E-2</v>
      </c>
    </row>
    <row r="151" spans="1:8" x14ac:dyDescent="0.25">
      <c r="A151" t="s">
        <v>30</v>
      </c>
      <c r="B151">
        <v>64</v>
      </c>
      <c r="C151">
        <v>13</v>
      </c>
      <c r="D151" s="11">
        <v>1.28996415899714E+16</v>
      </c>
      <c r="E151" s="11">
        <v>1.28787072680382E+16</v>
      </c>
      <c r="F151" t="s">
        <v>22</v>
      </c>
      <c r="G151" s="12">
        <v>1.634810185185185E-2</v>
      </c>
      <c r="H151" s="12">
        <v>8.972416666666666E-2</v>
      </c>
    </row>
    <row r="152" spans="1:8" x14ac:dyDescent="0.25">
      <c r="A152" t="s">
        <v>30</v>
      </c>
      <c r="B152">
        <v>64</v>
      </c>
      <c r="C152">
        <v>14</v>
      </c>
      <c r="D152" s="11">
        <v>1.28787070957675E+16</v>
      </c>
      <c r="E152" s="11">
        <v>1.28785996685604E+16</v>
      </c>
      <c r="F152" t="s">
        <v>22</v>
      </c>
      <c r="G152" s="12">
        <v>2.7738425925925928E-4</v>
      </c>
      <c r="H152" s="12">
        <v>9.0002453703703703E-2</v>
      </c>
    </row>
    <row r="153" spans="1:8" x14ac:dyDescent="0.25">
      <c r="A153" t="s">
        <v>30</v>
      </c>
      <c r="B153">
        <v>64</v>
      </c>
      <c r="C153">
        <v>15</v>
      </c>
      <c r="D153" s="11">
        <v>1.28785994962897E+16</v>
      </c>
      <c r="E153" s="11">
        <v>1.28705956196871E+16</v>
      </c>
      <c r="F153" t="s">
        <v>22</v>
      </c>
      <c r="G153" s="12">
        <v>3.4915046296296296E-3</v>
      </c>
      <c r="H153" s="12">
        <v>9.3494849537037031E-2</v>
      </c>
    </row>
    <row r="154" spans="1:8" x14ac:dyDescent="0.25">
      <c r="A154" t="s">
        <v>30</v>
      </c>
      <c r="B154">
        <v>64</v>
      </c>
      <c r="C154">
        <v>16</v>
      </c>
      <c r="D154" s="11">
        <v>1.28705954474165E+16</v>
      </c>
      <c r="E154" s="11">
        <v>1.28705956196871E+16</v>
      </c>
      <c r="F154" t="s">
        <v>23</v>
      </c>
      <c r="G154" s="12">
        <v>0.11482835648148149</v>
      </c>
      <c r="H154" s="12">
        <v>0.20832409722222223</v>
      </c>
    </row>
    <row r="155" spans="1:8" x14ac:dyDescent="0.25">
      <c r="A155" t="s">
        <v>30</v>
      </c>
      <c r="B155">
        <v>96</v>
      </c>
      <c r="C155">
        <v>1</v>
      </c>
      <c r="D155" s="11">
        <v>1.72270640407986E+16</v>
      </c>
      <c r="E155" s="11">
        <v>1.27842801607512E+16</v>
      </c>
      <c r="F155" t="s">
        <v>22</v>
      </c>
      <c r="G155" s="12">
        <v>9.5578703703703692E-5</v>
      </c>
      <c r="H155" s="12">
        <v>9.5578703703703692E-5</v>
      </c>
    </row>
    <row r="156" spans="1:8" x14ac:dyDescent="0.25">
      <c r="A156" t="s">
        <v>30</v>
      </c>
      <c r="B156">
        <v>96</v>
      </c>
      <c r="C156">
        <v>2</v>
      </c>
      <c r="D156" s="11">
        <v>1.27842799884806E+16</v>
      </c>
      <c r="E156" s="11">
        <v>1.27646713162862E+16</v>
      </c>
      <c r="F156" t="s">
        <v>22</v>
      </c>
      <c r="G156" s="12">
        <v>3.2847222222222224E-5</v>
      </c>
      <c r="H156" s="12">
        <v>1.2990740740740739E-4</v>
      </c>
    </row>
    <row r="157" spans="1:8" x14ac:dyDescent="0.25">
      <c r="A157" t="s">
        <v>30</v>
      </c>
      <c r="B157">
        <v>96</v>
      </c>
      <c r="C157">
        <v>3</v>
      </c>
      <c r="D157" s="11">
        <v>1.27646711440156E+16</v>
      </c>
      <c r="E157" s="11">
        <v>1.27531579561492E+16</v>
      </c>
      <c r="F157" t="s">
        <v>22</v>
      </c>
      <c r="G157" s="12">
        <v>6.2081018518518518E-4</v>
      </c>
      <c r="H157" s="12">
        <v>7.5218750000000014E-4</v>
      </c>
    </row>
    <row r="158" spans="1:8" x14ac:dyDescent="0.25">
      <c r="A158" t="s">
        <v>30</v>
      </c>
      <c r="B158">
        <v>96</v>
      </c>
      <c r="C158">
        <v>4</v>
      </c>
      <c r="D158" s="11">
        <v>1.27531577838785E+16</v>
      </c>
      <c r="E158" s="11">
        <v>1.27192401457125E+16</v>
      </c>
      <c r="F158" t="s">
        <v>22</v>
      </c>
      <c r="G158" s="12">
        <v>4.5844907407407402E-5</v>
      </c>
      <c r="H158" s="12">
        <v>7.9954861111111101E-4</v>
      </c>
    </row>
    <row r="159" spans="1:8" x14ac:dyDescent="0.25">
      <c r="A159" t="s">
        <v>30</v>
      </c>
      <c r="B159">
        <v>96</v>
      </c>
      <c r="C159">
        <v>5</v>
      </c>
      <c r="D159" s="11">
        <v>1.27192399734419E+16</v>
      </c>
      <c r="E159" s="11">
        <v>1.2698663632777E+16</v>
      </c>
      <c r="F159" t="s">
        <v>22</v>
      </c>
      <c r="G159" s="12">
        <v>1.0716435185185187E-4</v>
      </c>
      <c r="H159" s="12">
        <v>9.0820601851851859E-4</v>
      </c>
    </row>
    <row r="160" spans="1:8" x14ac:dyDescent="0.25">
      <c r="A160" t="s">
        <v>30</v>
      </c>
      <c r="B160">
        <v>96</v>
      </c>
      <c r="C160">
        <v>6</v>
      </c>
      <c r="D160" s="11">
        <v>1.26986634605064E+16</v>
      </c>
      <c r="E160" s="11">
        <v>1.2693113546679E+16</v>
      </c>
      <c r="F160" t="s">
        <v>22</v>
      </c>
      <c r="G160" s="12">
        <v>7.4182870370370375E-4</v>
      </c>
      <c r="H160" s="12">
        <v>1.6515277777777778E-3</v>
      </c>
    </row>
    <row r="161" spans="1:8" x14ac:dyDescent="0.25">
      <c r="A161" t="s">
        <v>30</v>
      </c>
      <c r="B161">
        <v>96</v>
      </c>
      <c r="C161">
        <v>7</v>
      </c>
      <c r="D161" s="11">
        <v>1.26931133744084E+16</v>
      </c>
      <c r="E161" s="11">
        <v>1.26928980516551E+16</v>
      </c>
      <c r="F161" t="s">
        <v>22</v>
      </c>
      <c r="G161" s="12">
        <v>1.0408564814814817E-4</v>
      </c>
      <c r="H161" s="12">
        <v>1.75712962962963E-3</v>
      </c>
    </row>
    <row r="162" spans="1:8" x14ac:dyDescent="0.25">
      <c r="A162" t="s">
        <v>30</v>
      </c>
      <c r="B162">
        <v>96</v>
      </c>
      <c r="C162">
        <v>8</v>
      </c>
      <c r="D162" s="11">
        <v>1.26928978793845E+16</v>
      </c>
      <c r="E162" s="11">
        <v>1.26845034105841E+16</v>
      </c>
      <c r="F162" t="s">
        <v>22</v>
      </c>
      <c r="G162" s="12">
        <v>1.168017361111111E-2</v>
      </c>
      <c r="H162" s="12">
        <v>1.3438831018518518E-2</v>
      </c>
    </row>
    <row r="163" spans="1:8" x14ac:dyDescent="0.25">
      <c r="A163" t="s">
        <v>30</v>
      </c>
      <c r="B163">
        <v>96</v>
      </c>
      <c r="C163">
        <v>9</v>
      </c>
      <c r="D163" s="11">
        <v>1.26845032383135E+16</v>
      </c>
      <c r="E163" s="11">
        <v>1.26845034105841E+16</v>
      </c>
      <c r="F163" t="s">
        <v>23</v>
      </c>
      <c r="G163" s="12">
        <v>0.19488547453703706</v>
      </c>
      <c r="H163" s="12">
        <v>0.20832581018518517</v>
      </c>
    </row>
  </sheetData>
  <sortState xmlns:xlrd2="http://schemas.microsoft.com/office/spreadsheetml/2017/richdata2" ref="A2:H163">
    <sortCondition ref="A2:A163"/>
    <sortCondition ref="B2:B163"/>
    <sortCondition ref="C2:C163"/>
  </sortState>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Charts</vt:lpstr>
      </vt:variant>
      <vt:variant>
        <vt:i4>8</vt:i4>
      </vt:variant>
    </vt:vector>
  </HeadingPairs>
  <TitlesOfParts>
    <vt:vector size="12" baseType="lpstr">
      <vt:lpstr>Generate Cost Function</vt:lpstr>
      <vt:lpstr>Experimentation</vt:lpstr>
      <vt:lpstr>AISG Time Results</vt:lpstr>
      <vt:lpstr>AISG Abstract Results</vt:lpstr>
      <vt:lpstr>Time 1</vt:lpstr>
      <vt:lpstr>Time 2</vt:lpstr>
      <vt:lpstr>Abstract 1</vt:lpstr>
      <vt:lpstr>Abstract 2</vt:lpstr>
      <vt:lpstr>Abstract 3</vt:lpstr>
      <vt:lpstr>Abstract 4</vt:lpstr>
      <vt:lpstr>Abstract 5</vt:lpstr>
      <vt:lpstr>Abstract 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Jared Soundy</dc:creator>
  <cp:lastModifiedBy>Jared Soundy</cp:lastModifiedBy>
  <dcterms:created xsi:type="dcterms:W3CDTF">2020-03-14T23:20:50Z</dcterms:created>
  <dcterms:modified xsi:type="dcterms:W3CDTF">2022-05-04T21:36:03Z</dcterms:modified>
</cp:coreProperties>
</file>