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93bf1ba649f522fc/Skole/Master/BAN403/Proj1/BAN403-P1/Task2 -Queuing theory/"/>
    </mc:Choice>
  </mc:AlternateContent>
  <xr:revisionPtr revIDLastSave="1062" documentId="8_{FDC4BE31-182E-4AA7-A676-58142F929E94}" xr6:coauthVersionLast="47" xr6:coauthVersionMax="47" xr10:uidLastSave="{4EC597EC-4346-4200-8F13-7100EBADD118}"/>
  <bookViews>
    <workbookView xWindow="-108" yWindow="-108" windowWidth="30936" windowHeight="16896" xr2:uid="{AE070CAC-D024-475C-B33E-DF27FB561971}"/>
  </bookViews>
  <sheets>
    <sheet name="Basecas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9" i="1" l="1"/>
  <c r="E57" i="1"/>
  <c r="E56" i="1"/>
  <c r="K47" i="1"/>
  <c r="K38" i="1"/>
  <c r="K57" i="1"/>
  <c r="K56" i="1"/>
  <c r="K48" i="1"/>
  <c r="K39" i="1"/>
  <c r="K29" i="1"/>
  <c r="K30" i="1"/>
  <c r="E48" i="1"/>
  <c r="E47" i="1"/>
  <c r="E38" i="1"/>
  <c r="E39" i="1"/>
  <c r="E30" i="1"/>
  <c r="E29" i="1"/>
  <c r="E59" i="1" l="1"/>
  <c r="E60" i="1" s="1"/>
  <c r="K59" i="1"/>
  <c r="K60" i="1" s="1"/>
  <c r="I24" i="1" s="1"/>
  <c r="K32" i="1"/>
  <c r="K33" i="1" s="1"/>
  <c r="I12" i="1" s="1"/>
  <c r="K41" i="1"/>
  <c r="K42" i="1" s="1"/>
  <c r="I16" i="1" s="1"/>
  <c r="K50" i="1"/>
  <c r="K51" i="1" s="1"/>
  <c r="I20" i="1" s="1"/>
  <c r="E50" i="1"/>
  <c r="E51" i="1" s="1"/>
  <c r="C20" i="1" s="1"/>
  <c r="E41" i="1"/>
  <c r="E42" i="1" s="1"/>
  <c r="E32" i="1"/>
  <c r="E33" i="1" s="1"/>
  <c r="C12" i="1" l="1"/>
</calcChain>
</file>

<file path=xl/sharedStrings.xml><?xml version="1.0" encoding="utf-8"?>
<sst xmlns="http://schemas.openxmlformats.org/spreadsheetml/2006/main" count="190" uniqueCount="31">
  <si>
    <t>Service team 1</t>
  </si>
  <si>
    <t>Service team 2</t>
  </si>
  <si>
    <t>n = 0</t>
  </si>
  <si>
    <t>n = 1</t>
  </si>
  <si>
    <t>n = 2</t>
  </si>
  <si>
    <t>n = 3</t>
  </si>
  <si>
    <t>Mean number of jobs in the queue</t>
  </si>
  <si>
    <t>Mean number of service jobs in the system</t>
  </si>
  <si>
    <t>Hours used</t>
  </si>
  <si>
    <t>Mean time pr. job</t>
  </si>
  <si>
    <t>Number of jobs completed</t>
  </si>
  <si>
    <t>Mean downtime for a broken machine</t>
  </si>
  <si>
    <t>Statistics</t>
  </si>
  <si>
    <t>Value</t>
  </si>
  <si>
    <t>Unit</t>
  </si>
  <si>
    <t>hours</t>
  </si>
  <si>
    <t>faulty machines</t>
  </si>
  <si>
    <t>Distribution</t>
  </si>
  <si>
    <t>Mean number of time spent in service queue</t>
  </si>
  <si>
    <t>Exponential</t>
  </si>
  <si>
    <t>Normal</t>
  </si>
  <si>
    <t>Exponential distribution</t>
  </si>
  <si>
    <t>Normal distribution</t>
  </si>
  <si>
    <t>Uniform</t>
  </si>
  <si>
    <t>Time pr. job</t>
  </si>
  <si>
    <t>Uniform distribution</t>
  </si>
  <si>
    <t>Normal runtime, h = 8760</t>
  </si>
  <si>
    <t>Gamma</t>
  </si>
  <si>
    <t>Long runtime h = 8760 000</t>
  </si>
  <si>
    <t>Long runtime, h = 8760 000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</si>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</sst>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1" xfId="0" applyBorder="1"/>
    <xf numFmtId="2" fontId="0" fillId="0" borderId="0" xfId="0" applyNumberForma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2" fontId="0" fillId="0" borderId="0" xfId="0" applyNumberFormat="1" applyBorder="1" applyAlignment="1">
      <alignment horizontal="left"/>
    </xf>
    <xf numFmtId="0" fontId="0" fillId="0" borderId="0" xfId="0" applyBorder="1" applyAlignment="1">
      <alignment wrapText="1"/>
    </xf>
    <xf numFmtId="2" fontId="3" fillId="0" borderId="6" xfId="0" applyNumberFormat="1" applyFon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4" xfId="0" applyBorder="1"/>
    <xf numFmtId="2" fontId="0" fillId="0" borderId="4" xfId="0" applyNumberFormat="1" applyFill="1" applyBorder="1" applyAlignment="1">
      <alignment horizontal="center"/>
    </xf>
    <xf numFmtId="2" fontId="0" fillId="0" borderId="4" xfId="0" applyNumberFormat="1" applyBorder="1" applyAlignment="1">
      <alignment horizontal="left"/>
    </xf>
    <xf numFmtId="2" fontId="0" fillId="0" borderId="4" xfId="0" applyNumberFormat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8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4" fillId="3" borderId="0" xfId="2" applyFill="1" applyAlignment="1">
      <alignment horizontal="center" vertical="center"/>
    </xf>
    <xf numFmtId="0" fontId="4" fillId="3" borderId="4" xfId="2" applyFill="1" applyBorder="1" applyAlignment="1">
      <alignment horizontal="center" vertical="center"/>
    </xf>
    <xf numFmtId="0" fontId="4" fillId="2" borderId="0" xfId="2" applyFill="1" applyAlignment="1">
      <alignment horizontal="center" vertical="center" wrapText="1"/>
    </xf>
    <xf numFmtId="0" fontId="4" fillId="2" borderId="4" xfId="2" applyFill="1" applyBorder="1" applyAlignment="1">
      <alignment horizontal="center" vertical="center" wrapText="1"/>
    </xf>
    <xf numFmtId="0" fontId="4" fillId="3" borderId="0" xfId="2" applyFill="1" applyAlignment="1">
      <alignment horizontal="center" vertical="center" wrapText="1"/>
    </xf>
    <xf numFmtId="0" fontId="4" fillId="3" borderId="4" xfId="2" applyFill="1" applyBorder="1" applyAlignment="1">
      <alignment horizontal="center" vertical="center" wrapText="1"/>
    </xf>
    <xf numFmtId="0" fontId="4" fillId="2" borderId="0" xfId="2" applyFill="1" applyAlignment="1">
      <alignment horizontal="center" vertical="center"/>
    </xf>
    <xf numFmtId="0" fontId="4" fillId="4" borderId="0" xfId="2" applyFill="1" applyAlignment="1">
      <alignment horizontal="center" vertical="center"/>
    </xf>
    <xf numFmtId="0" fontId="4" fillId="4" borderId="4" xfId="2" applyFill="1" applyBorder="1" applyAlignment="1">
      <alignment horizontal="center" vertical="center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center" vertical="center"/>
    </xf>
    <xf numFmtId="2" fontId="3" fillId="0" borderId="4" xfId="0" applyNumberFormat="1" applyFont="1" applyBorder="1" applyAlignment="1">
      <alignment horizontal="right" vertical="center"/>
    </xf>
    <xf numFmtId="2" fontId="3" fillId="0" borderId="3" xfId="0" applyNumberFormat="1" applyFont="1" applyBorder="1" applyAlignment="1">
      <alignment horizontal="right" vertical="center"/>
    </xf>
    <xf numFmtId="2" fontId="3" fillId="0" borderId="3" xfId="0" applyNumberFormat="1" applyFont="1" applyBorder="1" applyAlignment="1">
      <alignment horizontal="right" vertical="center" indent="1"/>
    </xf>
    <xf numFmtId="2" fontId="3" fillId="0" borderId="4" xfId="0" applyNumberFormat="1" applyFont="1" applyBorder="1" applyAlignment="1">
      <alignment horizontal="right" vertical="center" indent="1"/>
    </xf>
    <xf numFmtId="0" fontId="0" fillId="0" borderId="8" xfId="0" applyBorder="1"/>
    <xf numFmtId="2" fontId="0" fillId="0" borderId="7" xfId="0" applyNumberForma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2" fontId="3" fillId="0" borderId="9" xfId="0" applyNumberFormat="1" applyFont="1" applyBorder="1" applyAlignment="1">
      <alignment horizontal="center" vertical="center"/>
    </xf>
    <xf numFmtId="2" fontId="0" fillId="0" borderId="8" xfId="0" applyNumberFormat="1" applyBorder="1" applyAlignment="1">
      <alignment horizontal="right" vertical="center" indent="1"/>
    </xf>
    <xf numFmtId="2" fontId="0" fillId="0" borderId="7" xfId="0" applyNumberFormat="1" applyBorder="1" applyAlignment="1">
      <alignment horizontal="right" vertical="center"/>
    </xf>
    <xf numFmtId="2" fontId="3" fillId="0" borderId="7" xfId="0" applyNumberFormat="1" applyFont="1" applyBorder="1" applyAlignment="1">
      <alignment horizontal="right" vertical="center"/>
    </xf>
    <xf numFmtId="4" fontId="0" fillId="0" borderId="0" xfId="0" applyNumberFormat="1" applyBorder="1" applyAlignment="1">
      <alignment horizontal="center" vertical="center"/>
    </xf>
    <xf numFmtId="4" fontId="0" fillId="0" borderId="1" xfId="0" applyNumberFormat="1" applyBorder="1"/>
  </cellXfs>
  <cellStyles count="3">
    <cellStyle name="Heading 4" xfId="2" builtinId="1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454B-E1E6-4B90-AC63-AF5905D86C39}">
  <dimension ref="A4:T95"/>
  <sheetViews>
    <sheetView showGridLines="0" tabSelected="1" topLeftCell="A4" workbookViewId="0">
      <selection activeCell="N31" sqref="N31"/>
    </sheetView>
  </sheetViews>
  <sheetFormatPr defaultRowHeight="14.4" x14ac:dyDescent="0.3"/>
  <cols>
    <col min="2" max="2" width="36.44140625" bestFit="1" customWidth="1"/>
    <col min="3" max="3" width="7.88671875" bestFit="1" customWidth="1"/>
    <col min="4" max="4" width="13.77734375" bestFit="1" customWidth="1"/>
    <col min="5" max="5" width="14.77734375" bestFit="1" customWidth="1"/>
    <col min="6" max="6" width="7.33203125" customWidth="1"/>
    <col min="8" max="8" width="36.44140625" bestFit="1" customWidth="1"/>
    <col min="9" max="9" width="11.21875" bestFit="1" customWidth="1"/>
    <col min="10" max="10" width="13.77734375" bestFit="1" customWidth="1"/>
    <col min="11" max="11" width="14.77734375" bestFit="1" customWidth="1"/>
    <col min="12" max="12" width="8.44140625" customWidth="1"/>
    <col min="13" max="14" width="10.21875" bestFit="1" customWidth="1"/>
    <col min="15" max="17" width="10.44140625" bestFit="1" customWidth="1"/>
    <col min="18" max="18" width="9.44140625" bestFit="1" customWidth="1"/>
  </cols>
  <sheetData>
    <row r="4" spans="2:17" ht="14.4" customHeight="1" x14ac:dyDescent="0.3">
      <c r="B4" s="31" t="s">
        <v>26</v>
      </c>
      <c r="C4" s="31"/>
      <c r="D4" s="31"/>
      <c r="E4" s="31"/>
      <c r="H4" s="25" t="s">
        <v>28</v>
      </c>
      <c r="I4" s="25"/>
      <c r="J4" s="25"/>
      <c r="K4" s="25"/>
    </row>
    <row r="5" spans="2:17" ht="14.4" customHeight="1" x14ac:dyDescent="0.3">
      <c r="B5" s="31"/>
      <c r="C5" s="31"/>
      <c r="D5" s="31"/>
      <c r="E5" s="31"/>
      <c r="H5" s="25"/>
      <c r="I5" s="25"/>
      <c r="J5" s="25"/>
      <c r="K5" s="25"/>
    </row>
    <row r="6" spans="2:17" x14ac:dyDescent="0.3">
      <c r="B6" s="31"/>
      <c r="C6" s="31"/>
      <c r="D6" s="31"/>
      <c r="E6" s="31"/>
      <c r="H6" s="25"/>
      <c r="I6" s="25"/>
      <c r="J6" s="25"/>
      <c r="K6" s="25"/>
    </row>
    <row r="8" spans="2:17" ht="14.4" customHeight="1" x14ac:dyDescent="0.3">
      <c r="B8" s="6" t="s">
        <v>12</v>
      </c>
      <c r="C8" s="6" t="s">
        <v>13</v>
      </c>
      <c r="D8" s="12" t="s">
        <v>14</v>
      </c>
      <c r="E8" s="12" t="s">
        <v>17</v>
      </c>
      <c r="H8" s="6" t="s">
        <v>12</v>
      </c>
      <c r="I8" s="6" t="s">
        <v>13</v>
      </c>
      <c r="J8" s="12" t="s">
        <v>14</v>
      </c>
      <c r="K8" s="12" t="s">
        <v>17</v>
      </c>
      <c r="L8" s="36"/>
      <c r="M8" s="27" t="s">
        <v>26</v>
      </c>
      <c r="N8" s="27"/>
      <c r="O8" s="27"/>
      <c r="P8" s="27"/>
      <c r="Q8" s="27"/>
    </row>
    <row r="9" spans="2:17" x14ac:dyDescent="0.3">
      <c r="B9" s="9" t="s">
        <v>6</v>
      </c>
      <c r="C9" s="5">
        <v>5.0069126202403703E-2</v>
      </c>
      <c r="D9" s="10" t="s">
        <v>16</v>
      </c>
      <c r="E9" s="22" t="s">
        <v>19</v>
      </c>
      <c r="H9" s="9" t="s">
        <v>6</v>
      </c>
      <c r="I9" s="5">
        <v>5.4526541551947402E-2</v>
      </c>
      <c r="J9" s="10" t="s">
        <v>16</v>
      </c>
      <c r="K9" s="22" t="s">
        <v>19</v>
      </c>
      <c r="M9" s="28"/>
      <c r="N9" s="28"/>
      <c r="O9" s="28"/>
      <c r="P9" s="28"/>
      <c r="Q9" s="28"/>
    </row>
    <row r="10" spans="2:17" x14ac:dyDescent="0.3">
      <c r="B10" s="9" t="s">
        <v>7</v>
      </c>
      <c r="C10" s="5">
        <v>1.0178473603359599</v>
      </c>
      <c r="D10" s="10" t="s">
        <v>16</v>
      </c>
      <c r="E10" s="22" t="s">
        <v>19</v>
      </c>
      <c r="H10" s="9" t="s">
        <v>7</v>
      </c>
      <c r="I10" s="5">
        <v>1.0366896882280401</v>
      </c>
      <c r="J10" s="10" t="s">
        <v>16</v>
      </c>
      <c r="K10" s="22" t="s">
        <v>19</v>
      </c>
      <c r="M10" s="8" t="s">
        <v>17</v>
      </c>
      <c r="N10" s="8" t="s">
        <v>2</v>
      </c>
      <c r="O10" s="8" t="s">
        <v>3</v>
      </c>
      <c r="P10" s="8" t="s">
        <v>4</v>
      </c>
      <c r="Q10" s="8" t="s">
        <v>5</v>
      </c>
    </row>
    <row r="11" spans="2:17" ht="14.4" customHeight="1" x14ac:dyDescent="0.3">
      <c r="B11" s="11" t="s">
        <v>18</v>
      </c>
      <c r="C11" s="5">
        <v>0.202215558106526</v>
      </c>
      <c r="D11" s="10" t="s">
        <v>15</v>
      </c>
      <c r="E11" s="22" t="s">
        <v>19</v>
      </c>
      <c r="H11" s="11" t="s">
        <v>18</v>
      </c>
      <c r="I11" s="5">
        <v>0.22199616754548701</v>
      </c>
      <c r="J11" s="10" t="s">
        <v>15</v>
      </c>
      <c r="K11" s="22" t="s">
        <v>19</v>
      </c>
      <c r="M11" s="2" t="s">
        <v>19</v>
      </c>
      <c r="N11" s="3">
        <v>0.29175064032905301</v>
      </c>
      <c r="O11" s="3">
        <v>0.44872048520833302</v>
      </c>
      <c r="P11" s="3">
        <v>0.20945974826020999</v>
      </c>
      <c r="Q11" s="3">
        <v>5.0069126202403703E-2</v>
      </c>
    </row>
    <row r="12" spans="2:17" x14ac:dyDescent="0.3">
      <c r="B12" s="17" t="s">
        <v>11</v>
      </c>
      <c r="C12" s="20">
        <f>E33</f>
        <v>4.1051088313996109</v>
      </c>
      <c r="D12" s="19" t="s">
        <v>15</v>
      </c>
      <c r="E12" s="20" t="s">
        <v>19</v>
      </c>
      <c r="H12" s="17" t="s">
        <v>11</v>
      </c>
      <c r="I12" s="20">
        <f>K33</f>
        <v>4.221055282596903</v>
      </c>
      <c r="J12" s="19" t="s">
        <v>15</v>
      </c>
      <c r="K12" s="20" t="s">
        <v>19</v>
      </c>
      <c r="M12" s="2" t="s">
        <v>20</v>
      </c>
      <c r="N12" s="3">
        <v>0.29640680293806998</v>
      </c>
      <c r="O12" s="3">
        <v>0.43936638026985098</v>
      </c>
      <c r="P12" s="3">
        <v>0.21268261853116999</v>
      </c>
      <c r="Q12" s="3">
        <v>5.1544198260908197E-2</v>
      </c>
    </row>
    <row r="13" spans="2:17" ht="19.2" customHeight="1" x14ac:dyDescent="0.3">
      <c r="B13" s="9" t="s">
        <v>6</v>
      </c>
      <c r="C13" s="13">
        <v>5.1544E-2</v>
      </c>
      <c r="D13" s="10" t="s">
        <v>16</v>
      </c>
      <c r="E13" s="22" t="s">
        <v>20</v>
      </c>
      <c r="H13" s="9" t="s">
        <v>6</v>
      </c>
      <c r="I13" s="13">
        <v>5.1544E-2</v>
      </c>
      <c r="J13" s="10" t="s">
        <v>16</v>
      </c>
      <c r="K13" s="22" t="s">
        <v>20</v>
      </c>
      <c r="M13" s="2" t="s">
        <v>27</v>
      </c>
      <c r="N13" s="3">
        <v>0.301050113910387</v>
      </c>
      <c r="O13" s="3">
        <v>0.42848111140607598</v>
      </c>
      <c r="P13" s="3">
        <v>0.22111060594844001</v>
      </c>
      <c r="Q13" s="3">
        <v>4.9358168735095902E-2</v>
      </c>
    </row>
    <row r="14" spans="2:17" x14ac:dyDescent="0.3">
      <c r="B14" s="9" t="s">
        <v>7</v>
      </c>
      <c r="C14" s="13">
        <v>1.01936</v>
      </c>
      <c r="D14" s="10" t="s">
        <v>16</v>
      </c>
      <c r="E14" s="22" t="s">
        <v>20</v>
      </c>
      <c r="H14" s="9" t="s">
        <v>7</v>
      </c>
      <c r="I14" s="13">
        <v>1.0360570617447999</v>
      </c>
      <c r="J14" s="10" t="s">
        <v>16</v>
      </c>
      <c r="K14" s="22" t="s">
        <v>20</v>
      </c>
      <c r="M14" s="2" t="s">
        <v>23</v>
      </c>
      <c r="N14" s="3">
        <v>0.291554369838533</v>
      </c>
      <c r="O14" s="3">
        <v>0.44504141786288898</v>
      </c>
      <c r="P14" s="3">
        <v>0.217706037347947</v>
      </c>
      <c r="Q14" s="3">
        <v>4.5698174950629201E-2</v>
      </c>
    </row>
    <row r="15" spans="2:17" ht="14.4" customHeight="1" x14ac:dyDescent="0.3">
      <c r="B15" s="11" t="s">
        <v>18</v>
      </c>
      <c r="C15" s="13">
        <v>0.20826</v>
      </c>
      <c r="D15" s="10" t="s">
        <v>15</v>
      </c>
      <c r="E15" s="22" t="s">
        <v>20</v>
      </c>
      <c r="H15" s="11" t="s">
        <v>18</v>
      </c>
      <c r="I15" s="13">
        <v>0.22159840487084501</v>
      </c>
      <c r="J15" s="10" t="s">
        <v>15</v>
      </c>
      <c r="K15" s="22" t="s">
        <v>20</v>
      </c>
    </row>
    <row r="16" spans="2:17" x14ac:dyDescent="0.3">
      <c r="B16" s="17" t="s">
        <v>11</v>
      </c>
      <c r="C16" s="18">
        <v>4.13</v>
      </c>
      <c r="D16" s="19" t="s">
        <v>15</v>
      </c>
      <c r="E16" s="20" t="s">
        <v>20</v>
      </c>
      <c r="H16" s="17" t="s">
        <v>11</v>
      </c>
      <c r="I16" s="18">
        <f>K42</f>
        <v>4.220724782275</v>
      </c>
      <c r="J16" s="19" t="s">
        <v>15</v>
      </c>
      <c r="K16" s="20" t="s">
        <v>20</v>
      </c>
    </row>
    <row r="17" spans="2:17" ht="19.2" customHeight="1" x14ac:dyDescent="0.3">
      <c r="B17" s="9" t="s">
        <v>6</v>
      </c>
      <c r="C17" s="13">
        <v>4.9358168735095902E-2</v>
      </c>
      <c r="D17" s="10" t="s">
        <v>16</v>
      </c>
      <c r="E17" s="22" t="s">
        <v>27</v>
      </c>
      <c r="H17" s="9" t="s">
        <v>6</v>
      </c>
      <c r="I17" s="13">
        <v>5.4382094580423403E-2</v>
      </c>
      <c r="J17" s="10" t="s">
        <v>16</v>
      </c>
      <c r="K17" s="22" t="s">
        <v>27</v>
      </c>
      <c r="M17" s="29" t="s">
        <v>29</v>
      </c>
      <c r="N17" s="29"/>
      <c r="O17" s="29"/>
      <c r="P17" s="29"/>
      <c r="Q17" s="29"/>
    </row>
    <row r="18" spans="2:17" x14ac:dyDescent="0.3">
      <c r="B18" s="9" t="s">
        <v>7</v>
      </c>
      <c r="C18" s="13">
        <v>1.01877682950824</v>
      </c>
      <c r="D18" s="10" t="s">
        <v>16</v>
      </c>
      <c r="E18" s="22" t="s">
        <v>27</v>
      </c>
      <c r="H18" s="9" t="s">
        <v>7</v>
      </c>
      <c r="I18" s="13">
        <v>1.0361691545023699</v>
      </c>
      <c r="J18" s="10" t="s">
        <v>16</v>
      </c>
      <c r="K18" s="22" t="s">
        <v>27</v>
      </c>
      <c r="M18" s="30"/>
      <c r="N18" s="30"/>
      <c r="O18" s="30"/>
      <c r="P18" s="30"/>
      <c r="Q18" s="30"/>
    </row>
    <row r="19" spans="2:17" x14ac:dyDescent="0.3">
      <c r="B19" s="11" t="s">
        <v>18</v>
      </c>
      <c r="C19" s="13">
        <v>0.19925233093061701</v>
      </c>
      <c r="D19" s="10" t="s">
        <v>15</v>
      </c>
      <c r="E19" s="22" t="s">
        <v>27</v>
      </c>
      <c r="H19" s="11" t="s">
        <v>18</v>
      </c>
      <c r="I19" s="13">
        <v>0.221495988426712</v>
      </c>
      <c r="J19" s="10" t="s">
        <v>15</v>
      </c>
      <c r="K19" s="22" t="s">
        <v>27</v>
      </c>
      <c r="M19" s="8" t="s">
        <v>17</v>
      </c>
      <c r="N19" s="8" t="s">
        <v>2</v>
      </c>
      <c r="O19" s="8" t="s">
        <v>3</v>
      </c>
      <c r="P19" s="8" t="s">
        <v>4</v>
      </c>
      <c r="Q19" s="8" t="s">
        <v>5</v>
      </c>
    </row>
    <row r="20" spans="2:17" x14ac:dyDescent="0.3">
      <c r="B20" s="17" t="s">
        <v>11</v>
      </c>
      <c r="C20" s="18">
        <f>E51</f>
        <v>4.1214166355255415</v>
      </c>
      <c r="D20" s="19" t="s">
        <v>15</v>
      </c>
      <c r="E20" s="20" t="s">
        <v>27</v>
      </c>
      <c r="H20" s="17" t="s">
        <v>11</v>
      </c>
      <c r="I20" s="18">
        <f>K51</f>
        <v>4.2193457902714053</v>
      </c>
      <c r="J20" s="19" t="s">
        <v>15</v>
      </c>
      <c r="K20" s="20" t="s">
        <v>27</v>
      </c>
      <c r="M20" s="2" t="s">
        <v>19</v>
      </c>
      <c r="N20" s="3">
        <v>0.29068989850454702</v>
      </c>
      <c r="O20" s="3">
        <v>0.43645705631481102</v>
      </c>
      <c r="P20" s="3">
        <v>0.21832650362869299</v>
      </c>
      <c r="Q20" s="3">
        <v>5.4526541551947402E-2</v>
      </c>
    </row>
    <row r="21" spans="2:17" ht="19.2" customHeight="1" x14ac:dyDescent="0.3">
      <c r="B21" s="9" t="s">
        <v>6</v>
      </c>
      <c r="C21" s="13">
        <v>4.5698174950629201E-2</v>
      </c>
      <c r="D21" s="10" t="s">
        <v>16</v>
      </c>
      <c r="E21" s="22" t="s">
        <v>23</v>
      </c>
      <c r="H21" s="9" t="s">
        <v>6</v>
      </c>
      <c r="I21" s="13">
        <v>5.42711453323938E-2</v>
      </c>
      <c r="J21" s="10" t="s">
        <v>16</v>
      </c>
      <c r="K21" s="22" t="s">
        <v>23</v>
      </c>
      <c r="M21" s="2" t="s">
        <v>20</v>
      </c>
      <c r="N21" s="3">
        <v>0.29091971688569002</v>
      </c>
      <c r="O21" s="3">
        <v>0.43650431919245197</v>
      </c>
      <c r="P21" s="3">
        <v>0.21817514921322301</v>
      </c>
      <c r="Q21" s="3">
        <v>5.4400814708634303E-2</v>
      </c>
    </row>
    <row r="22" spans="2:17" x14ac:dyDescent="0.3">
      <c r="B22" s="9" t="s">
        <v>7</v>
      </c>
      <c r="C22" s="13">
        <v>1.0175480174106699</v>
      </c>
      <c r="D22" s="10" t="s">
        <v>16</v>
      </c>
      <c r="E22" s="22" t="s">
        <v>23</v>
      </c>
      <c r="H22" s="9" t="s">
        <v>7</v>
      </c>
      <c r="I22" s="13">
        <v>1.0356929970150299</v>
      </c>
      <c r="J22" s="10" t="s">
        <v>16</v>
      </c>
      <c r="K22" s="22" t="s">
        <v>23</v>
      </c>
      <c r="M22" s="2" t="s">
        <v>27</v>
      </c>
      <c r="N22" s="3">
        <v>0.290726698763629</v>
      </c>
      <c r="O22" s="3">
        <v>0.43675954255078597</v>
      </c>
      <c r="P22" s="3">
        <v>0.21813166410515999</v>
      </c>
      <c r="Q22" s="3">
        <v>5.4382094580423403E-2</v>
      </c>
    </row>
    <row r="23" spans="2:17" x14ac:dyDescent="0.3">
      <c r="B23" s="11" t="s">
        <v>18</v>
      </c>
      <c r="C23" s="13">
        <v>0.18405333911149899</v>
      </c>
      <c r="D23" s="10" t="s">
        <v>15</v>
      </c>
      <c r="E23" s="22" t="s">
        <v>23</v>
      </c>
      <c r="H23" s="11" t="s">
        <v>18</v>
      </c>
      <c r="I23" s="13">
        <v>0.22112223291498001</v>
      </c>
      <c r="J23" s="10" t="s">
        <v>15</v>
      </c>
      <c r="K23" s="22" t="s">
        <v>23</v>
      </c>
      <c r="M23" s="2" t="s">
        <v>23</v>
      </c>
      <c r="N23" s="3">
        <v>0.29110666012081399</v>
      </c>
      <c r="O23" s="3">
        <v>0.43636482807571703</v>
      </c>
      <c r="P23" s="3">
        <v>0.21825736647107299</v>
      </c>
      <c r="Q23" s="3">
        <v>5.42711453323938E-2</v>
      </c>
    </row>
    <row r="24" spans="2:17" x14ac:dyDescent="0.3">
      <c r="B24" s="9" t="s">
        <v>11</v>
      </c>
      <c r="C24" s="13">
        <v>4.0999999999999996</v>
      </c>
      <c r="D24" s="10" t="s">
        <v>15</v>
      </c>
      <c r="E24" s="22" t="s">
        <v>23</v>
      </c>
      <c r="H24" s="9" t="s">
        <v>11</v>
      </c>
      <c r="I24" s="13">
        <f>K60</f>
        <v>4.2202870972442366</v>
      </c>
      <c r="J24" s="10" t="s">
        <v>15</v>
      </c>
      <c r="K24" s="22" t="s">
        <v>23</v>
      </c>
    </row>
    <row r="26" spans="2:17" ht="14.4" customHeight="1" x14ac:dyDescent="0.3">
      <c r="B26" s="32" t="s">
        <v>21</v>
      </c>
      <c r="C26" s="32"/>
      <c r="D26" s="32"/>
      <c r="E26" s="32"/>
      <c r="H26" s="25" t="s">
        <v>21</v>
      </c>
      <c r="I26" s="25"/>
      <c r="J26" s="25"/>
      <c r="K26" s="25"/>
    </row>
    <row r="27" spans="2:17" ht="14.4" customHeight="1" x14ac:dyDescent="0.3">
      <c r="B27" s="33"/>
      <c r="C27" s="33"/>
      <c r="D27" s="33"/>
      <c r="E27" s="33"/>
      <c r="H27" s="26"/>
      <c r="I27" s="26"/>
      <c r="J27" s="26"/>
      <c r="K27" s="26"/>
    </row>
    <row r="28" spans="2:17" ht="14.4" customHeight="1" x14ac:dyDescent="0.3">
      <c r="B28" s="23" t="s">
        <v>10</v>
      </c>
      <c r="C28" s="24"/>
      <c r="D28" s="7" t="s">
        <v>8</v>
      </c>
      <c r="E28" s="14" t="s">
        <v>24</v>
      </c>
      <c r="H28" s="34" t="s">
        <v>10</v>
      </c>
      <c r="I28" s="35"/>
      <c r="J28" s="7" t="s">
        <v>8</v>
      </c>
      <c r="K28" s="14" t="s">
        <v>24</v>
      </c>
    </row>
    <row r="29" spans="2:17" ht="14.4" customHeight="1" x14ac:dyDescent="0.3">
      <c r="B29" s="4" t="s">
        <v>0</v>
      </c>
      <c r="C29" s="48">
        <v>1349</v>
      </c>
      <c r="D29" s="48">
        <v>5316.22</v>
      </c>
      <c r="E29" s="16">
        <f>D29/C29</f>
        <v>3.9408598962194219</v>
      </c>
      <c r="H29" s="4" t="s">
        <v>0</v>
      </c>
      <c r="I29" s="48">
        <v>1314707</v>
      </c>
      <c r="J29" s="48">
        <v>5255589</v>
      </c>
      <c r="K29" s="16">
        <f>J29/I29</f>
        <v>3.9975363331905891</v>
      </c>
    </row>
    <row r="30" spans="2:17" x14ac:dyDescent="0.3">
      <c r="B30" s="4" t="s">
        <v>1</v>
      </c>
      <c r="C30" s="48">
        <v>818</v>
      </c>
      <c r="D30" s="48">
        <v>3161.51</v>
      </c>
      <c r="E30" s="16">
        <f>D30/C30</f>
        <v>3.8649266503667485</v>
      </c>
      <c r="H30" s="4" t="s">
        <v>1</v>
      </c>
      <c r="I30" s="48">
        <v>836918</v>
      </c>
      <c r="J30" s="48">
        <v>3348159</v>
      </c>
      <c r="K30" s="16">
        <f>J30/I30</f>
        <v>4.0005818969122426</v>
      </c>
    </row>
    <row r="31" spans="2:17" x14ac:dyDescent="0.3">
      <c r="B31" s="4"/>
      <c r="C31" s="15"/>
      <c r="D31" s="15"/>
      <c r="E31" s="16"/>
      <c r="H31" s="4"/>
      <c r="I31" s="15"/>
      <c r="J31" s="15"/>
      <c r="K31" s="16"/>
    </row>
    <row r="32" spans="2:17" x14ac:dyDescent="0.3">
      <c r="B32" s="45"/>
      <c r="C32" s="46"/>
      <c r="D32" s="47" t="s">
        <v>30</v>
      </c>
      <c r="E32" s="44">
        <f>(E29+E30)/2</f>
        <v>3.9028932732930852</v>
      </c>
      <c r="H32" s="41"/>
      <c r="I32" s="42"/>
      <c r="J32" s="43" t="s">
        <v>30</v>
      </c>
      <c r="K32" s="44">
        <f>(K29+K30)/2</f>
        <v>3.9990591150514159</v>
      </c>
    </row>
    <row r="33" spans="2:11" x14ac:dyDescent="0.3">
      <c r="B33" s="38" t="s">
        <v>11</v>
      </c>
      <c r="C33" s="37"/>
      <c r="D33" s="37"/>
      <c r="E33" s="21">
        <f>C11+E32</f>
        <v>4.1051088313996109</v>
      </c>
      <c r="H33" s="38" t="s">
        <v>11</v>
      </c>
      <c r="I33" s="37"/>
      <c r="J33" s="37"/>
      <c r="K33" s="21">
        <f>I11+K32</f>
        <v>4.221055282596903</v>
      </c>
    </row>
    <row r="34" spans="2:11" ht="14.4" customHeight="1" x14ac:dyDescent="0.3"/>
    <row r="35" spans="2:11" ht="18" customHeight="1" x14ac:dyDescent="0.3">
      <c r="B35" s="32" t="s">
        <v>22</v>
      </c>
      <c r="C35" s="32"/>
      <c r="D35" s="32"/>
      <c r="E35" s="32"/>
      <c r="H35" s="25" t="s">
        <v>22</v>
      </c>
      <c r="I35" s="25"/>
      <c r="J35" s="25"/>
      <c r="K35" s="25"/>
    </row>
    <row r="36" spans="2:11" ht="18" customHeight="1" x14ac:dyDescent="0.3">
      <c r="B36" s="33"/>
      <c r="C36" s="33"/>
      <c r="D36" s="33"/>
      <c r="E36" s="33"/>
      <c r="H36" s="26"/>
      <c r="I36" s="26"/>
      <c r="J36" s="26"/>
      <c r="K36" s="26"/>
    </row>
    <row r="37" spans="2:11" ht="14.4" customHeight="1" x14ac:dyDescent="0.3">
      <c r="B37" s="23" t="s">
        <v>10</v>
      </c>
      <c r="C37" s="24"/>
      <c r="D37" s="7" t="s">
        <v>8</v>
      </c>
      <c r="E37" s="14" t="s">
        <v>24</v>
      </c>
      <c r="H37" s="23" t="s">
        <v>10</v>
      </c>
      <c r="I37" s="24"/>
      <c r="J37" s="7" t="s">
        <v>8</v>
      </c>
      <c r="K37" s="14" t="s">
        <v>24</v>
      </c>
    </row>
    <row r="38" spans="2:11" ht="14.4" customHeight="1" x14ac:dyDescent="0.3">
      <c r="B38" s="49" t="s">
        <v>0</v>
      </c>
      <c r="C38" s="48">
        <v>1307</v>
      </c>
      <c r="D38" s="48">
        <v>5026.0837000000001</v>
      </c>
      <c r="E38" s="16">
        <f>D38/C38</f>
        <v>3.8455116296863046</v>
      </c>
      <c r="H38" s="4" t="s">
        <v>0</v>
      </c>
      <c r="I38" s="48">
        <v>1282203</v>
      </c>
      <c r="J38" s="48">
        <v>5124976.3885533996</v>
      </c>
      <c r="K38" s="16">
        <f>J38/I38</f>
        <v>3.9970085770766404</v>
      </c>
    </row>
    <row r="39" spans="2:11" ht="14.4" customHeight="1" x14ac:dyDescent="0.3">
      <c r="B39" s="49" t="s">
        <v>1</v>
      </c>
      <c r="C39" s="48">
        <v>861</v>
      </c>
      <c r="D39" s="48">
        <v>3452.0189999999998</v>
      </c>
      <c r="E39" s="16">
        <f>D39/C39</f>
        <v>4.0093135888501736</v>
      </c>
      <c r="H39" s="4" t="s">
        <v>1</v>
      </c>
      <c r="I39" s="48">
        <v>868313</v>
      </c>
      <c r="J39" s="48">
        <v>3474332.3356987201</v>
      </c>
      <c r="K39" s="16">
        <f>J39/I39</f>
        <v>4.001244177731671</v>
      </c>
    </row>
    <row r="40" spans="2:11" x14ac:dyDescent="0.3">
      <c r="B40" s="4"/>
      <c r="C40" s="15"/>
      <c r="D40" s="15"/>
      <c r="E40" s="16"/>
      <c r="H40" s="4"/>
      <c r="I40" s="15"/>
      <c r="J40" s="15"/>
      <c r="K40" s="16"/>
    </row>
    <row r="41" spans="2:11" x14ac:dyDescent="0.3">
      <c r="B41" s="41"/>
      <c r="C41" s="42"/>
      <c r="D41" s="43" t="s">
        <v>30</v>
      </c>
      <c r="E41" s="44">
        <f>(E38+E39)/2</f>
        <v>3.9274126092682389</v>
      </c>
      <c r="H41" s="41"/>
      <c r="I41" s="42"/>
      <c r="J41" s="43" t="s">
        <v>30</v>
      </c>
      <c r="K41" s="44">
        <f>(K38+K39)/2</f>
        <v>3.9991263774041554</v>
      </c>
    </row>
    <row r="42" spans="2:11" x14ac:dyDescent="0.3">
      <c r="B42" s="38" t="s">
        <v>11</v>
      </c>
      <c r="C42" s="37"/>
      <c r="D42" s="37"/>
      <c r="E42" s="21">
        <f>0.2+E41</f>
        <v>4.1274126092682391</v>
      </c>
      <c r="H42" s="38" t="s">
        <v>11</v>
      </c>
      <c r="I42" s="37"/>
      <c r="J42" s="37"/>
      <c r="K42" s="21">
        <f>I15+K41</f>
        <v>4.220724782275</v>
      </c>
    </row>
    <row r="44" spans="2:11" ht="18" customHeight="1" x14ac:dyDescent="0.3">
      <c r="B44" s="32" t="s">
        <v>27</v>
      </c>
      <c r="C44" s="32"/>
      <c r="D44" s="32"/>
      <c r="E44" s="32"/>
      <c r="H44" s="25" t="s">
        <v>27</v>
      </c>
      <c r="I44" s="25"/>
      <c r="J44" s="25"/>
      <c r="K44" s="25"/>
    </row>
    <row r="45" spans="2:11" ht="18" customHeight="1" x14ac:dyDescent="0.3">
      <c r="B45" s="33"/>
      <c r="C45" s="33"/>
      <c r="D45" s="33"/>
      <c r="E45" s="33"/>
      <c r="H45" s="26"/>
      <c r="I45" s="26"/>
      <c r="J45" s="26"/>
      <c r="K45" s="26"/>
    </row>
    <row r="46" spans="2:11" ht="14.4" customHeight="1" x14ac:dyDescent="0.3">
      <c r="B46" s="23" t="s">
        <v>10</v>
      </c>
      <c r="C46" s="24"/>
      <c r="D46" s="7" t="s">
        <v>8</v>
      </c>
      <c r="E46" s="14" t="s">
        <v>9</v>
      </c>
      <c r="H46" s="23" t="s">
        <v>10</v>
      </c>
      <c r="I46" s="24"/>
      <c r="J46" s="7" t="s">
        <v>8</v>
      </c>
      <c r="K46" s="14" t="s">
        <v>9</v>
      </c>
    </row>
    <row r="47" spans="2:11" ht="14.4" customHeight="1" x14ac:dyDescent="0.3">
      <c r="B47" s="4" t="s">
        <v>0</v>
      </c>
      <c r="C47" s="48">
        <v>1324</v>
      </c>
      <c r="D47" s="48">
        <v>5140.3481917522204</v>
      </c>
      <c r="E47" s="16">
        <f>D47/C47</f>
        <v>3.8824382112932176</v>
      </c>
      <c r="H47" s="4" t="s">
        <v>0</v>
      </c>
      <c r="I47" s="48">
        <v>1290528</v>
      </c>
      <c r="J47" s="48">
        <v>5165357.2092430396</v>
      </c>
      <c r="K47" s="16">
        <f>J47/I47</f>
        <v>4.0025146368331717</v>
      </c>
    </row>
    <row r="48" spans="2:11" ht="14.4" customHeight="1" x14ac:dyDescent="0.3">
      <c r="B48" s="4" t="s">
        <v>1</v>
      </c>
      <c r="C48" s="48">
        <v>846</v>
      </c>
      <c r="D48" s="48">
        <v>3351.7592766205498</v>
      </c>
      <c r="E48" s="16">
        <f>D48/C48</f>
        <v>3.9618903978966311</v>
      </c>
      <c r="H48" s="4" t="s">
        <v>1</v>
      </c>
      <c r="I48" s="48">
        <v>860240</v>
      </c>
      <c r="J48" s="48">
        <v>3435097.4358883901</v>
      </c>
      <c r="K48" s="16">
        <f>J48/I48</f>
        <v>3.9931849668562145</v>
      </c>
    </row>
    <row r="49" spans="1:20" x14ac:dyDescent="0.3">
      <c r="B49" s="4"/>
      <c r="C49" s="15"/>
      <c r="D49" s="15"/>
      <c r="E49" s="16"/>
      <c r="H49" s="4"/>
      <c r="I49" s="15"/>
      <c r="J49" s="15"/>
      <c r="K49" s="16"/>
    </row>
    <row r="50" spans="1:20" x14ac:dyDescent="0.3">
      <c r="B50" s="41"/>
      <c r="C50" s="42"/>
      <c r="D50" s="43" t="s">
        <v>30</v>
      </c>
      <c r="E50" s="44">
        <f>(E47+E48)/2</f>
        <v>3.9221643045949244</v>
      </c>
      <c r="H50" s="41"/>
      <c r="I50" s="42"/>
      <c r="J50" s="43" t="s">
        <v>30</v>
      </c>
      <c r="K50" s="44">
        <f>(K47+K48)/2</f>
        <v>3.9978498018446933</v>
      </c>
    </row>
    <row r="51" spans="1:20" x14ac:dyDescent="0.3">
      <c r="B51" s="39" t="s">
        <v>11</v>
      </c>
      <c r="C51" s="40"/>
      <c r="D51" s="40"/>
      <c r="E51" s="21">
        <f>C19+E50</f>
        <v>4.1214166355255415</v>
      </c>
      <c r="H51" s="38" t="s">
        <v>11</v>
      </c>
      <c r="I51" s="37"/>
      <c r="J51" s="37"/>
      <c r="K51" s="21">
        <f>I19+K50</f>
        <v>4.2193457902714053</v>
      </c>
    </row>
    <row r="53" spans="1:20" ht="18" customHeight="1" x14ac:dyDescent="0.3">
      <c r="B53" s="32" t="s">
        <v>25</v>
      </c>
      <c r="C53" s="32"/>
      <c r="D53" s="32"/>
      <c r="E53" s="32"/>
      <c r="H53" s="25" t="s">
        <v>25</v>
      </c>
      <c r="I53" s="25"/>
      <c r="J53" s="25"/>
      <c r="K53" s="25"/>
    </row>
    <row r="54" spans="1:20" ht="18" customHeight="1" x14ac:dyDescent="0.3">
      <c r="B54" s="33"/>
      <c r="C54" s="33"/>
      <c r="D54" s="33"/>
      <c r="E54" s="33"/>
      <c r="H54" s="26"/>
      <c r="I54" s="26"/>
      <c r="J54" s="26"/>
      <c r="K54" s="26"/>
    </row>
    <row r="55" spans="1:20" ht="14.4" customHeight="1" x14ac:dyDescent="0.3">
      <c r="B55" s="23" t="s">
        <v>10</v>
      </c>
      <c r="C55" s="24"/>
      <c r="D55" s="7" t="s">
        <v>8</v>
      </c>
      <c r="E55" s="14" t="s">
        <v>9</v>
      </c>
      <c r="H55" s="23" t="s">
        <v>10</v>
      </c>
      <c r="I55" s="24"/>
      <c r="J55" s="7" t="s">
        <v>8</v>
      </c>
      <c r="K55" s="14" t="s">
        <v>9</v>
      </c>
    </row>
    <row r="56" spans="1:20" ht="14.4" customHeight="1" x14ac:dyDescent="0.3">
      <c r="B56" s="4" t="s">
        <v>0</v>
      </c>
      <c r="C56" s="48">
        <v>1315</v>
      </c>
      <c r="D56" s="48">
        <v>5201.4412493197196</v>
      </c>
      <c r="E56" s="16">
        <f>D56/C56</f>
        <v>3.9554686306613838</v>
      </c>
      <c r="H56" s="4" t="s">
        <v>0</v>
      </c>
      <c r="I56" s="48">
        <v>1298799</v>
      </c>
      <c r="J56" s="48">
        <v>5191241.3884718502</v>
      </c>
      <c r="K56" s="16">
        <f>J56/I56</f>
        <v>3.9969551781852699</v>
      </c>
    </row>
    <row r="57" spans="1:20" ht="14.4" customHeight="1" x14ac:dyDescent="0.3">
      <c r="B57" s="4" t="s">
        <v>1</v>
      </c>
      <c r="C57" s="48">
        <v>859</v>
      </c>
      <c r="D57" s="48">
        <v>3311.9633706302702</v>
      </c>
      <c r="E57" s="16">
        <f>D57/C57</f>
        <v>3.8556034582424568</v>
      </c>
      <c r="H57" s="4" t="s">
        <v>1</v>
      </c>
      <c r="I57" s="48">
        <v>851211</v>
      </c>
      <c r="J57" s="48">
        <v>3406014.0324828802</v>
      </c>
      <c r="K57" s="16">
        <f>J57/I57</f>
        <v>4.0013745504732432</v>
      </c>
    </row>
    <row r="58" spans="1:20" x14ac:dyDescent="0.3">
      <c r="B58" s="4"/>
      <c r="C58" s="15"/>
      <c r="D58" s="15"/>
      <c r="E58" s="16"/>
      <c r="H58" s="4"/>
      <c r="I58" s="15"/>
      <c r="J58" s="15"/>
      <c r="K58" s="16"/>
    </row>
    <row r="59" spans="1:20" x14ac:dyDescent="0.3">
      <c r="B59" s="41"/>
      <c r="C59" s="42"/>
      <c r="D59" s="43" t="s">
        <v>30</v>
      </c>
      <c r="E59" s="44">
        <f>(E56+E57)/2</f>
        <v>3.90553604445192</v>
      </c>
      <c r="H59" s="41"/>
      <c r="I59" s="42"/>
      <c r="J59" s="43" t="s">
        <v>30</v>
      </c>
      <c r="K59" s="44">
        <f>(K56+K57)/2</f>
        <v>3.9991648643292566</v>
      </c>
    </row>
    <row r="60" spans="1:20" x14ac:dyDescent="0.3">
      <c r="B60" s="38" t="s">
        <v>11</v>
      </c>
      <c r="C60" s="37"/>
      <c r="D60" s="37"/>
      <c r="E60" s="21">
        <f>C23+E59</f>
        <v>4.0895893835634194</v>
      </c>
      <c r="H60" s="38" t="s">
        <v>11</v>
      </c>
      <c r="I60" s="37"/>
      <c r="J60" s="37"/>
      <c r="K60" s="21">
        <f>I23+K59</f>
        <v>4.2202870972442366</v>
      </c>
    </row>
    <row r="61" spans="1:20" x14ac:dyDescent="0.3">
      <c r="B61" s="9"/>
      <c r="C61" s="9"/>
      <c r="D61" s="9"/>
      <c r="E61" s="9"/>
    </row>
    <row r="62" spans="1:20" x14ac:dyDescent="0.3">
      <c r="B62" s="9"/>
      <c r="C62" s="15"/>
      <c r="D62" s="15"/>
      <c r="E62" s="15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1:20" s="17" customFormat="1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1:20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:20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0" x14ac:dyDescent="0.3">
      <c r="A66" s="9"/>
    </row>
    <row r="69" spans="1:20" x14ac:dyDescent="0.3">
      <c r="K69" s="1">
        <f>1/40</f>
        <v>2.5000000000000001E-2</v>
      </c>
    </row>
    <row r="85" ht="14.4" customHeight="1" x14ac:dyDescent="0.3"/>
    <row r="86" ht="14.4" customHeight="1" x14ac:dyDescent="0.3"/>
    <row r="95" ht="14.4" customHeight="1" x14ac:dyDescent="0.3"/>
  </sheetData>
  <mergeCells count="28">
    <mergeCell ref="B33:D33"/>
    <mergeCell ref="B60:D60"/>
    <mergeCell ref="H33:J33"/>
    <mergeCell ref="H42:J42"/>
    <mergeCell ref="H51:J51"/>
    <mergeCell ref="H60:J60"/>
    <mergeCell ref="B51:D51"/>
    <mergeCell ref="B42:D42"/>
    <mergeCell ref="M8:Q9"/>
    <mergeCell ref="M17:Q18"/>
    <mergeCell ref="B4:E6"/>
    <mergeCell ref="B53:E54"/>
    <mergeCell ref="B44:E45"/>
    <mergeCell ref="B35:E36"/>
    <mergeCell ref="B26:E27"/>
    <mergeCell ref="B28:C28"/>
    <mergeCell ref="H35:K36"/>
    <mergeCell ref="H26:K27"/>
    <mergeCell ref="H28:I28"/>
    <mergeCell ref="H4:K6"/>
    <mergeCell ref="H55:I55"/>
    <mergeCell ref="H46:I46"/>
    <mergeCell ref="H37:I37"/>
    <mergeCell ref="B55:C55"/>
    <mergeCell ref="B46:C46"/>
    <mergeCell ref="B37:C37"/>
    <mergeCell ref="H53:K54"/>
    <mergeCell ref="H44:K45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694B-FAA1-42D5-9AA3-0CC9F19D1305}">
  <dimension ref="A1"/>
  <sheetViews>
    <sheetView workbookViewId="0">
      <selection activeCell="F23" sqref="F2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022726324E5834AB16FB3E1CEF20135" ma:contentTypeVersion="0" ma:contentTypeDescription="Opprett et nytt dokument." ma:contentTypeScope="" ma:versionID="ad8274dfbb3ca0c5a95bdefa669e105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345f3c46d5aea7b1448e28d6bace3a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E4D9E1-3564-479F-A19E-489F2330C694}"/>
</file>

<file path=customXml/itemProps2.xml><?xml version="1.0" encoding="utf-8"?>
<ds:datastoreItem xmlns:ds="http://schemas.openxmlformats.org/officeDocument/2006/customXml" ds:itemID="{4E7FAF70-127B-4987-8422-DA4FFF216BBF}"/>
</file>

<file path=customXml/itemProps3.xml><?xml version="1.0" encoding="utf-8"?>
<ds:datastoreItem xmlns:ds="http://schemas.openxmlformats.org/officeDocument/2006/customXml" ds:itemID="{0F11222C-FE6A-44A2-9EEC-423A358BAC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Basecase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Brage Blix</dc:creator>
  <cp:lastModifiedBy>Brage Blix</cp:lastModifiedBy>
  <dcterms:created xsi:type="dcterms:W3CDTF">2024-03-05T14:51:17Z</dcterms:created>
  <dcterms:modified xsi:type="dcterms:W3CDTF">2024-03-10T19:24:29Z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0x0101001022726324E5834AB16FB3E1CEF20135</vt:lpwstr>
  </property>
</Properties>
</file>