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SITR\Downloads\"/>
    </mc:Choice>
  </mc:AlternateContent>
  <bookViews>
    <workbookView xWindow="0" yWindow="0" windowWidth="28800" windowHeight="12330" activeTab="3"/>
  </bookViews>
  <sheets>
    <sheet name="LinearRegression" sheetId="1" r:id="rId1"/>
    <sheet name="LogisticRegression" sheetId="2" r:id="rId2"/>
    <sheet name="LinearRegression-Example" sheetId="3" r:id="rId3"/>
    <sheet name="LogisticRegression-Exampl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3" i="4"/>
  <c r="B28" i="4"/>
  <c r="A28" i="4"/>
  <c r="E5" i="4"/>
  <c r="F5" i="4" s="1"/>
  <c r="E9" i="4"/>
  <c r="F9" i="4" s="1"/>
  <c r="E11" i="4"/>
  <c r="F11" i="4" s="1"/>
  <c r="E15" i="4"/>
  <c r="F15" i="4" s="1"/>
  <c r="E17" i="4"/>
  <c r="F17" i="4" s="1"/>
  <c r="E21" i="4"/>
  <c r="F21" i="4" s="1"/>
  <c r="E23" i="4"/>
  <c r="F23" i="4" s="1"/>
  <c r="E3" i="4"/>
  <c r="F3" i="4" s="1"/>
  <c r="B27" i="4"/>
  <c r="E6" i="4" s="1"/>
  <c r="F6" i="4" s="1"/>
  <c r="A27" i="4"/>
  <c r="C6" i="4" s="1"/>
  <c r="G6" i="4" l="1"/>
  <c r="D6" i="4"/>
  <c r="C11" i="4"/>
  <c r="C5" i="4"/>
  <c r="C22" i="4"/>
  <c r="C16" i="4"/>
  <c r="C10" i="4"/>
  <c r="C4" i="4"/>
  <c r="E22" i="4"/>
  <c r="F22" i="4" s="1"/>
  <c r="E16" i="4"/>
  <c r="F16" i="4" s="1"/>
  <c r="E10" i="4"/>
  <c r="F10" i="4" s="1"/>
  <c r="E4" i="4"/>
  <c r="F4" i="4" s="1"/>
  <c r="F27" i="4" s="1"/>
  <c r="C15" i="4"/>
  <c r="C17" i="4"/>
  <c r="C3" i="4"/>
  <c r="C9" i="4"/>
  <c r="C26" i="4"/>
  <c r="C8" i="4"/>
  <c r="E26" i="4"/>
  <c r="F26" i="4" s="1"/>
  <c r="E14" i="4"/>
  <c r="F14" i="4" s="1"/>
  <c r="E13" i="4"/>
  <c r="F13" i="4" s="1"/>
  <c r="C23" i="4"/>
  <c r="C21" i="4"/>
  <c r="C20" i="4"/>
  <c r="C14" i="4"/>
  <c r="E20" i="4"/>
  <c r="F20" i="4" s="1"/>
  <c r="E8" i="4"/>
  <c r="F8" i="4" s="1"/>
  <c r="C25" i="4"/>
  <c r="C19" i="4"/>
  <c r="C13" i="4"/>
  <c r="C7" i="4"/>
  <c r="E25" i="4"/>
  <c r="F25" i="4" s="1"/>
  <c r="E19" i="4"/>
  <c r="F19" i="4" s="1"/>
  <c r="E7" i="4"/>
  <c r="F7" i="4" s="1"/>
  <c r="C24" i="4"/>
  <c r="C18" i="4"/>
  <c r="C12" i="4"/>
  <c r="E24" i="4"/>
  <c r="F24" i="4" s="1"/>
  <c r="E18" i="4"/>
  <c r="F18" i="4" s="1"/>
  <c r="E12" i="4"/>
  <c r="F12" i="4" s="1"/>
  <c r="G12" i="4" l="1"/>
  <c r="D12" i="4"/>
  <c r="G14" i="4"/>
  <c r="D14" i="4"/>
  <c r="G18" i="4"/>
  <c r="D18" i="4"/>
  <c r="G20" i="4"/>
  <c r="D20" i="4"/>
  <c r="G16" i="4"/>
  <c r="D16" i="4"/>
  <c r="G24" i="4"/>
  <c r="D24" i="4"/>
  <c r="G19" i="4"/>
  <c r="D19" i="4"/>
  <c r="G21" i="4"/>
  <c r="D21" i="4"/>
  <c r="D26" i="4"/>
  <c r="G26" i="4"/>
  <c r="G22" i="4"/>
  <c r="D22" i="4"/>
  <c r="G25" i="4"/>
  <c r="D25" i="4"/>
  <c r="G23" i="4"/>
  <c r="D23" i="4"/>
  <c r="G9" i="4"/>
  <c r="D9" i="4"/>
  <c r="G5" i="4"/>
  <c r="D5" i="4"/>
  <c r="G3" i="4"/>
  <c r="D3" i="4"/>
  <c r="G11" i="4"/>
  <c r="D11" i="4"/>
  <c r="G7" i="4"/>
  <c r="D7" i="4"/>
  <c r="G13" i="4"/>
  <c r="D13" i="4"/>
  <c r="G8" i="4"/>
  <c r="D8" i="4"/>
  <c r="G17" i="4"/>
  <c r="D17" i="4"/>
  <c r="G4" i="4"/>
  <c r="D4" i="4"/>
  <c r="D15" i="4"/>
  <c r="G15" i="4"/>
  <c r="G10" i="4"/>
  <c r="D10" i="4"/>
  <c r="D27" i="4" l="1"/>
  <c r="E28" i="4" s="1"/>
  <c r="E29" i="4" s="1"/>
  <c r="G27" i="4"/>
  <c r="F30" i="4" s="1"/>
  <c r="B31" i="4" s="1"/>
  <c r="B32" i="4" s="1"/>
  <c r="B3" i="2" l="1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<sst xmlns="http://schemas.openxmlformats.org/spreadsheetml/2006/main" count="21" uniqueCount="18">
  <si>
    <t>Marketing Expense</t>
  </si>
  <si>
    <t>Sales</t>
  </si>
  <si>
    <t>Qualify for next round</t>
  </si>
  <si>
    <t>Revious Round Result</t>
  </si>
  <si>
    <t>Threshold</t>
  </si>
  <si>
    <t>Age</t>
  </si>
  <si>
    <t>Insured</t>
  </si>
  <si>
    <t>Available Data</t>
  </si>
  <si>
    <t>Insured (Linear)</t>
  </si>
  <si>
    <t>Insured (Logistic)</t>
  </si>
  <si>
    <t xml:space="preserve"> (x-xbar)</t>
  </si>
  <si>
    <t xml:space="preserve"> (x-xbar)^2</t>
  </si>
  <si>
    <t>(y-ybar)</t>
  </si>
  <si>
    <t>(y-ybar)^2</t>
  </si>
  <si>
    <t>(x-xbar)*(y-ybar)</t>
  </si>
  <si>
    <t xml:space="preserve">r = </t>
  </si>
  <si>
    <t xml:space="preserve">slope m = </t>
  </si>
  <si>
    <t xml:space="preserve">constant c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</si>
</sst>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LinearRegression!$B$1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LinearRegression!$A$2:$A$8</c:f>
              <c:numCache>
                <c:formatCode>General</c:formatCode>
                <c:ptCount val="7"/>
                <c:pt idx="0">
                  <c:v>500</c:v>
                </c:pt>
                <c:pt idx="1">
                  <c:v>600</c:v>
                </c:pt>
                <c:pt idx="2">
                  <c:v>1200</c:v>
                </c:pt>
                <c:pt idx="3">
                  <c:v>1500</c:v>
                </c:pt>
                <c:pt idx="4">
                  <c:v>2000</c:v>
                </c:pt>
                <c:pt idx="5">
                  <c:v>1000</c:v>
                </c:pt>
                <c:pt idx="6">
                  <c:v>500</c:v>
                </c:pt>
              </c:numCache>
            </c:numRef>
          </c:xVal>
          <c:yVal>
            <c:numRef>
              <c:f>LinearRegression!$B$2:$B$8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600</c:v>
                </c:pt>
                <c:pt idx="5">
                  <c:v>650</c:v>
                </c:pt>
                <c:pt idx="6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8-4045-A7AD-15F0D675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5487"/>
        <c:axId val="16048399"/>
      </c:scatterChart>
      <c:valAx>
        <c:axId val="1604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399"/>
        <c:crosses val="autoZero"/>
        <c:crossBetween val="midCat"/>
      </c:valAx>
      <c:valAx>
        <c:axId val="160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LogisticRegression!$B$1</c:f>
              <c:strCache>
                <c:ptCount val="1"/>
                <c:pt idx="0">
                  <c:v>Qualify for next round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LogisticRegression!$A$2:$A$9</c:f>
              <c:numCache>
                <c:formatCode>General</c:formatCode>
                <c:ptCount val="8"/>
                <c:pt idx="0">
                  <c:v>8.5</c:v>
                </c:pt>
                <c:pt idx="1">
                  <c:v>3.6</c:v>
                </c:pt>
                <c:pt idx="2">
                  <c:v>4.9000000000000004</c:v>
                </c:pt>
                <c:pt idx="3">
                  <c:v>7.7</c:v>
                </c:pt>
                <c:pt idx="4">
                  <c:v>6.7</c:v>
                </c:pt>
                <c:pt idx="5">
                  <c:v>5.8</c:v>
                </c:pt>
                <c:pt idx="6">
                  <c:v>4.4000000000000004</c:v>
                </c:pt>
                <c:pt idx="7">
                  <c:v>9.1</c:v>
                </c:pt>
              </c:numCache>
            </c:numRef>
          </c:xVal>
          <c:yVal>
            <c:numRef>
              <c:f>LogisticRegression!$B$2:$B$9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0-4DEA-9496-FF241B05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0191"/>
        <c:axId val="98877279"/>
      </c:scatterChart>
      <c:valAx>
        <c:axId val="9888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77279"/>
        <c:crosses val="autoZero"/>
        <c:crossBetween val="midCat"/>
      </c:valAx>
      <c:valAx>
        <c:axId val="988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'LinearRegression-Example'!$B$2</c:f>
              <c:strCache>
                <c:ptCount val="1"/>
                <c:pt idx="0">
                  <c:v>Insured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'LinearRegression-Example'!$A$3:$A$26</c:f>
              <c:numCache>
                <c:formatCode>General</c:formatCode>
                <c:ptCount val="24"/>
                <c:pt idx="0">
                  <c:v>8</c:v>
                </c:pt>
                <c:pt idx="1">
                  <c:v>30</c:v>
                </c:pt>
                <c:pt idx="2">
                  <c:v>35</c:v>
                </c:pt>
                <c:pt idx="3">
                  <c:v>16</c:v>
                </c:pt>
                <c:pt idx="4">
                  <c:v>52</c:v>
                </c:pt>
                <c:pt idx="5">
                  <c:v>87</c:v>
                </c:pt>
                <c:pt idx="6">
                  <c:v>89</c:v>
                </c:pt>
                <c:pt idx="7">
                  <c:v>70</c:v>
                </c:pt>
                <c:pt idx="8">
                  <c:v>28</c:v>
                </c:pt>
                <c:pt idx="9">
                  <c:v>39</c:v>
                </c:pt>
                <c:pt idx="10">
                  <c:v>26</c:v>
                </c:pt>
                <c:pt idx="11">
                  <c:v>37</c:v>
                </c:pt>
                <c:pt idx="12">
                  <c:v>27</c:v>
                </c:pt>
                <c:pt idx="13">
                  <c:v>47</c:v>
                </c:pt>
                <c:pt idx="14">
                  <c:v>77</c:v>
                </c:pt>
                <c:pt idx="15">
                  <c:v>43</c:v>
                </c:pt>
                <c:pt idx="16">
                  <c:v>63</c:v>
                </c:pt>
                <c:pt idx="17">
                  <c:v>47</c:v>
                </c:pt>
                <c:pt idx="18">
                  <c:v>88</c:v>
                </c:pt>
                <c:pt idx="19">
                  <c:v>83</c:v>
                </c:pt>
                <c:pt idx="20">
                  <c:v>70</c:v>
                </c:pt>
                <c:pt idx="21">
                  <c:v>77</c:v>
                </c:pt>
                <c:pt idx="22">
                  <c:v>81</c:v>
                </c:pt>
                <c:pt idx="23">
                  <c:v>18</c:v>
                </c:pt>
              </c:numCache>
            </c:numRef>
          </c:xVal>
          <c:yVal>
            <c:numRef>
              <c:f>'LinearRegression-Example'!$B$3:$B$26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1-4E5C-8616-853FA960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7263"/>
        <c:axId val="100122255"/>
      </c:scatterChart>
      <c:valAx>
        <c:axId val="10011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2255"/>
        <c:crosses val="autoZero"/>
        <c:crossBetween val="midCat"/>
      </c:valAx>
      <c:valAx>
        <c:axId val="1001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'LogisticRegression-Example'!$B$2</c:f>
              <c:strCache>
                <c:ptCount val="1"/>
                <c:pt idx="0">
                  <c:v>Insured (Linear)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'LogisticRegression-Example'!$A$3:$A$26</c:f>
              <c:numCache>
                <c:formatCode>0.00</c:formatCode>
                <c:ptCount val="24"/>
                <c:pt idx="0">
                  <c:v>8</c:v>
                </c:pt>
                <c:pt idx="1">
                  <c:v>30</c:v>
                </c:pt>
                <c:pt idx="2">
                  <c:v>35</c:v>
                </c:pt>
                <c:pt idx="3">
                  <c:v>16</c:v>
                </c:pt>
                <c:pt idx="4">
                  <c:v>52</c:v>
                </c:pt>
                <c:pt idx="5">
                  <c:v>87</c:v>
                </c:pt>
                <c:pt idx="6">
                  <c:v>89</c:v>
                </c:pt>
                <c:pt idx="7">
                  <c:v>70</c:v>
                </c:pt>
                <c:pt idx="8">
                  <c:v>28</c:v>
                </c:pt>
                <c:pt idx="9">
                  <c:v>39</c:v>
                </c:pt>
                <c:pt idx="10">
                  <c:v>26</c:v>
                </c:pt>
                <c:pt idx="11">
                  <c:v>37</c:v>
                </c:pt>
                <c:pt idx="12">
                  <c:v>27</c:v>
                </c:pt>
                <c:pt idx="13">
                  <c:v>47</c:v>
                </c:pt>
                <c:pt idx="14">
                  <c:v>77</c:v>
                </c:pt>
                <c:pt idx="15">
                  <c:v>43</c:v>
                </c:pt>
                <c:pt idx="16">
                  <c:v>63</c:v>
                </c:pt>
                <c:pt idx="17">
                  <c:v>47</c:v>
                </c:pt>
                <c:pt idx="18">
                  <c:v>88</c:v>
                </c:pt>
                <c:pt idx="19">
                  <c:v>83</c:v>
                </c:pt>
                <c:pt idx="20">
                  <c:v>70</c:v>
                </c:pt>
                <c:pt idx="21">
                  <c:v>77</c:v>
                </c:pt>
                <c:pt idx="22">
                  <c:v>81</c:v>
                </c:pt>
                <c:pt idx="23">
                  <c:v>18</c:v>
                </c:pt>
              </c:numCache>
            </c:numRef>
          </c:xVal>
          <c:yVal>
            <c:numRef>
              <c:f>'LogisticRegression-Example'!$B$3:$B$26</c:f>
              <c:numCache>
                <c:formatCode>0.00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1-40AD-9D36-24EE83E6B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7263"/>
        <c:axId val="100122255"/>
      </c:scatterChart>
      <c:valAx>
        <c:axId val="10011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2255"/>
        <c:crosses val="autoZero"/>
        <c:crossBetween val="midCat"/>
      </c:valAx>
      <c:valAx>
        <c:axId val="10012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Logistic</a:t>
            </a:r>
            <a:r>
              <a:rPr lang="en-US" b="1" baseline="0"/>
              <a:t> Regression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'LogisticRegression-Example'!$I$2</c:f>
              <c:strCache>
                <c:ptCount val="1"/>
                <c:pt idx="0">
                  <c:v>Insured (Logistic)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'LogisticRegression-Example'!$H$3:$H$26</c:f>
              <c:numCache>
                <c:formatCode>0.00</c:formatCode>
                <c:ptCount val="24"/>
                <c:pt idx="0">
                  <c:v>8</c:v>
                </c:pt>
                <c:pt idx="1">
                  <c:v>30</c:v>
                </c:pt>
                <c:pt idx="2">
                  <c:v>35</c:v>
                </c:pt>
                <c:pt idx="3">
                  <c:v>16</c:v>
                </c:pt>
                <c:pt idx="4">
                  <c:v>52</c:v>
                </c:pt>
                <c:pt idx="5">
                  <c:v>87</c:v>
                </c:pt>
                <c:pt idx="6">
                  <c:v>89</c:v>
                </c:pt>
                <c:pt idx="7">
                  <c:v>70</c:v>
                </c:pt>
                <c:pt idx="8">
                  <c:v>28</c:v>
                </c:pt>
                <c:pt idx="9">
                  <c:v>39</c:v>
                </c:pt>
                <c:pt idx="10">
                  <c:v>26</c:v>
                </c:pt>
                <c:pt idx="11">
                  <c:v>37</c:v>
                </c:pt>
                <c:pt idx="12">
                  <c:v>27</c:v>
                </c:pt>
                <c:pt idx="13">
                  <c:v>47</c:v>
                </c:pt>
                <c:pt idx="14">
                  <c:v>77</c:v>
                </c:pt>
                <c:pt idx="15">
                  <c:v>43</c:v>
                </c:pt>
                <c:pt idx="16">
                  <c:v>63</c:v>
                </c:pt>
                <c:pt idx="17">
                  <c:v>47</c:v>
                </c:pt>
                <c:pt idx="18">
                  <c:v>88</c:v>
                </c:pt>
                <c:pt idx="19">
                  <c:v>83</c:v>
                </c:pt>
                <c:pt idx="20">
                  <c:v>70</c:v>
                </c:pt>
                <c:pt idx="21">
                  <c:v>77</c:v>
                </c:pt>
                <c:pt idx="22">
                  <c:v>81</c:v>
                </c:pt>
                <c:pt idx="23">
                  <c:v>18</c:v>
                </c:pt>
              </c:numCache>
            </c:numRef>
          </c:xVal>
          <c:yVal>
            <c:numRef>
              <c:f>'LogisticRegression-Example'!$I$3:$I$26</c:f>
              <c:numCache>
                <c:formatCode>0.00</c:formatCode>
                <c:ptCount val="24"/>
                <c:pt idx="0">
                  <c:v>3.3515657109122724E-145</c:v>
                </c:pt>
                <c:pt idx="1">
                  <c:v>1</c:v>
                </c:pt>
                <c:pt idx="2">
                  <c:v>1</c:v>
                </c:pt>
                <c:pt idx="3">
                  <c:v>5.3600828770264453E-78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0.99999981553086681</c:v>
                </c:pt>
                <c:pt idx="11">
                  <c:v>1</c:v>
                </c:pt>
                <c:pt idx="12">
                  <c:v>0.99999999999999933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3.389631182868405E-61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D-4B9A-926E-A3710E72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6831"/>
        <c:axId val="107487247"/>
      </c:scatterChart>
      <c:valAx>
        <c:axId val="10748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7247"/>
        <c:crosses val="autoZero"/>
        <c:crossBetween val="midCat"/>
      </c:valAx>
      <c:valAx>
        <c:axId val="1074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0</xdr:row>
      <xdr:rowOff>0</xdr:rowOff>
    </xdr:from>
    <xdr:to>
      <xdr:col>10</xdr:col>
      <xdr:colOff>42862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171450</xdr:rowOff>
    </xdr:from>
    <xdr:to>
      <xdr:col>10</xdr:col>
      <xdr:colOff>438150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9525</xdr:rowOff>
    </xdr:from>
    <xdr:to>
      <xdr:col>13</xdr:col>
      <xdr:colOff>152400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581526</xdr:colOff>
      <xdr:row>3</xdr:row>
      <xdr:rowOff>33588</xdr:rowOff>
    </xdr:from>
    <xdr:to>
      <xdr:col>6</xdr:col>
      <xdr:colOff>581526</xdr:colOff>
      <xdr:row>27</xdr:row>
      <xdr:rowOff>81213</xdr:rowOff>
    </xdr:to>
    <xdr:cxnSp macro="">
      <xdr:nvCxnSpPr>
        <xdr:cNvPr id="4" name="Straight Connector 3"/>
        <xdr:cNvCxnSpPr/>
      </xdr:nvCxnSpPr>
      <xdr:spPr>
        <a:xfrm>
          <a:off x="4251158" y="605088"/>
          <a:ext cx="0" cy="4619625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7</xdr:row>
      <xdr:rowOff>152400</xdr:rowOff>
    </xdr:from>
    <xdr:to>
      <xdr:col>9</xdr:col>
      <xdr:colOff>190500</xdr:colOff>
      <xdr:row>7</xdr:row>
      <xdr:rowOff>152400</xdr:rowOff>
    </xdr:to>
    <xdr:cxnSp macro="">
      <xdr:nvCxnSpPr>
        <xdr:cNvPr id="6" name="Straight Arrow Connector 5"/>
        <xdr:cNvCxnSpPr/>
      </xdr:nvCxnSpPr>
      <xdr:spPr>
        <a:xfrm>
          <a:off x="4362450" y="1485900"/>
          <a:ext cx="1314450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22</xdr:row>
      <xdr:rowOff>152400</xdr:rowOff>
    </xdr:from>
    <xdr:to>
      <xdr:col>6</xdr:col>
      <xdr:colOff>419100</xdr:colOff>
      <xdr:row>22</xdr:row>
      <xdr:rowOff>152400</xdr:rowOff>
    </xdr:to>
    <xdr:cxnSp macro="">
      <xdr:nvCxnSpPr>
        <xdr:cNvPr id="7" name="Straight Arrow Connector 6"/>
        <xdr:cNvCxnSpPr/>
      </xdr:nvCxnSpPr>
      <xdr:spPr>
        <a:xfrm>
          <a:off x="2762250" y="4343400"/>
          <a:ext cx="1314450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85725</xdr:colOff>
      <xdr:row>8</xdr:row>
      <xdr:rowOff>28575</xdr:rowOff>
    </xdr:from>
    <xdr:to>
      <xdr:col>9</xdr:col>
      <xdr:colOff>104775</xdr:colOff>
      <xdr:row>9</xdr:row>
      <xdr:rowOff>85725</xdr:rowOff>
    </xdr:to>
    <xdr:sp macro="" textlink="">
      <xdr:nvSpPr>
        <xdr:cNvPr id="9" name="TextBox 8"/>
        <xdr:cNvSpPr txBox="1"/>
      </xdr:nvSpPr>
      <xdr:spPr>
        <a:xfrm>
          <a:off x="4352925" y="1552575"/>
          <a:ext cx="1238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Insurance=YES</a:t>
          </a:r>
        </a:p>
      </xdr:txBody>
    </xdr:sp>
    <xdr:clientData/>
  </xdr:twoCellAnchor>
  <xdr:twoCellAnchor>
    <xdr:from>
      <xdr:col>4</xdr:col>
      <xdr:colOff>419100</xdr:colOff>
      <xdr:row>21</xdr:row>
      <xdr:rowOff>9525</xdr:rowOff>
    </xdr:from>
    <xdr:to>
      <xdr:col>6</xdr:col>
      <xdr:colOff>438150</xdr:colOff>
      <xdr:row>22</xdr:row>
      <xdr:rowOff>66675</xdr:rowOff>
    </xdr:to>
    <xdr:sp macro="" textlink="">
      <xdr:nvSpPr>
        <xdr:cNvPr id="10" name="TextBox 9"/>
        <xdr:cNvSpPr txBox="1"/>
      </xdr:nvSpPr>
      <xdr:spPr>
        <a:xfrm>
          <a:off x="2857500" y="4010025"/>
          <a:ext cx="12382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Insurance=NO</a:t>
          </a:r>
        </a:p>
      </xdr:txBody>
    </xdr:sp>
    <xdr:clientData/>
  </xdr:twoCellAnchor>
  <xdr:twoCellAnchor>
    <xdr:from>
      <xdr:col>10</xdr:col>
      <xdr:colOff>304800</xdr:colOff>
      <xdr:row>22</xdr:row>
      <xdr:rowOff>19050</xdr:rowOff>
    </xdr:from>
    <xdr:to>
      <xdr:col>11</xdr:col>
      <xdr:colOff>571500</xdr:colOff>
      <xdr:row>23</xdr:row>
      <xdr:rowOff>76200</xdr:rowOff>
    </xdr:to>
    <xdr:sp macro="" textlink="">
      <xdr:nvSpPr>
        <xdr:cNvPr id="11" name="TextBox 10"/>
        <xdr:cNvSpPr txBox="1"/>
      </xdr:nvSpPr>
      <xdr:spPr>
        <a:xfrm>
          <a:off x="6400800" y="4210050"/>
          <a:ext cx="8763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Outliers</a:t>
          </a:r>
        </a:p>
      </xdr:txBody>
    </xdr:sp>
    <xdr:clientData/>
  </xdr:twoCellAnchor>
  <xdr:twoCellAnchor>
    <xdr:from>
      <xdr:col>3</xdr:col>
      <xdr:colOff>304800</xdr:colOff>
      <xdr:row>5</xdr:row>
      <xdr:rowOff>0</xdr:rowOff>
    </xdr:from>
    <xdr:to>
      <xdr:col>4</xdr:col>
      <xdr:colOff>571500</xdr:colOff>
      <xdr:row>6</xdr:row>
      <xdr:rowOff>57150</xdr:rowOff>
    </xdr:to>
    <xdr:sp macro="" textlink="">
      <xdr:nvSpPr>
        <xdr:cNvPr id="12" name="TextBox 11"/>
        <xdr:cNvSpPr txBox="1"/>
      </xdr:nvSpPr>
      <xdr:spPr>
        <a:xfrm>
          <a:off x="2133600" y="952500"/>
          <a:ext cx="8763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Outliers</a:t>
          </a:r>
        </a:p>
      </xdr:txBody>
    </xdr:sp>
    <xdr:clientData/>
  </xdr:twoCellAnchor>
  <xdr:twoCellAnchor>
    <xdr:from>
      <xdr:col>2</xdr:col>
      <xdr:colOff>133350</xdr:colOff>
      <xdr:row>15</xdr:row>
      <xdr:rowOff>68036</xdr:rowOff>
    </xdr:from>
    <xdr:to>
      <xdr:col>13</xdr:col>
      <xdr:colOff>533400</xdr:colOff>
      <xdr:row>15</xdr:row>
      <xdr:rowOff>68036</xdr:rowOff>
    </xdr:to>
    <xdr:cxnSp macro="">
      <xdr:nvCxnSpPr>
        <xdr:cNvPr id="14" name="Straight Connector 13"/>
        <xdr:cNvCxnSpPr/>
      </xdr:nvCxnSpPr>
      <xdr:spPr>
        <a:xfrm>
          <a:off x="1352550" y="2925536"/>
          <a:ext cx="710565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542192</xdr:colOff>
      <xdr:row>14</xdr:row>
      <xdr:rowOff>6595</xdr:rowOff>
    </xdr:from>
    <xdr:to>
      <xdr:col>3</xdr:col>
      <xdr:colOff>359019</xdr:colOff>
      <xdr:row>15</xdr:row>
      <xdr:rowOff>63745</xdr:rowOff>
    </xdr:to>
    <xdr:sp macro="" textlink="">
      <xdr:nvSpPr>
        <xdr:cNvPr id="15" name="TextBox 14"/>
        <xdr:cNvSpPr txBox="1"/>
      </xdr:nvSpPr>
      <xdr:spPr>
        <a:xfrm>
          <a:off x="1758461" y="2673595"/>
          <a:ext cx="42496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0.5</a:t>
          </a:r>
        </a:p>
      </xdr:txBody>
    </xdr:sp>
    <xdr:clientData/>
  </xdr:twoCellAnchor>
  <xdr:twoCellAnchor>
    <xdr:from>
      <xdr:col>12</xdr:col>
      <xdr:colOff>29308</xdr:colOff>
      <xdr:row>14</xdr:row>
      <xdr:rowOff>21249</xdr:rowOff>
    </xdr:from>
    <xdr:to>
      <xdr:col>12</xdr:col>
      <xdr:colOff>454270</xdr:colOff>
      <xdr:row>15</xdr:row>
      <xdr:rowOff>78399</xdr:rowOff>
    </xdr:to>
    <xdr:sp macro="" textlink="">
      <xdr:nvSpPr>
        <xdr:cNvPr id="16" name="TextBox 15"/>
        <xdr:cNvSpPr txBox="1"/>
      </xdr:nvSpPr>
      <xdr:spPr>
        <a:xfrm>
          <a:off x="7326923" y="2688249"/>
          <a:ext cx="42496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0.5</a:t>
          </a:r>
        </a:p>
      </xdr:txBody>
    </xdr:sp>
    <xdr:clientData/>
  </xdr:twoCellAnchor>
  <xdr:twoCellAnchor>
    <xdr:from>
      <xdr:col>9</xdr:col>
      <xdr:colOff>124457</xdr:colOff>
      <xdr:row>11</xdr:row>
      <xdr:rowOff>13921</xdr:rowOff>
    </xdr:from>
    <xdr:to>
      <xdr:col>11</xdr:col>
      <xdr:colOff>373776</xdr:colOff>
      <xdr:row>12</xdr:row>
      <xdr:rowOff>71071</xdr:rowOff>
    </xdr:to>
    <xdr:sp macro="" textlink="">
      <xdr:nvSpPr>
        <xdr:cNvPr id="17" name="TextBox 16"/>
        <xdr:cNvSpPr txBox="1"/>
      </xdr:nvSpPr>
      <xdr:spPr>
        <a:xfrm rot="20328569">
          <a:off x="5597669" y="2109421"/>
          <a:ext cx="146558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Linear Regression Line</a:t>
          </a:r>
        </a:p>
      </xdr:txBody>
    </xdr:sp>
    <xdr:clientData/>
  </xdr:twoCellAnchor>
  <xdr:twoCellAnchor>
    <xdr:from>
      <xdr:col>5</xdr:col>
      <xdr:colOff>505559</xdr:colOff>
      <xdr:row>4</xdr:row>
      <xdr:rowOff>7326</xdr:rowOff>
    </xdr:from>
    <xdr:to>
      <xdr:col>6</xdr:col>
      <xdr:colOff>475520</xdr:colOff>
      <xdr:row>15</xdr:row>
      <xdr:rowOff>13289</xdr:rowOff>
    </xdr:to>
    <xdr:sp macro="" textlink="">
      <xdr:nvSpPr>
        <xdr:cNvPr id="18" name="TextBox 17"/>
        <xdr:cNvSpPr txBox="1"/>
      </xdr:nvSpPr>
      <xdr:spPr>
        <a:xfrm rot="16200000">
          <a:off x="2784548" y="1531010"/>
          <a:ext cx="2101463" cy="5780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Intersection of 0.5 and linear regression line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479125</xdr:colOff>
      <xdr:row>1</xdr:row>
      <xdr:rowOff>18294</xdr:rowOff>
    </xdr:from>
    <xdr:to>
      <xdr:col>20</xdr:col>
      <xdr:colOff>364825</xdr:colOff>
      <xdr:row>25</xdr:row>
      <xdr:rowOff>75444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181037</xdr:colOff>
      <xdr:row>3</xdr:row>
      <xdr:rowOff>42357</xdr:rowOff>
    </xdr:from>
    <xdr:to>
      <xdr:col>14</xdr:col>
      <xdr:colOff>181037</xdr:colOff>
      <xdr:row>27</xdr:row>
      <xdr:rowOff>89982</xdr:rowOff>
    </xdr:to>
    <xdr:cxnSp macro="">
      <xdr:nvCxnSpPr>
        <xdr:cNvPr id="3" name="Straight Connector 2"/>
        <xdr:cNvCxnSpPr/>
      </xdr:nvCxnSpPr>
      <xdr:spPr>
        <a:xfrm>
          <a:off x="9493125" y="804357"/>
          <a:ext cx="0" cy="4619625"/>
        </a:xfrm>
        <a:prstGeom prst="line">
          <a:avLst/>
        </a:prstGeom>
        <a:ln w="254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307674</xdr:colOff>
      <xdr:row>7</xdr:row>
      <xdr:rowOff>161169</xdr:rowOff>
    </xdr:from>
    <xdr:to>
      <xdr:col>16</xdr:col>
      <xdr:colOff>402924</xdr:colOff>
      <xdr:row>7</xdr:row>
      <xdr:rowOff>161169</xdr:rowOff>
    </xdr:to>
    <xdr:cxnSp macro="">
      <xdr:nvCxnSpPr>
        <xdr:cNvPr id="4" name="Straight Arrow Connector 3"/>
        <xdr:cNvCxnSpPr/>
      </xdr:nvCxnSpPr>
      <xdr:spPr>
        <a:xfrm>
          <a:off x="9619762" y="1685169"/>
          <a:ext cx="1305486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536276</xdr:colOff>
      <xdr:row>22</xdr:row>
      <xdr:rowOff>161169</xdr:rowOff>
    </xdr:from>
    <xdr:to>
      <xdr:col>14</xdr:col>
      <xdr:colOff>26407</xdr:colOff>
      <xdr:row>22</xdr:row>
      <xdr:rowOff>161169</xdr:rowOff>
    </xdr:to>
    <xdr:cxnSp macro="">
      <xdr:nvCxnSpPr>
        <xdr:cNvPr id="5" name="Straight Arrow Connector 4"/>
        <xdr:cNvCxnSpPr/>
      </xdr:nvCxnSpPr>
      <xdr:spPr>
        <a:xfrm>
          <a:off x="8033011" y="4542669"/>
          <a:ext cx="1305484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298149</xdr:colOff>
      <xdr:row>8</xdr:row>
      <xdr:rowOff>37344</xdr:rowOff>
    </xdr:from>
    <xdr:to>
      <xdr:col>16</xdr:col>
      <xdr:colOff>317199</xdr:colOff>
      <xdr:row>9</xdr:row>
      <xdr:rowOff>94494</xdr:rowOff>
    </xdr:to>
    <xdr:sp macro="" textlink="">
      <xdr:nvSpPr>
        <xdr:cNvPr id="6" name="TextBox 5"/>
        <xdr:cNvSpPr txBox="1"/>
      </xdr:nvSpPr>
      <xdr:spPr>
        <a:xfrm>
          <a:off x="9610237" y="1751844"/>
          <a:ext cx="12292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Insurance=YES</a:t>
          </a:r>
        </a:p>
      </xdr:txBody>
    </xdr:sp>
    <xdr:clientData/>
  </xdr:twoCellAnchor>
  <xdr:twoCellAnchor>
    <xdr:from>
      <xdr:col>12</xdr:col>
      <xdr:colOff>26408</xdr:colOff>
      <xdr:row>21</xdr:row>
      <xdr:rowOff>18294</xdr:rowOff>
    </xdr:from>
    <xdr:to>
      <xdr:col>14</xdr:col>
      <xdr:colOff>45457</xdr:colOff>
      <xdr:row>22</xdr:row>
      <xdr:rowOff>75444</xdr:rowOff>
    </xdr:to>
    <xdr:sp macro="" textlink="">
      <xdr:nvSpPr>
        <xdr:cNvPr id="7" name="TextBox 6"/>
        <xdr:cNvSpPr txBox="1"/>
      </xdr:nvSpPr>
      <xdr:spPr>
        <a:xfrm>
          <a:off x="8128261" y="4209294"/>
          <a:ext cx="122928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Insurance=NO</a:t>
          </a:r>
        </a:p>
      </xdr:txBody>
    </xdr:sp>
    <xdr:clientData/>
  </xdr:twoCellAnchor>
  <xdr:twoCellAnchor>
    <xdr:from>
      <xdr:col>17</xdr:col>
      <xdr:colOff>517224</xdr:colOff>
      <xdr:row>22</xdr:row>
      <xdr:rowOff>27819</xdr:rowOff>
    </xdr:from>
    <xdr:to>
      <xdr:col>19</xdr:col>
      <xdr:colOff>178807</xdr:colOff>
      <xdr:row>23</xdr:row>
      <xdr:rowOff>84969</xdr:rowOff>
    </xdr:to>
    <xdr:sp macro="" textlink="">
      <xdr:nvSpPr>
        <xdr:cNvPr id="8" name="TextBox 7"/>
        <xdr:cNvSpPr txBox="1"/>
      </xdr:nvSpPr>
      <xdr:spPr>
        <a:xfrm>
          <a:off x="11644665" y="4409319"/>
          <a:ext cx="87181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Outliers</a:t>
          </a:r>
        </a:p>
      </xdr:txBody>
    </xdr:sp>
    <xdr:clientData/>
  </xdr:twoCellAnchor>
  <xdr:twoCellAnchor>
    <xdr:from>
      <xdr:col>10</xdr:col>
      <xdr:colOff>517225</xdr:colOff>
      <xdr:row>5</xdr:row>
      <xdr:rowOff>8769</xdr:rowOff>
    </xdr:from>
    <xdr:to>
      <xdr:col>12</xdr:col>
      <xdr:colOff>178808</xdr:colOff>
      <xdr:row>6</xdr:row>
      <xdr:rowOff>65919</xdr:rowOff>
    </xdr:to>
    <xdr:sp macro="" textlink="">
      <xdr:nvSpPr>
        <xdr:cNvPr id="9" name="TextBox 8"/>
        <xdr:cNvSpPr txBox="1"/>
      </xdr:nvSpPr>
      <xdr:spPr>
        <a:xfrm>
          <a:off x="7408843" y="1151769"/>
          <a:ext cx="871818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Outliers</a:t>
          </a:r>
        </a:p>
      </xdr:txBody>
    </xdr:sp>
    <xdr:clientData/>
  </xdr:twoCellAnchor>
  <xdr:twoCellAnchor>
    <xdr:from>
      <xdr:col>9</xdr:col>
      <xdr:colOff>345775</xdr:colOff>
      <xdr:row>15</xdr:row>
      <xdr:rowOff>76805</xdr:rowOff>
    </xdr:from>
    <xdr:to>
      <xdr:col>21</xdr:col>
      <xdr:colOff>140707</xdr:colOff>
      <xdr:row>15</xdr:row>
      <xdr:rowOff>76805</xdr:rowOff>
    </xdr:to>
    <xdr:cxnSp macro="">
      <xdr:nvCxnSpPr>
        <xdr:cNvPr id="10" name="Straight Connector 9"/>
        <xdr:cNvCxnSpPr/>
      </xdr:nvCxnSpPr>
      <xdr:spPr>
        <a:xfrm>
          <a:off x="6632275" y="3124805"/>
          <a:ext cx="7056344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149499</xdr:colOff>
      <xdr:row>14</xdr:row>
      <xdr:rowOff>15364</xdr:rowOff>
    </xdr:from>
    <xdr:to>
      <xdr:col>10</xdr:col>
      <xdr:colOff>571444</xdr:colOff>
      <xdr:row>15</xdr:row>
      <xdr:rowOff>72514</xdr:rowOff>
    </xdr:to>
    <xdr:sp macro="" textlink="">
      <xdr:nvSpPr>
        <xdr:cNvPr id="11" name="TextBox 10"/>
        <xdr:cNvSpPr txBox="1"/>
      </xdr:nvSpPr>
      <xdr:spPr>
        <a:xfrm>
          <a:off x="7041117" y="2872864"/>
          <a:ext cx="42194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0.5</a:t>
          </a:r>
        </a:p>
      </xdr:txBody>
    </xdr:sp>
    <xdr:clientData/>
  </xdr:twoCellAnchor>
  <xdr:twoCellAnchor>
    <xdr:from>
      <xdr:col>19</xdr:col>
      <xdr:colOff>241734</xdr:colOff>
      <xdr:row>14</xdr:row>
      <xdr:rowOff>30018</xdr:rowOff>
    </xdr:from>
    <xdr:to>
      <xdr:col>20</xdr:col>
      <xdr:colOff>61578</xdr:colOff>
      <xdr:row>15</xdr:row>
      <xdr:rowOff>87168</xdr:rowOff>
    </xdr:to>
    <xdr:sp macro="" textlink="">
      <xdr:nvSpPr>
        <xdr:cNvPr id="12" name="TextBox 11"/>
        <xdr:cNvSpPr txBox="1"/>
      </xdr:nvSpPr>
      <xdr:spPr>
        <a:xfrm>
          <a:off x="12579410" y="2887518"/>
          <a:ext cx="424962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0.5</a:t>
          </a:r>
        </a:p>
      </xdr:txBody>
    </xdr:sp>
    <xdr:clientData/>
  </xdr:twoCellAnchor>
  <xdr:twoCellAnchor>
    <xdr:from>
      <xdr:col>16</xdr:col>
      <xdr:colOff>336881</xdr:colOff>
      <xdr:row>11</xdr:row>
      <xdr:rowOff>22690</xdr:rowOff>
    </xdr:from>
    <xdr:to>
      <xdr:col>18</xdr:col>
      <xdr:colOff>586200</xdr:colOff>
      <xdr:row>12</xdr:row>
      <xdr:rowOff>79840</xdr:rowOff>
    </xdr:to>
    <xdr:sp macro="" textlink="">
      <xdr:nvSpPr>
        <xdr:cNvPr id="13" name="TextBox 12"/>
        <xdr:cNvSpPr txBox="1"/>
      </xdr:nvSpPr>
      <xdr:spPr>
        <a:xfrm rot="20328569">
          <a:off x="10859205" y="2308690"/>
          <a:ext cx="1459554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Linear Regression Line</a:t>
          </a:r>
        </a:p>
      </xdr:txBody>
    </xdr:sp>
    <xdr:clientData/>
  </xdr:twoCellAnchor>
  <xdr:twoCellAnchor>
    <xdr:from>
      <xdr:col>13</xdr:col>
      <xdr:colOff>112866</xdr:colOff>
      <xdr:row>4</xdr:row>
      <xdr:rowOff>16095</xdr:rowOff>
    </xdr:from>
    <xdr:to>
      <xdr:col>14</xdr:col>
      <xdr:colOff>82827</xdr:colOff>
      <xdr:row>15</xdr:row>
      <xdr:rowOff>22058</xdr:rowOff>
    </xdr:to>
    <xdr:sp macro="" textlink="">
      <xdr:nvSpPr>
        <xdr:cNvPr id="14" name="TextBox 13"/>
        <xdr:cNvSpPr txBox="1"/>
      </xdr:nvSpPr>
      <xdr:spPr>
        <a:xfrm rot="16200000">
          <a:off x="8056644" y="1731788"/>
          <a:ext cx="2101463" cy="5750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Intersection of 0.5 and linear regression line</a:t>
          </a:r>
        </a:p>
      </xdr:txBody>
    </xdr:sp>
    <xdr:clientData/>
  </xdr:twoCellAnchor>
  <xdr:twoCellAnchor>
    <xdr:from>
      <xdr:col>9</xdr:col>
      <xdr:colOff>493057</xdr:colOff>
      <xdr:row>27</xdr:row>
      <xdr:rowOff>40340</xdr:rowOff>
    </xdr:from>
    <xdr:to>
      <xdr:col>20</xdr:col>
      <xdr:colOff>414616</xdr:colOff>
      <xdr:row>49</xdr:row>
      <xdr:rowOff>22412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21.140625" customWidth="1"/>
    <col min="2" max="2" width="15.5703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2">
        <v>500</v>
      </c>
      <c r="B2" s="2">
        <v>200</v>
      </c>
    </row>
    <row r="3" spans="1:2" x14ac:dyDescent="0.25">
      <c r="A3" s="2">
        <v>600</v>
      </c>
      <c r="B3" s="2">
        <v>300</v>
      </c>
    </row>
    <row r="4" spans="1:2" x14ac:dyDescent="0.25">
      <c r="A4" s="2">
        <v>1200</v>
      </c>
      <c r="B4" s="2">
        <v>500</v>
      </c>
    </row>
    <row r="5" spans="1:2" x14ac:dyDescent="0.25">
      <c r="A5" s="2">
        <v>1500</v>
      </c>
      <c r="B5" s="2">
        <v>700</v>
      </c>
    </row>
    <row r="6" spans="1:2" x14ac:dyDescent="0.25">
      <c r="A6" s="2">
        <v>2000</v>
      </c>
      <c r="B6" s="2">
        <v>600</v>
      </c>
    </row>
    <row r="7" spans="1:2" x14ac:dyDescent="0.25">
      <c r="A7" s="2">
        <v>1000</v>
      </c>
      <c r="B7" s="2">
        <v>650</v>
      </c>
    </row>
    <row r="8" spans="1:2" x14ac:dyDescent="0.25">
      <c r="A8" s="2">
        <v>500</v>
      </c>
      <c r="B8" s="2">
        <v>350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cols>
    <col min="1" max="1" width="9.28515625" customWidth="1"/>
    <col min="2" max="2" width="11" customWidth="1"/>
  </cols>
  <sheetData>
    <row r="1" spans="1:2" ht="48.75" customHeight="1" x14ac:dyDescent="0.25">
      <c r="A1" s="4" t="s">
        <v>3</v>
      </c>
      <c r="B1" s="4" t="s">
        <v>2</v>
      </c>
    </row>
    <row r="2" spans="1:2" x14ac:dyDescent="0.25">
      <c r="A2" s="2">
        <v>8.5</v>
      </c>
      <c r="B2" s="2">
        <f>IF(A2-$B$10&gt;0, 1, 0)</f>
        <v>1</v>
      </c>
    </row>
    <row r="3" spans="1:2" x14ac:dyDescent="0.25">
      <c r="A3" s="2">
        <v>3.6</v>
      </c>
      <c r="B3" s="2">
        <f>IF(A3-$B$10&gt;0, 1, 0)</f>
        <v>0</v>
      </c>
    </row>
    <row r="4" spans="1:2" x14ac:dyDescent="0.25">
      <c r="A4" s="2">
        <v>4.9000000000000004</v>
      </c>
      <c r="B4" s="2">
        <f>IF(A4-$B$10&gt;0, 1, 0)</f>
        <v>0</v>
      </c>
    </row>
    <row r="5" spans="1:2" x14ac:dyDescent="0.25">
      <c r="A5" s="2">
        <v>7.7</v>
      </c>
      <c r="B5" s="2">
        <f>IF(A5-$B$10&gt;0, 1, 0)</f>
        <v>1</v>
      </c>
    </row>
    <row r="6" spans="1:2" x14ac:dyDescent="0.25">
      <c r="A6" s="2">
        <v>6.7</v>
      </c>
      <c r="B6" s="2">
        <f>IF(A6-$B$10&gt;0, 1, 0)</f>
        <v>1</v>
      </c>
    </row>
    <row r="7" spans="1:2" x14ac:dyDescent="0.25">
      <c r="A7" s="2">
        <v>5.8</v>
      </c>
      <c r="B7" s="2">
        <f>IF(A7-$B$10&gt;0, 1, 0)</f>
        <v>1</v>
      </c>
    </row>
    <row r="8" spans="1:2" x14ac:dyDescent="0.25">
      <c r="A8" s="2">
        <v>4.4000000000000004</v>
      </c>
      <c r="B8" s="2">
        <f>IF(A8-$B$10&gt;0, 1, 0)</f>
        <v>0</v>
      </c>
    </row>
    <row r="9" spans="1:2" x14ac:dyDescent="0.25">
      <c r="A9" s="2">
        <v>9.1</v>
      </c>
      <c r="B9" s="2">
        <f>IF(A9-$B$10&gt;0, 1, 0)</f>
        <v>1</v>
      </c>
    </row>
    <row r="10" spans="1:2" x14ac:dyDescent="0.25">
      <c r="A10" s="3" t="s">
        <v>4</v>
      </c>
      <c r="B10" s="2"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zoomScale="130" zoomScaleNormal="130" workbookViewId="0">
      <selection activeCell="S9" sqref="S9"/>
    </sheetView>
  </sheetViews>
  <sheetFormatPr defaultRowHeight="15" x14ac:dyDescent="0.25"/>
  <sheetData>
    <row r="1" spans="1:2" x14ac:dyDescent="0.25">
      <c r="A1" s="5" t="s">
        <v>7</v>
      </c>
      <c r="B1" s="5"/>
    </row>
    <row r="2" spans="1:2" x14ac:dyDescent="0.25">
      <c r="A2" s="3" t="s">
        <v>5</v>
      </c>
      <c r="B2" s="3" t="s">
        <v>6</v>
      </c>
    </row>
    <row r="3" spans="1:2" x14ac:dyDescent="0.25">
      <c r="A3" s="2">
        <v>8</v>
      </c>
      <c r="B3" s="2">
        <v>1</v>
      </c>
    </row>
    <row r="4" spans="1:2" x14ac:dyDescent="0.25">
      <c r="A4" s="2">
        <v>30</v>
      </c>
      <c r="B4" s="2">
        <v>0</v>
      </c>
    </row>
    <row r="5" spans="1:2" x14ac:dyDescent="0.25">
      <c r="A5" s="2">
        <v>35</v>
      </c>
      <c r="B5" s="2">
        <v>0</v>
      </c>
    </row>
    <row r="6" spans="1:2" x14ac:dyDescent="0.25">
      <c r="A6" s="2">
        <v>16</v>
      </c>
      <c r="B6" s="2">
        <v>0</v>
      </c>
    </row>
    <row r="7" spans="1:2" x14ac:dyDescent="0.25">
      <c r="A7" s="2">
        <v>52</v>
      </c>
      <c r="B7" s="2">
        <v>1</v>
      </c>
    </row>
    <row r="8" spans="1:2" x14ac:dyDescent="0.25">
      <c r="A8" s="2">
        <v>87</v>
      </c>
      <c r="B8" s="2">
        <v>1</v>
      </c>
    </row>
    <row r="9" spans="1:2" x14ac:dyDescent="0.25">
      <c r="A9" s="2">
        <v>89</v>
      </c>
      <c r="B9" s="2">
        <v>1</v>
      </c>
    </row>
    <row r="10" spans="1:2" x14ac:dyDescent="0.25">
      <c r="A10" s="2">
        <v>70</v>
      </c>
      <c r="B10" s="2">
        <v>1</v>
      </c>
    </row>
    <row r="11" spans="1:2" x14ac:dyDescent="0.25">
      <c r="A11" s="2">
        <v>28</v>
      </c>
      <c r="B11" s="2">
        <v>0</v>
      </c>
    </row>
    <row r="12" spans="1:2" x14ac:dyDescent="0.25">
      <c r="A12" s="2">
        <v>39</v>
      </c>
      <c r="B12" s="2">
        <v>0</v>
      </c>
    </row>
    <row r="13" spans="1:2" x14ac:dyDescent="0.25">
      <c r="A13" s="2">
        <v>26</v>
      </c>
      <c r="B13" s="2">
        <v>0</v>
      </c>
    </row>
    <row r="14" spans="1:2" x14ac:dyDescent="0.25">
      <c r="A14" s="2">
        <v>37</v>
      </c>
      <c r="B14" s="2">
        <v>0</v>
      </c>
    </row>
    <row r="15" spans="1:2" x14ac:dyDescent="0.25">
      <c r="A15" s="2">
        <v>27</v>
      </c>
      <c r="B15" s="2">
        <v>0</v>
      </c>
    </row>
    <row r="16" spans="1:2" x14ac:dyDescent="0.25">
      <c r="A16" s="2">
        <v>47</v>
      </c>
      <c r="B16" s="2">
        <v>1</v>
      </c>
    </row>
    <row r="17" spans="1:2" x14ac:dyDescent="0.25">
      <c r="A17" s="2">
        <v>77</v>
      </c>
      <c r="B17" s="2">
        <v>0</v>
      </c>
    </row>
    <row r="18" spans="1:2" x14ac:dyDescent="0.25">
      <c r="A18" s="2">
        <v>43</v>
      </c>
      <c r="B18" s="2">
        <v>1</v>
      </c>
    </row>
    <row r="19" spans="1:2" x14ac:dyDescent="0.25">
      <c r="A19" s="2">
        <v>63</v>
      </c>
      <c r="B19" s="2">
        <v>1</v>
      </c>
    </row>
    <row r="20" spans="1:2" x14ac:dyDescent="0.25">
      <c r="A20" s="2">
        <v>47</v>
      </c>
      <c r="B20" s="2">
        <v>1</v>
      </c>
    </row>
    <row r="21" spans="1:2" x14ac:dyDescent="0.25">
      <c r="A21" s="2">
        <v>88</v>
      </c>
      <c r="B21" s="2">
        <v>0</v>
      </c>
    </row>
    <row r="22" spans="1:2" x14ac:dyDescent="0.25">
      <c r="A22" s="2">
        <v>83</v>
      </c>
      <c r="B22" s="2">
        <v>1</v>
      </c>
    </row>
    <row r="23" spans="1:2" x14ac:dyDescent="0.25">
      <c r="A23" s="2">
        <v>70</v>
      </c>
      <c r="B23" s="2">
        <v>1</v>
      </c>
    </row>
    <row r="24" spans="1:2" x14ac:dyDescent="0.25">
      <c r="A24" s="2">
        <v>77</v>
      </c>
      <c r="B24" s="2">
        <v>1</v>
      </c>
    </row>
    <row r="25" spans="1:2" x14ac:dyDescent="0.25">
      <c r="A25" s="2">
        <v>81</v>
      </c>
      <c r="B25" s="2">
        <v>1</v>
      </c>
    </row>
    <row r="26" spans="1:2" x14ac:dyDescent="0.25">
      <c r="A26" s="2">
        <v>18</v>
      </c>
      <c r="B26" s="2">
        <v>1</v>
      </c>
    </row>
  </sheetData>
  <mergeCells count="1">
    <mergeCell ref="A1:B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70" zoomScaleNormal="70" workbookViewId="0">
      <selection activeCell="X28" sqref="X28"/>
    </sheetView>
  </sheetViews>
  <sheetFormatPr defaultRowHeight="15" x14ac:dyDescent="0.25"/>
  <cols>
    <col min="1" max="1" width="13.42578125" bestFit="1" customWidth="1"/>
    <col min="4" max="4" width="12.5703125" customWidth="1"/>
    <col min="5" max="5" width="10.7109375" customWidth="1"/>
    <col min="6" max="6" width="10" bestFit="1" customWidth="1"/>
    <col min="7" max="7" width="16.140625" bestFit="1" customWidth="1"/>
    <col min="8" max="8" width="16.140625" customWidth="1"/>
    <col min="9" max="9" width="13.140625" style="1" bestFit="1" customWidth="1"/>
  </cols>
  <sheetData>
    <row r="1" spans="1:9" x14ac:dyDescent="0.25">
      <c r="A1" s="5" t="s">
        <v>7</v>
      </c>
      <c r="B1" s="5"/>
      <c r="C1" s="6"/>
      <c r="D1" s="6"/>
      <c r="E1" s="6"/>
      <c r="F1" s="6"/>
      <c r="G1" s="6"/>
      <c r="H1" s="6"/>
    </row>
    <row r="2" spans="1:9" ht="30" x14ac:dyDescent="0.25">
      <c r="A2" s="3" t="s">
        <v>5</v>
      </c>
      <c r="B2" s="4" t="s">
        <v>8</v>
      </c>
      <c r="C2" s="7" t="s">
        <v>10</v>
      </c>
      <c r="D2" s="7" t="s">
        <v>11</v>
      </c>
      <c r="E2" s="7" t="s">
        <v>12</v>
      </c>
      <c r="F2" s="8" t="s">
        <v>13</v>
      </c>
      <c r="G2" s="8" t="s">
        <v>14</v>
      </c>
      <c r="H2" s="15" t="s">
        <v>5</v>
      </c>
      <c r="I2" s="13" t="s">
        <v>9</v>
      </c>
    </row>
    <row r="3" spans="1:9" x14ac:dyDescent="0.25">
      <c r="A3" s="10">
        <v>8</v>
      </c>
      <c r="B3" s="10">
        <v>1</v>
      </c>
      <c r="C3" s="10">
        <f>A3-$A$27</f>
        <v>-43.583333333333336</v>
      </c>
      <c r="D3" s="10">
        <f>C3*C3</f>
        <v>1899.5069444444446</v>
      </c>
      <c r="E3" s="10">
        <f>B3-$B$27</f>
        <v>0.41666666666666663</v>
      </c>
      <c r="F3" s="10">
        <f>E3*E3</f>
        <v>0.17361111111111108</v>
      </c>
      <c r="G3" s="10">
        <f>C3*E3</f>
        <v>-18.159722222222221</v>
      </c>
      <c r="H3" s="16">
        <v>8</v>
      </c>
      <c r="I3" s="14">
        <f>1/(1+POWER(2.71828, -1*($B$31*A3+$B$32)))</f>
        <v>3.3515657109122724E-145</v>
      </c>
    </row>
    <row r="4" spans="1:9" x14ac:dyDescent="0.25">
      <c r="A4" s="10">
        <v>30</v>
      </c>
      <c r="B4" s="10">
        <v>0</v>
      </c>
      <c r="C4" s="10">
        <f t="shared" ref="C4:C26" si="0">A4-$A$27</f>
        <v>-21.583333333333336</v>
      </c>
      <c r="D4" s="10">
        <f t="shared" ref="D4:D26" si="1">C4*C4</f>
        <v>465.84027777777789</v>
      </c>
      <c r="E4" s="10">
        <f t="shared" ref="E4:E26" si="2">B4-$B$27</f>
        <v>-0.58333333333333337</v>
      </c>
      <c r="F4" s="10">
        <f t="shared" ref="F4:F26" si="3">E4*E4</f>
        <v>0.34027777777777785</v>
      </c>
      <c r="G4" s="10">
        <f t="shared" ref="G4:G26" si="4">C4*E4</f>
        <v>12.59027777777778</v>
      </c>
      <c r="H4" s="16">
        <v>30</v>
      </c>
      <c r="I4" s="14">
        <f t="shared" ref="I4:I26" si="5">1/(1+POWER(2.71828, -1*($B$31*A4+$B$32)))</f>
        <v>1</v>
      </c>
    </row>
    <row r="5" spans="1:9" x14ac:dyDescent="0.25">
      <c r="A5" s="10">
        <v>35</v>
      </c>
      <c r="B5" s="10">
        <v>0</v>
      </c>
      <c r="C5" s="10">
        <f t="shared" si="0"/>
        <v>-16.583333333333336</v>
      </c>
      <c r="D5" s="10">
        <f t="shared" si="1"/>
        <v>275.00694444444451</v>
      </c>
      <c r="E5" s="10">
        <f t="shared" si="2"/>
        <v>-0.58333333333333337</v>
      </c>
      <c r="F5" s="10">
        <f t="shared" si="3"/>
        <v>0.34027777777777785</v>
      </c>
      <c r="G5" s="10">
        <f t="shared" si="4"/>
        <v>9.6736111111111125</v>
      </c>
      <c r="H5" s="16">
        <v>35</v>
      </c>
      <c r="I5" s="14">
        <f t="shared" si="5"/>
        <v>1</v>
      </c>
    </row>
    <row r="6" spans="1:9" x14ac:dyDescent="0.25">
      <c r="A6" s="10">
        <v>16</v>
      </c>
      <c r="B6" s="10">
        <v>0</v>
      </c>
      <c r="C6" s="10">
        <f t="shared" si="0"/>
        <v>-35.583333333333336</v>
      </c>
      <c r="D6" s="10">
        <f t="shared" si="1"/>
        <v>1266.1736111111113</v>
      </c>
      <c r="E6" s="10">
        <f t="shared" si="2"/>
        <v>-0.58333333333333337</v>
      </c>
      <c r="F6" s="10">
        <f t="shared" si="3"/>
        <v>0.34027777777777785</v>
      </c>
      <c r="G6" s="10">
        <f t="shared" si="4"/>
        <v>20.756944444444446</v>
      </c>
      <c r="H6" s="16">
        <v>16</v>
      </c>
      <c r="I6" s="14">
        <f t="shared" si="5"/>
        <v>5.3600828770264453E-78</v>
      </c>
    </row>
    <row r="7" spans="1:9" x14ac:dyDescent="0.25">
      <c r="A7" s="10">
        <v>52</v>
      </c>
      <c r="B7" s="10">
        <v>1</v>
      </c>
      <c r="C7" s="10">
        <f t="shared" si="0"/>
        <v>0.4166666666666643</v>
      </c>
      <c r="D7" s="10">
        <f t="shared" si="1"/>
        <v>0.17361111111110913</v>
      </c>
      <c r="E7" s="10">
        <f t="shared" si="2"/>
        <v>0.41666666666666663</v>
      </c>
      <c r="F7" s="10">
        <f t="shared" si="3"/>
        <v>0.17361111111111108</v>
      </c>
      <c r="G7" s="10">
        <f t="shared" si="4"/>
        <v>0.17361111111111011</v>
      </c>
      <c r="H7" s="16">
        <v>52</v>
      </c>
      <c r="I7" s="14">
        <f t="shared" si="5"/>
        <v>1</v>
      </c>
    </row>
    <row r="8" spans="1:9" x14ac:dyDescent="0.25">
      <c r="A8" s="10">
        <v>87</v>
      </c>
      <c r="B8" s="10">
        <v>1</v>
      </c>
      <c r="C8" s="10">
        <f t="shared" si="0"/>
        <v>35.416666666666664</v>
      </c>
      <c r="D8" s="10">
        <f t="shared" si="1"/>
        <v>1254.3402777777776</v>
      </c>
      <c r="E8" s="10">
        <f t="shared" si="2"/>
        <v>0.41666666666666663</v>
      </c>
      <c r="F8" s="10">
        <f t="shared" si="3"/>
        <v>0.17361111111111108</v>
      </c>
      <c r="G8" s="10">
        <f t="shared" si="4"/>
        <v>14.756944444444443</v>
      </c>
      <c r="H8" s="16">
        <v>87</v>
      </c>
      <c r="I8" s="14">
        <f t="shared" si="5"/>
        <v>1</v>
      </c>
    </row>
    <row r="9" spans="1:9" x14ac:dyDescent="0.25">
      <c r="A9" s="10">
        <v>89</v>
      </c>
      <c r="B9" s="10">
        <v>1</v>
      </c>
      <c r="C9" s="10">
        <f t="shared" si="0"/>
        <v>37.416666666666664</v>
      </c>
      <c r="D9" s="10">
        <f t="shared" si="1"/>
        <v>1400.0069444444443</v>
      </c>
      <c r="E9" s="10">
        <f t="shared" si="2"/>
        <v>0.41666666666666663</v>
      </c>
      <c r="F9" s="10">
        <f t="shared" si="3"/>
        <v>0.17361111111111108</v>
      </c>
      <c r="G9" s="10">
        <f t="shared" si="4"/>
        <v>15.590277777777775</v>
      </c>
      <c r="H9" s="16">
        <v>89</v>
      </c>
      <c r="I9" s="14">
        <f t="shared" si="5"/>
        <v>1</v>
      </c>
    </row>
    <row r="10" spans="1:9" x14ac:dyDescent="0.25">
      <c r="A10" s="10">
        <v>70</v>
      </c>
      <c r="B10" s="10">
        <v>1</v>
      </c>
      <c r="C10" s="10">
        <f t="shared" si="0"/>
        <v>18.416666666666664</v>
      </c>
      <c r="D10" s="10">
        <f t="shared" si="1"/>
        <v>339.17361111111103</v>
      </c>
      <c r="E10" s="10">
        <f t="shared" si="2"/>
        <v>0.41666666666666663</v>
      </c>
      <c r="F10" s="10">
        <f t="shared" si="3"/>
        <v>0.17361111111111108</v>
      </c>
      <c r="G10" s="10">
        <f t="shared" si="4"/>
        <v>7.6736111111111098</v>
      </c>
      <c r="H10" s="16">
        <v>70</v>
      </c>
      <c r="I10" s="14">
        <f t="shared" si="5"/>
        <v>1</v>
      </c>
    </row>
    <row r="11" spans="1:9" x14ac:dyDescent="0.25">
      <c r="A11" s="10">
        <v>28</v>
      </c>
      <c r="B11" s="10">
        <v>0</v>
      </c>
      <c r="C11" s="10">
        <f t="shared" si="0"/>
        <v>-23.583333333333336</v>
      </c>
      <c r="D11" s="10">
        <f t="shared" si="1"/>
        <v>556.1736111111112</v>
      </c>
      <c r="E11" s="10">
        <f t="shared" si="2"/>
        <v>-0.58333333333333337</v>
      </c>
      <c r="F11" s="10">
        <f t="shared" si="3"/>
        <v>0.34027777777777785</v>
      </c>
      <c r="G11" s="10">
        <f t="shared" si="4"/>
        <v>13.756944444444446</v>
      </c>
      <c r="H11" s="16">
        <v>28</v>
      </c>
      <c r="I11" s="14">
        <f t="shared" si="5"/>
        <v>1</v>
      </c>
    </row>
    <row r="12" spans="1:9" x14ac:dyDescent="0.25">
      <c r="A12" s="10">
        <v>39</v>
      </c>
      <c r="B12" s="10">
        <v>0</v>
      </c>
      <c r="C12" s="10">
        <f t="shared" si="0"/>
        <v>-12.583333333333336</v>
      </c>
      <c r="D12" s="10">
        <f t="shared" si="1"/>
        <v>158.34027777777783</v>
      </c>
      <c r="E12" s="10">
        <f t="shared" si="2"/>
        <v>-0.58333333333333337</v>
      </c>
      <c r="F12" s="10">
        <f t="shared" si="3"/>
        <v>0.34027777777777785</v>
      </c>
      <c r="G12" s="10">
        <f t="shared" si="4"/>
        <v>7.3402777777777795</v>
      </c>
      <c r="H12" s="16">
        <v>39</v>
      </c>
      <c r="I12" s="14">
        <f t="shared" si="5"/>
        <v>1</v>
      </c>
    </row>
    <row r="13" spans="1:9" x14ac:dyDescent="0.25">
      <c r="A13" s="10">
        <v>26</v>
      </c>
      <c r="B13" s="10">
        <v>0</v>
      </c>
      <c r="C13" s="10">
        <f t="shared" si="0"/>
        <v>-25.583333333333336</v>
      </c>
      <c r="D13" s="10">
        <f t="shared" si="1"/>
        <v>654.50694444444457</v>
      </c>
      <c r="E13" s="10">
        <f t="shared" si="2"/>
        <v>-0.58333333333333337</v>
      </c>
      <c r="F13" s="10">
        <f t="shared" si="3"/>
        <v>0.34027777777777785</v>
      </c>
      <c r="G13" s="10">
        <f t="shared" si="4"/>
        <v>14.923611111111114</v>
      </c>
      <c r="H13" s="16">
        <v>26</v>
      </c>
      <c r="I13" s="14">
        <f t="shared" si="5"/>
        <v>0.99999981553086681</v>
      </c>
    </row>
    <row r="14" spans="1:9" x14ac:dyDescent="0.25">
      <c r="A14" s="10">
        <v>37</v>
      </c>
      <c r="B14" s="10">
        <v>0</v>
      </c>
      <c r="C14" s="10">
        <f t="shared" si="0"/>
        <v>-14.583333333333336</v>
      </c>
      <c r="D14" s="10">
        <f t="shared" si="1"/>
        <v>212.67361111111117</v>
      </c>
      <c r="E14" s="10">
        <f t="shared" si="2"/>
        <v>-0.58333333333333337</v>
      </c>
      <c r="F14" s="10">
        <f t="shared" si="3"/>
        <v>0.34027777777777785</v>
      </c>
      <c r="G14" s="10">
        <f t="shared" si="4"/>
        <v>8.5069444444444464</v>
      </c>
      <c r="H14" s="16">
        <v>37</v>
      </c>
      <c r="I14" s="14">
        <f t="shared" si="5"/>
        <v>1</v>
      </c>
    </row>
    <row r="15" spans="1:9" x14ac:dyDescent="0.25">
      <c r="A15" s="10">
        <v>27</v>
      </c>
      <c r="B15" s="10">
        <v>0</v>
      </c>
      <c r="C15" s="10">
        <f t="shared" si="0"/>
        <v>-24.583333333333336</v>
      </c>
      <c r="D15" s="10">
        <f t="shared" si="1"/>
        <v>604.34027777777794</v>
      </c>
      <c r="E15" s="10">
        <f t="shared" si="2"/>
        <v>-0.58333333333333337</v>
      </c>
      <c r="F15" s="10">
        <f t="shared" si="3"/>
        <v>0.34027777777777785</v>
      </c>
      <c r="G15" s="10">
        <f t="shared" si="4"/>
        <v>14.34027777777778</v>
      </c>
      <c r="H15" s="16">
        <v>27</v>
      </c>
      <c r="I15" s="14">
        <f t="shared" si="5"/>
        <v>0.99999999999999933</v>
      </c>
    </row>
    <row r="16" spans="1:9" x14ac:dyDescent="0.25">
      <c r="A16" s="10">
        <v>47</v>
      </c>
      <c r="B16" s="10">
        <v>1</v>
      </c>
      <c r="C16" s="10">
        <f t="shared" si="0"/>
        <v>-4.5833333333333357</v>
      </c>
      <c r="D16" s="10">
        <f t="shared" si="1"/>
        <v>21.006944444444468</v>
      </c>
      <c r="E16" s="10">
        <f t="shared" si="2"/>
        <v>0.41666666666666663</v>
      </c>
      <c r="F16" s="10">
        <f t="shared" si="3"/>
        <v>0.17361111111111108</v>
      </c>
      <c r="G16" s="10">
        <f t="shared" si="4"/>
        <v>-1.909722222222223</v>
      </c>
      <c r="H16" s="16">
        <v>47</v>
      </c>
      <c r="I16" s="14">
        <f t="shared" si="5"/>
        <v>1</v>
      </c>
    </row>
    <row r="17" spans="1:9" x14ac:dyDescent="0.25">
      <c r="A17" s="10">
        <v>77</v>
      </c>
      <c r="B17" s="10">
        <v>0</v>
      </c>
      <c r="C17" s="10">
        <f t="shared" si="0"/>
        <v>25.416666666666664</v>
      </c>
      <c r="D17" s="10">
        <f t="shared" si="1"/>
        <v>646.00694444444434</v>
      </c>
      <c r="E17" s="10">
        <f t="shared" si="2"/>
        <v>-0.58333333333333337</v>
      </c>
      <c r="F17" s="10">
        <f t="shared" si="3"/>
        <v>0.34027777777777785</v>
      </c>
      <c r="G17" s="10">
        <f t="shared" si="4"/>
        <v>-14.826388888888889</v>
      </c>
      <c r="H17" s="16">
        <v>77</v>
      </c>
      <c r="I17" s="14">
        <f t="shared" si="5"/>
        <v>1</v>
      </c>
    </row>
    <row r="18" spans="1:9" x14ac:dyDescent="0.25">
      <c r="A18" s="10">
        <v>43</v>
      </c>
      <c r="B18" s="10">
        <v>1</v>
      </c>
      <c r="C18" s="10">
        <f t="shared" si="0"/>
        <v>-8.5833333333333357</v>
      </c>
      <c r="D18" s="10">
        <f t="shared" si="1"/>
        <v>73.673611111111157</v>
      </c>
      <c r="E18" s="10">
        <f t="shared" si="2"/>
        <v>0.41666666666666663</v>
      </c>
      <c r="F18" s="10">
        <f t="shared" si="3"/>
        <v>0.17361111111111108</v>
      </c>
      <c r="G18" s="10">
        <f t="shared" si="4"/>
        <v>-3.5763888888888897</v>
      </c>
      <c r="H18" s="16">
        <v>43</v>
      </c>
      <c r="I18" s="14">
        <f t="shared" si="5"/>
        <v>1</v>
      </c>
    </row>
    <row r="19" spans="1:9" x14ac:dyDescent="0.25">
      <c r="A19" s="10">
        <v>63</v>
      </c>
      <c r="B19" s="10">
        <v>1</v>
      </c>
      <c r="C19" s="10">
        <f t="shared" si="0"/>
        <v>11.416666666666664</v>
      </c>
      <c r="D19" s="10">
        <f t="shared" si="1"/>
        <v>130.34027777777771</v>
      </c>
      <c r="E19" s="10">
        <f t="shared" si="2"/>
        <v>0.41666666666666663</v>
      </c>
      <c r="F19" s="10">
        <f t="shared" si="3"/>
        <v>0.17361111111111108</v>
      </c>
      <c r="G19" s="10">
        <f t="shared" si="4"/>
        <v>4.7569444444444429</v>
      </c>
      <c r="H19" s="16">
        <v>63</v>
      </c>
      <c r="I19" s="14">
        <f t="shared" si="5"/>
        <v>1</v>
      </c>
    </row>
    <row r="20" spans="1:9" x14ac:dyDescent="0.25">
      <c r="A20" s="10">
        <v>47</v>
      </c>
      <c r="B20" s="10">
        <v>1</v>
      </c>
      <c r="C20" s="10">
        <f t="shared" si="0"/>
        <v>-4.5833333333333357</v>
      </c>
      <c r="D20" s="10">
        <f t="shared" si="1"/>
        <v>21.006944444444468</v>
      </c>
      <c r="E20" s="10">
        <f t="shared" si="2"/>
        <v>0.41666666666666663</v>
      </c>
      <c r="F20" s="10">
        <f t="shared" si="3"/>
        <v>0.17361111111111108</v>
      </c>
      <c r="G20" s="10">
        <f t="shared" si="4"/>
        <v>-1.909722222222223</v>
      </c>
      <c r="H20" s="16">
        <v>47</v>
      </c>
      <c r="I20" s="14">
        <f t="shared" si="5"/>
        <v>1</v>
      </c>
    </row>
    <row r="21" spans="1:9" x14ac:dyDescent="0.25">
      <c r="A21" s="10">
        <v>88</v>
      </c>
      <c r="B21" s="10">
        <v>0</v>
      </c>
      <c r="C21" s="10">
        <f t="shared" si="0"/>
        <v>36.416666666666664</v>
      </c>
      <c r="D21" s="10">
        <f t="shared" si="1"/>
        <v>1326.1736111111109</v>
      </c>
      <c r="E21" s="10">
        <f t="shared" si="2"/>
        <v>-0.58333333333333337</v>
      </c>
      <c r="F21" s="10">
        <f t="shared" si="3"/>
        <v>0.34027777777777785</v>
      </c>
      <c r="G21" s="10">
        <f t="shared" si="4"/>
        <v>-21.243055555555557</v>
      </c>
      <c r="H21" s="16">
        <v>88</v>
      </c>
      <c r="I21" s="14">
        <f t="shared" si="5"/>
        <v>1</v>
      </c>
    </row>
    <row r="22" spans="1:9" x14ac:dyDescent="0.25">
      <c r="A22" s="10">
        <v>83</v>
      </c>
      <c r="B22" s="10">
        <v>1</v>
      </c>
      <c r="C22" s="10">
        <f t="shared" si="0"/>
        <v>31.416666666666664</v>
      </c>
      <c r="D22" s="10">
        <f t="shared" si="1"/>
        <v>987.00694444444434</v>
      </c>
      <c r="E22" s="10">
        <f t="shared" si="2"/>
        <v>0.41666666666666663</v>
      </c>
      <c r="F22" s="10">
        <f t="shared" si="3"/>
        <v>0.17361111111111108</v>
      </c>
      <c r="G22" s="10">
        <f t="shared" si="4"/>
        <v>13.090277777777775</v>
      </c>
      <c r="H22" s="16">
        <v>83</v>
      </c>
      <c r="I22" s="14">
        <f t="shared" si="5"/>
        <v>1</v>
      </c>
    </row>
    <row r="23" spans="1:9" x14ac:dyDescent="0.25">
      <c r="A23" s="10">
        <v>70</v>
      </c>
      <c r="B23" s="10">
        <v>1</v>
      </c>
      <c r="C23" s="10">
        <f t="shared" si="0"/>
        <v>18.416666666666664</v>
      </c>
      <c r="D23" s="10">
        <f t="shared" si="1"/>
        <v>339.17361111111103</v>
      </c>
      <c r="E23" s="10">
        <f t="shared" si="2"/>
        <v>0.41666666666666663</v>
      </c>
      <c r="F23" s="10">
        <f t="shared" si="3"/>
        <v>0.17361111111111108</v>
      </c>
      <c r="G23" s="10">
        <f t="shared" si="4"/>
        <v>7.6736111111111098</v>
      </c>
      <c r="H23" s="16">
        <v>70</v>
      </c>
      <c r="I23" s="14">
        <f t="shared" si="5"/>
        <v>1</v>
      </c>
    </row>
    <row r="24" spans="1:9" x14ac:dyDescent="0.25">
      <c r="A24" s="10">
        <v>77</v>
      </c>
      <c r="B24" s="10">
        <v>1</v>
      </c>
      <c r="C24" s="10">
        <f t="shared" si="0"/>
        <v>25.416666666666664</v>
      </c>
      <c r="D24" s="10">
        <f t="shared" si="1"/>
        <v>646.00694444444434</v>
      </c>
      <c r="E24" s="10">
        <f t="shared" si="2"/>
        <v>0.41666666666666663</v>
      </c>
      <c r="F24" s="10">
        <f t="shared" si="3"/>
        <v>0.17361111111111108</v>
      </c>
      <c r="G24" s="10">
        <f t="shared" si="4"/>
        <v>10.590277777777775</v>
      </c>
      <c r="H24" s="16">
        <v>77</v>
      </c>
      <c r="I24" s="14">
        <f t="shared" si="5"/>
        <v>1</v>
      </c>
    </row>
    <row r="25" spans="1:9" x14ac:dyDescent="0.25">
      <c r="A25" s="10">
        <v>81</v>
      </c>
      <c r="B25" s="10">
        <v>1</v>
      </c>
      <c r="C25" s="10">
        <f t="shared" si="0"/>
        <v>29.416666666666664</v>
      </c>
      <c r="D25" s="10">
        <f t="shared" si="1"/>
        <v>865.3402777777776</v>
      </c>
      <c r="E25" s="10">
        <f t="shared" si="2"/>
        <v>0.41666666666666663</v>
      </c>
      <c r="F25" s="10">
        <f t="shared" si="3"/>
        <v>0.17361111111111108</v>
      </c>
      <c r="G25" s="10">
        <f t="shared" si="4"/>
        <v>12.256944444444443</v>
      </c>
      <c r="H25" s="16">
        <v>81</v>
      </c>
      <c r="I25" s="14">
        <f t="shared" si="5"/>
        <v>1</v>
      </c>
    </row>
    <row r="26" spans="1:9" x14ac:dyDescent="0.25">
      <c r="A26" s="10">
        <v>18</v>
      </c>
      <c r="B26" s="10">
        <v>1</v>
      </c>
      <c r="C26" s="10">
        <f t="shared" si="0"/>
        <v>-33.583333333333336</v>
      </c>
      <c r="D26" s="10">
        <f t="shared" si="1"/>
        <v>1127.8402777777778</v>
      </c>
      <c r="E26" s="10">
        <f t="shared" si="2"/>
        <v>0.41666666666666663</v>
      </c>
      <c r="F26" s="10">
        <f t="shared" si="3"/>
        <v>0.17361111111111108</v>
      </c>
      <c r="G26" s="10">
        <f t="shared" si="4"/>
        <v>-13.993055555555555</v>
      </c>
      <c r="H26" s="16">
        <v>18</v>
      </c>
      <c r="I26" s="14">
        <f t="shared" si="5"/>
        <v>3.389631182868405E-61</v>
      </c>
    </row>
    <row r="27" spans="1:9" x14ac:dyDescent="0.25">
      <c r="A27" s="11">
        <f>AVERAGE(A3:A26)</f>
        <v>51.583333333333336</v>
      </c>
      <c r="B27" s="11">
        <f>AVERAGE(B3:B26)</f>
        <v>0.58333333333333337</v>
      </c>
      <c r="C27" s="11"/>
      <c r="D27" s="12">
        <f>SUM(D3:D26)</f>
        <v>15269.833333333336</v>
      </c>
      <c r="E27" s="11"/>
      <c r="F27" s="12">
        <f>SUM(F3:F26)</f>
        <v>5.8333333333333304</v>
      </c>
      <c r="G27" s="12">
        <f>SUM(G3:G26)</f>
        <v>112.83333333333333</v>
      </c>
      <c r="H27" s="12"/>
      <c r="I27" s="9"/>
    </row>
    <row r="28" spans="1:9" x14ac:dyDescent="0.25">
      <c r="A28" s="11">
        <f>_xlfn.STDEV.P(A3:A26)</f>
        <v>25.223858855368572</v>
      </c>
      <c r="B28" s="11">
        <f>_xlfn.STDEV.P(B3:B26)</f>
        <v>0.49300664859163468</v>
      </c>
      <c r="C28" s="11"/>
      <c r="D28" s="11"/>
      <c r="E28" s="12">
        <f>D27*F27</f>
        <v>89074.027777777752</v>
      </c>
      <c r="F28" s="11"/>
      <c r="G28" s="11"/>
      <c r="H28" s="11"/>
      <c r="I28" s="9"/>
    </row>
    <row r="29" spans="1:9" x14ac:dyDescent="0.25">
      <c r="A29" s="11"/>
      <c r="B29" s="11"/>
      <c r="C29" s="11"/>
      <c r="D29" s="11"/>
      <c r="E29" s="11">
        <f>SQRT(E28)</f>
        <v>298.45272285200843</v>
      </c>
      <c r="F29" s="11"/>
      <c r="G29" s="11"/>
      <c r="H29" s="11"/>
      <c r="I29" s="9"/>
    </row>
    <row r="30" spans="1:9" x14ac:dyDescent="0.25">
      <c r="A30" s="11"/>
      <c r="B30" s="11"/>
      <c r="C30" s="11"/>
      <c r="D30" s="11"/>
      <c r="E30" s="11" t="s">
        <v>15</v>
      </c>
      <c r="F30" s="11">
        <f>G27/E29</f>
        <v>0.3780609949043191</v>
      </c>
      <c r="G30" s="11"/>
      <c r="H30" s="11"/>
      <c r="I30" s="9"/>
    </row>
    <row r="31" spans="1:9" x14ac:dyDescent="0.25">
      <c r="A31" s="11" t="s">
        <v>16</v>
      </c>
      <c r="B31" s="11">
        <f>F30/(B28/A28)</f>
        <v>19.342857142857142</v>
      </c>
      <c r="C31" s="11"/>
      <c r="D31" s="11"/>
      <c r="E31" s="11"/>
      <c r="F31" s="11"/>
      <c r="G31" s="11"/>
      <c r="H31" s="11"/>
      <c r="I31" s="9"/>
    </row>
    <row r="32" spans="1:9" x14ac:dyDescent="0.25">
      <c r="A32" s="11" t="s">
        <v>17</v>
      </c>
      <c r="B32" s="11">
        <f>B28-B31*A28</f>
        <v>-487.40849178239472</v>
      </c>
      <c r="C32" s="11"/>
      <c r="D32" s="11"/>
      <c r="E32" s="11"/>
      <c r="F32" s="11"/>
      <c r="G32" s="11"/>
      <c r="H32" s="11"/>
      <c r="I32" s="9"/>
    </row>
  </sheetData>
  <mergeCells count="1">
    <mergeCell ref="A1:B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LinearRegression</vt:lpstr>
      <vt:lpstr>LogisticRegression</vt:lpstr>
      <vt:lpstr>LinearRegression-Example</vt:lpstr>
      <vt:lpstr>LogisticRegression-Example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VSITR</dc:creator>
  <cp:lastModifiedBy>VSITR</cp:lastModifiedBy>
  <cp:lastPrinted>2025-03-13T11:27:15Z</cp:lastPrinted>
  <dcterms:created xsi:type="dcterms:W3CDTF">2025-03-13T09:17:08Z</dcterms:created>
  <dcterms:modified xsi:type="dcterms:W3CDTF">2025-03-13T11:28:00Z</dcterms:modified>
</cp:coreProperties>
</file>