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yadav/Documents/GitHub/Stat/HW/HW2/"/>
    </mc:Choice>
  </mc:AlternateContent>
  <xr:revisionPtr revIDLastSave="0" documentId="8_{F0226A2A-0537-594C-B051-699DDE284DAC}" xr6:coauthVersionLast="45" xr6:coauthVersionMax="45" xr10:uidLastSave="{00000000-0000-0000-0000-000000000000}"/>
  <bookViews>
    <workbookView xWindow="480" yWindow="460" windowWidth="25040" windowHeight="14520" activeTab="1" xr2:uid="{78B271A9-52CC-9642-9651-AA5417432DB8}"/>
  </bookViews>
  <sheets>
    <sheet name="Regression" sheetId="1" r:id="rId1"/>
    <sheet name="Anovas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F19" i="2"/>
  <c r="F18" i="2"/>
  <c r="E20" i="2"/>
  <c r="E19" i="2"/>
  <c r="E18" i="2"/>
  <c r="D20" i="2"/>
  <c r="D19" i="2"/>
  <c r="D18" i="2"/>
  <c r="C20" i="2"/>
  <c r="C19" i="2"/>
  <c r="C18" i="2"/>
  <c r="B15" i="2"/>
  <c r="K6" i="2"/>
  <c r="L6" i="2"/>
  <c r="K7" i="2"/>
  <c r="L7" i="2"/>
  <c r="K8" i="2"/>
  <c r="L8" i="2"/>
  <c r="L5" i="2"/>
  <c r="K5" i="2"/>
  <c r="I6" i="2"/>
  <c r="J6" i="2"/>
  <c r="I7" i="2"/>
  <c r="J7" i="2"/>
  <c r="I8" i="2"/>
  <c r="J8" i="2"/>
  <c r="J5" i="2"/>
  <c r="H6" i="2"/>
  <c r="H7" i="2"/>
  <c r="H8" i="2"/>
  <c r="I5" i="2"/>
  <c r="H5" i="2"/>
  <c r="B14" i="2"/>
  <c r="B13" i="2"/>
  <c r="B31" i="1"/>
  <c r="B30" i="1"/>
  <c r="B22" i="1"/>
  <c r="I13" i="1"/>
  <c r="I3" i="1"/>
  <c r="I4" i="1"/>
  <c r="I5" i="1"/>
  <c r="I6" i="1"/>
  <c r="I7" i="1"/>
  <c r="I8" i="1"/>
  <c r="I9" i="1"/>
  <c r="I10" i="1"/>
  <c r="I11" i="1"/>
  <c r="I2" i="1"/>
  <c r="B19" i="1"/>
  <c r="B27" i="1"/>
  <c r="B26" i="1"/>
  <c r="B24" i="1"/>
  <c r="E13" i="1"/>
  <c r="F13" i="1"/>
  <c r="C16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13" i="1"/>
  <c r="C13" i="1"/>
  <c r="B21" i="1"/>
  <c r="H13" i="1"/>
  <c r="G13" i="1"/>
  <c r="H10" i="1"/>
  <c r="H11" i="1"/>
  <c r="B15" i="1"/>
  <c r="G11" i="1"/>
  <c r="G10" i="1"/>
  <c r="A13" i="1"/>
  <c r="B13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E19" i="1" l="1"/>
  <c r="E21" i="1" s="1"/>
  <c r="D4" i="1" s="1"/>
  <c r="D5" i="1" l="1"/>
  <c r="D6" i="1"/>
  <c r="D7" i="1"/>
  <c r="D8" i="1"/>
  <c r="D10" i="1"/>
  <c r="D11" i="1"/>
  <c r="D9" i="1"/>
  <c r="D2" i="1"/>
  <c r="D3" i="1"/>
</calcChain>
</file>

<file path=xl/sharedStrings.xml><?xml version="1.0" encoding="utf-8"?>
<sst xmlns="http://schemas.openxmlformats.org/spreadsheetml/2006/main" count="46" uniqueCount="41">
  <si>
    <t>n</t>
  </si>
  <si>
    <t>x</t>
  </si>
  <si>
    <t>y</t>
  </si>
  <si>
    <t>y^</t>
  </si>
  <si>
    <t>Y-Y^</t>
  </si>
  <si>
    <t>(y-y^)2</t>
  </si>
  <si>
    <t>xy</t>
  </si>
  <si>
    <t>x2</t>
  </si>
  <si>
    <t>x cap</t>
  </si>
  <si>
    <t>y cap</t>
  </si>
  <si>
    <t>Ssxy</t>
  </si>
  <si>
    <t>SSxx</t>
  </si>
  <si>
    <t>B1</t>
  </si>
  <si>
    <t>B0</t>
  </si>
  <si>
    <t>SEE</t>
  </si>
  <si>
    <t>s2</t>
  </si>
  <si>
    <t>s</t>
  </si>
  <si>
    <t>R2</t>
  </si>
  <si>
    <t>Ssyy</t>
  </si>
  <si>
    <t>y2</t>
  </si>
  <si>
    <t>r</t>
  </si>
  <si>
    <t>b</t>
  </si>
  <si>
    <t>x1</t>
  </si>
  <si>
    <t>x3</t>
  </si>
  <si>
    <t>x4</t>
  </si>
  <si>
    <t>x5</t>
  </si>
  <si>
    <t>T</t>
  </si>
  <si>
    <t>B</t>
  </si>
  <si>
    <t>W</t>
  </si>
  <si>
    <t>x12</t>
  </si>
  <si>
    <t>x22</t>
  </si>
  <si>
    <t>x32</t>
  </si>
  <si>
    <t>x42</t>
  </si>
  <si>
    <t>x52</t>
  </si>
  <si>
    <t>Source</t>
  </si>
  <si>
    <t>Expression</t>
  </si>
  <si>
    <t>DF</t>
  </si>
  <si>
    <t>SS</t>
  </si>
  <si>
    <t>MS</t>
  </si>
  <si>
    <t>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</si>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</sst>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E084-0848-E14F-B77B-B5FC791F77BD}">
  <dimension ref="A1:I31"/>
  <sheetViews>
    <sheetView topLeftCell="A8" workbookViewId="0">
      <selection activeCell="B33" sqref="B3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</row>
    <row r="2" spans="1:9" x14ac:dyDescent="0.2">
      <c r="A2">
        <v>1</v>
      </c>
      <c r="B2" s="1">
        <v>1</v>
      </c>
      <c r="C2" s="2">
        <v>0.8</v>
      </c>
      <c r="D2">
        <f>E21+(E19*B2)</f>
        <v>0.87999999999999989</v>
      </c>
      <c r="E2" s="2">
        <f>C2-D2</f>
        <v>-7.9999999999999849E-2</v>
      </c>
      <c r="F2">
        <f>E2*E2</f>
        <v>6.399999999999976E-3</v>
      </c>
      <c r="G2">
        <f>B2*C2</f>
        <v>0.8</v>
      </c>
      <c r="H2">
        <f>B2*B2</f>
        <v>1</v>
      </c>
      <c r="I2">
        <f>C2*C2</f>
        <v>0.64000000000000012</v>
      </c>
    </row>
    <row r="3" spans="1:9" x14ac:dyDescent="0.2">
      <c r="A3">
        <v>2</v>
      </c>
      <c r="B3" s="1">
        <v>2</v>
      </c>
      <c r="C3" s="2">
        <v>2.1</v>
      </c>
      <c r="D3">
        <f>E21+(E19*B3)</f>
        <v>2.1133333333333333</v>
      </c>
      <c r="E3" s="2">
        <f t="shared" ref="E3:E11" si="0">C3-D3</f>
        <v>-1.3333333333333197E-2</v>
      </c>
      <c r="F3">
        <f t="shared" ref="F3:F11" si="1">E3*E3</f>
        <v>1.7777777777777415E-4</v>
      </c>
      <c r="G3">
        <f t="shared" ref="G3:G11" si="2">B3*C3</f>
        <v>4.2</v>
      </c>
      <c r="H3">
        <f t="shared" ref="H3:H11" si="3">B3*B3</f>
        <v>4</v>
      </c>
      <c r="I3">
        <f t="shared" ref="I3:I11" si="4">C3*C3</f>
        <v>4.41</v>
      </c>
    </row>
    <row r="4" spans="1:9" x14ac:dyDescent="0.2">
      <c r="A4">
        <v>3</v>
      </c>
      <c r="B4" s="1">
        <v>3</v>
      </c>
      <c r="C4" s="2">
        <v>3.8</v>
      </c>
      <c r="D4">
        <f>E21+(E19*B4)</f>
        <v>3.3466666666666667</v>
      </c>
      <c r="E4" s="2">
        <f t="shared" si="0"/>
        <v>0.45333333333333314</v>
      </c>
      <c r="F4">
        <f t="shared" si="1"/>
        <v>0.20551111111111095</v>
      </c>
      <c r="G4">
        <f t="shared" si="2"/>
        <v>11.399999999999999</v>
      </c>
      <c r="H4">
        <f t="shared" si="3"/>
        <v>9</v>
      </c>
      <c r="I4">
        <f t="shared" si="4"/>
        <v>14.44</v>
      </c>
    </row>
    <row r="5" spans="1:9" x14ac:dyDescent="0.2">
      <c r="A5">
        <v>4</v>
      </c>
      <c r="B5" s="1">
        <v>4</v>
      </c>
      <c r="C5" s="2">
        <v>3.7</v>
      </c>
      <c r="D5">
        <f>E21+(B5*E19)</f>
        <v>4.58</v>
      </c>
      <c r="E5" s="2">
        <f t="shared" si="0"/>
        <v>-0.87999999999999989</v>
      </c>
      <c r="F5">
        <f t="shared" si="1"/>
        <v>0.77439999999999987</v>
      </c>
      <c r="G5">
        <f t="shared" si="2"/>
        <v>14.8</v>
      </c>
      <c r="H5">
        <f t="shared" si="3"/>
        <v>16</v>
      </c>
      <c r="I5">
        <f t="shared" si="4"/>
        <v>13.690000000000001</v>
      </c>
    </row>
    <row r="6" spans="1:9" x14ac:dyDescent="0.2">
      <c r="A6">
        <v>5</v>
      </c>
      <c r="B6" s="1">
        <v>5</v>
      </c>
      <c r="C6" s="2">
        <v>6.1</v>
      </c>
      <c r="D6">
        <f>E21+(B6*E19)</f>
        <v>5.8133333333333335</v>
      </c>
      <c r="E6" s="2">
        <f t="shared" si="0"/>
        <v>0.28666666666666618</v>
      </c>
      <c r="F6">
        <f t="shared" si="1"/>
        <v>8.2177777777777503E-2</v>
      </c>
      <c r="G6">
        <f t="shared" si="2"/>
        <v>30.5</v>
      </c>
      <c r="H6">
        <f t="shared" si="3"/>
        <v>25</v>
      </c>
      <c r="I6">
        <f t="shared" si="4"/>
        <v>37.209999999999994</v>
      </c>
    </row>
    <row r="7" spans="1:9" x14ac:dyDescent="0.2">
      <c r="A7">
        <v>6</v>
      </c>
      <c r="B7" s="1">
        <v>6</v>
      </c>
      <c r="C7" s="2">
        <v>7</v>
      </c>
      <c r="D7">
        <f>E21+(B7*E19)</f>
        <v>7.0466666666666669</v>
      </c>
      <c r="E7" s="2">
        <f t="shared" si="0"/>
        <v>-4.6666666666666856E-2</v>
      </c>
      <c r="F7">
        <f t="shared" si="1"/>
        <v>2.1777777777777954E-3</v>
      </c>
      <c r="G7">
        <f t="shared" si="2"/>
        <v>42</v>
      </c>
      <c r="H7">
        <f t="shared" si="3"/>
        <v>36</v>
      </c>
      <c r="I7">
        <f t="shared" si="4"/>
        <v>49</v>
      </c>
    </row>
    <row r="8" spans="1:9" x14ac:dyDescent="0.2">
      <c r="A8">
        <v>7</v>
      </c>
      <c r="B8" s="1">
        <v>7</v>
      </c>
      <c r="C8" s="2">
        <v>9.1999999999999993</v>
      </c>
      <c r="D8">
        <f>E21+(B8*E19)</f>
        <v>8.2799999999999994</v>
      </c>
      <c r="E8" s="2">
        <f t="shared" si="0"/>
        <v>0.91999999999999993</v>
      </c>
      <c r="F8">
        <f t="shared" si="1"/>
        <v>0.84639999999999982</v>
      </c>
      <c r="G8">
        <f t="shared" si="2"/>
        <v>64.399999999999991</v>
      </c>
      <c r="H8">
        <f t="shared" si="3"/>
        <v>49</v>
      </c>
      <c r="I8">
        <f t="shared" si="4"/>
        <v>84.639999999999986</v>
      </c>
    </row>
    <row r="9" spans="1:9" x14ac:dyDescent="0.2">
      <c r="A9">
        <v>8</v>
      </c>
      <c r="B9" s="1">
        <v>8</v>
      </c>
      <c r="C9" s="2">
        <v>9.3000000000000007</v>
      </c>
      <c r="D9">
        <f>E21+(B9*E19)</f>
        <v>9.5133333333333336</v>
      </c>
      <c r="E9" s="2">
        <f t="shared" si="0"/>
        <v>-0.21333333333333293</v>
      </c>
      <c r="F9">
        <f t="shared" si="1"/>
        <v>4.551111111111094E-2</v>
      </c>
      <c r="G9">
        <f t="shared" si="2"/>
        <v>74.400000000000006</v>
      </c>
      <c r="H9">
        <f t="shared" si="3"/>
        <v>64</v>
      </c>
      <c r="I9">
        <f t="shared" si="4"/>
        <v>86.490000000000009</v>
      </c>
    </row>
    <row r="10" spans="1:9" x14ac:dyDescent="0.2">
      <c r="A10">
        <v>9</v>
      </c>
      <c r="B10" s="1">
        <v>9</v>
      </c>
      <c r="C10" s="2">
        <v>10.1</v>
      </c>
      <c r="D10">
        <f>E21+(B10*E19)</f>
        <v>10.746666666666668</v>
      </c>
      <c r="E10" s="2">
        <f t="shared" si="0"/>
        <v>-0.64666666666666828</v>
      </c>
      <c r="F10">
        <f t="shared" si="1"/>
        <v>0.41817777777777987</v>
      </c>
      <c r="G10">
        <f t="shared" si="2"/>
        <v>90.899999999999991</v>
      </c>
      <c r="H10">
        <f t="shared" si="3"/>
        <v>81</v>
      </c>
      <c r="I10">
        <f t="shared" si="4"/>
        <v>102.00999999999999</v>
      </c>
    </row>
    <row r="11" spans="1:9" x14ac:dyDescent="0.2">
      <c r="A11">
        <v>10</v>
      </c>
      <c r="B11" s="1">
        <v>10</v>
      </c>
      <c r="C11" s="2">
        <v>12.2</v>
      </c>
      <c r="D11">
        <f>E21+(B11*E19)</f>
        <v>11.98</v>
      </c>
      <c r="E11" s="2">
        <f t="shared" si="0"/>
        <v>0.21999999999999886</v>
      </c>
      <c r="F11">
        <f t="shared" si="1"/>
        <v>4.8399999999999499E-2</v>
      </c>
      <c r="G11">
        <f t="shared" si="2"/>
        <v>122</v>
      </c>
      <c r="H11">
        <f t="shared" si="3"/>
        <v>100</v>
      </c>
      <c r="I11">
        <f t="shared" si="4"/>
        <v>148.83999999999997</v>
      </c>
    </row>
    <row r="12" spans="1:9" x14ac:dyDescent="0.2">
      <c r="B12" s="1"/>
    </row>
    <row r="13" spans="1:9" x14ac:dyDescent="0.2">
      <c r="A13">
        <f xml:space="preserve"> COUNT(A2:A11)</f>
        <v>10</v>
      </c>
      <c r="B13">
        <f>SUM(B2:B11)</f>
        <v>55</v>
      </c>
      <c r="C13" s="2">
        <f>SUM(C2:C11)</f>
        <v>64.3</v>
      </c>
      <c r="D13">
        <f>SUM(D2:D11)</f>
        <v>64.300000000000011</v>
      </c>
      <c r="E13" s="2">
        <f>SUM(E2:E11)</f>
        <v>-2.886579864025407E-15</v>
      </c>
      <c r="F13">
        <f>SUM(F2:F11)</f>
        <v>2.429333333333334</v>
      </c>
      <c r="G13">
        <f>SUM(G2:G11)</f>
        <v>455.4</v>
      </c>
      <c r="H13">
        <f>SUM(H2:H11)</f>
        <v>385</v>
      </c>
      <c r="I13">
        <f>SUM(I2:I11)</f>
        <v>541.36999999999989</v>
      </c>
    </row>
    <row r="15" spans="1:9" x14ac:dyDescent="0.2">
      <c r="A15" t="s">
        <v>8</v>
      </c>
      <c r="B15">
        <f>B13/A13</f>
        <v>5.5</v>
      </c>
    </row>
    <row r="16" spans="1:9" x14ac:dyDescent="0.2">
      <c r="A16" t="s">
        <v>9</v>
      </c>
      <c r="C16">
        <f>C13/A13</f>
        <v>6.43</v>
      </c>
    </row>
    <row r="19" spans="1:5" x14ac:dyDescent="0.2">
      <c r="A19" t="s">
        <v>10</v>
      </c>
      <c r="B19">
        <f>G13-((B13*C13)/A13)</f>
        <v>101.75</v>
      </c>
      <c r="D19" t="s">
        <v>12</v>
      </c>
      <c r="E19">
        <f>B19/B21</f>
        <v>1.2333333333333334</v>
      </c>
    </row>
    <row r="21" spans="1:5" x14ac:dyDescent="0.2">
      <c r="A21" t="s">
        <v>11</v>
      </c>
      <c r="B21">
        <f>H13-((B13*B13)/A13)</f>
        <v>82.5</v>
      </c>
      <c r="D21" t="s">
        <v>13</v>
      </c>
      <c r="E21">
        <f>C16-(E19*B15)</f>
        <v>-0.3533333333333335</v>
      </c>
    </row>
    <row r="22" spans="1:5" x14ac:dyDescent="0.2">
      <c r="A22" t="s">
        <v>18</v>
      </c>
      <c r="B22">
        <f>I13-((C13*C13)/A13)</f>
        <v>127.92099999999994</v>
      </c>
    </row>
    <row r="24" spans="1:5" x14ac:dyDescent="0.2">
      <c r="A24" t="s">
        <v>14</v>
      </c>
      <c r="B24">
        <f>F13</f>
        <v>2.429333333333334</v>
      </c>
    </row>
    <row r="26" spans="1:5" x14ac:dyDescent="0.2">
      <c r="A26" t="s">
        <v>15</v>
      </c>
      <c r="B26">
        <f>B24/(A13-2)</f>
        <v>0.30366666666666675</v>
      </c>
    </row>
    <row r="27" spans="1:5" x14ac:dyDescent="0.2">
      <c r="A27" t="s">
        <v>16</v>
      </c>
      <c r="B27">
        <f>SQRT(B26)</f>
        <v>0.55105958540494215</v>
      </c>
    </row>
    <row r="30" spans="1:5" x14ac:dyDescent="0.2">
      <c r="A30" t="s">
        <v>17</v>
      </c>
      <c r="B30">
        <f>(B22-B24)/B22</f>
        <v>0.98100911239488953</v>
      </c>
    </row>
    <row r="31" spans="1:5" x14ac:dyDescent="0.2">
      <c r="A31" t="s">
        <v>20</v>
      </c>
      <c r="B31">
        <f>SQRT(B30)</f>
        <v>0.99045904125051509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985-3B5E-B74F-A2A1-E7140C14D453}">
  <dimension ref="A1:L20"/>
  <sheetViews>
    <sheetView tabSelected="1" workbookViewId="0">
      <selection activeCell="H18" sqref="H18"/>
    </sheetView>
  </sheetViews>
  <sheetFormatPr baseColWidth="10" defaultRowHeight="16" x14ac:dyDescent="0.2"/>
  <sheetData>
    <row r="1" spans="1:12" x14ac:dyDescent="0.2">
      <c r="A1" t="s">
        <v>0</v>
      </c>
      <c r="B1">
        <v>4</v>
      </c>
    </row>
    <row r="2" spans="1:12" x14ac:dyDescent="0.2">
      <c r="A2" t="s">
        <v>21</v>
      </c>
      <c r="B2">
        <v>5</v>
      </c>
    </row>
    <row r="4" spans="1:12" s="3" customFormat="1" x14ac:dyDescent="0.2">
      <c r="C4" s="4" t="s">
        <v>22</v>
      </c>
      <c r="D4" s="4" t="s">
        <v>7</v>
      </c>
      <c r="E4" s="4" t="s">
        <v>23</v>
      </c>
      <c r="F4" s="4" t="s">
        <v>24</v>
      </c>
      <c r="G4" s="4" t="s">
        <v>25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</row>
    <row r="5" spans="1:12" x14ac:dyDescent="0.2">
      <c r="C5" s="3">
        <v>7</v>
      </c>
      <c r="D5" s="3">
        <v>4</v>
      </c>
      <c r="E5" s="3">
        <v>11</v>
      </c>
      <c r="F5" s="3">
        <v>5</v>
      </c>
      <c r="G5" s="3">
        <v>6</v>
      </c>
      <c r="H5">
        <f>POWER(C5,2)</f>
        <v>49</v>
      </c>
      <c r="I5">
        <f>POWER(D5,2)</f>
        <v>16</v>
      </c>
      <c r="J5">
        <f>POWER(E5,2)</f>
        <v>121</v>
      </c>
      <c r="K5">
        <f>POWER(F5,2)</f>
        <v>25</v>
      </c>
      <c r="L5">
        <f>POWER(G5,2)</f>
        <v>36</v>
      </c>
    </row>
    <row r="6" spans="1:12" x14ac:dyDescent="0.2">
      <c r="C6" s="3">
        <v>6</v>
      </c>
      <c r="D6" s="3">
        <v>3</v>
      </c>
      <c r="E6" s="3">
        <v>10</v>
      </c>
      <c r="F6" s="3">
        <v>4</v>
      </c>
      <c r="G6" s="3">
        <v>5</v>
      </c>
      <c r="H6">
        <f t="shared" ref="H6:H8" si="0">POWER(C6,2)</f>
        <v>36</v>
      </c>
      <c r="I6">
        <f t="shared" ref="I6:I8" si="1">POWER(D6,2)</f>
        <v>9</v>
      </c>
      <c r="J6">
        <f t="shared" ref="J6:J8" si="2">POWER(E6,2)</f>
        <v>100</v>
      </c>
      <c r="K6">
        <f t="shared" ref="K6:K8" si="3">POWER(F6,2)</f>
        <v>16</v>
      </c>
      <c r="L6">
        <f t="shared" ref="L6:L8" si="4">POWER(G6,2)</f>
        <v>25</v>
      </c>
    </row>
    <row r="7" spans="1:12" x14ac:dyDescent="0.2">
      <c r="C7" s="3">
        <v>8</v>
      </c>
      <c r="D7" s="3">
        <v>2</v>
      </c>
      <c r="E7" s="3">
        <v>10</v>
      </c>
      <c r="F7" s="3">
        <v>5</v>
      </c>
      <c r="G7" s="3">
        <v>6</v>
      </c>
      <c r="H7">
        <f t="shared" si="0"/>
        <v>64</v>
      </c>
      <c r="I7">
        <f t="shared" si="1"/>
        <v>4</v>
      </c>
      <c r="J7">
        <f t="shared" si="2"/>
        <v>100</v>
      </c>
      <c r="K7">
        <f t="shared" si="3"/>
        <v>25</v>
      </c>
      <c r="L7">
        <f t="shared" si="4"/>
        <v>36</v>
      </c>
    </row>
    <row r="8" spans="1:12" x14ac:dyDescent="0.2">
      <c r="C8" s="3">
        <v>9</v>
      </c>
      <c r="D8" s="3">
        <v>4</v>
      </c>
      <c r="E8" s="3">
        <v>10</v>
      </c>
      <c r="F8" s="3">
        <v>6</v>
      </c>
      <c r="G8" s="3">
        <v>7</v>
      </c>
      <c r="H8">
        <f t="shared" si="0"/>
        <v>81</v>
      </c>
      <c r="I8">
        <f t="shared" si="1"/>
        <v>16</v>
      </c>
      <c r="J8">
        <f t="shared" si="2"/>
        <v>100</v>
      </c>
      <c r="K8">
        <f t="shared" si="3"/>
        <v>36</v>
      </c>
      <c r="L8">
        <f t="shared" si="4"/>
        <v>49</v>
      </c>
    </row>
    <row r="13" spans="1:12" x14ac:dyDescent="0.2">
      <c r="A13" t="s">
        <v>26</v>
      </c>
      <c r="B13">
        <f>(SUM(C5:G8)*SUM(C5:G8))/(B1*B2)</f>
        <v>819.2</v>
      </c>
    </row>
    <row r="14" spans="1:12" x14ac:dyDescent="0.2">
      <c r="A14" t="s">
        <v>27</v>
      </c>
      <c r="B14">
        <f>(SUM(C5:C8)*SUM(C5:C8)+SUM(D5:D8)*SUM(D5:D8)+SUM(E5:E8)*SUM(E5:E8)+SUM(F5:F8)*SUM(F5:F8)+SUM(G5:G8)*SUM(G5:G8))/B1</f>
        <v>931.5</v>
      </c>
    </row>
    <row r="15" spans="1:12" x14ac:dyDescent="0.2">
      <c r="A15" t="s">
        <v>28</v>
      </c>
      <c r="B15">
        <f>SUM(H5:L8)</f>
        <v>944</v>
      </c>
    </row>
    <row r="17" spans="2:8" x14ac:dyDescent="0.2"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39</v>
      </c>
      <c r="H17" t="s">
        <v>40</v>
      </c>
    </row>
    <row r="18" spans="2:8" x14ac:dyDescent="0.2">
      <c r="B18" t="s">
        <v>27</v>
      </c>
      <c r="C18">
        <f>B14</f>
        <v>931.5</v>
      </c>
      <c r="D18">
        <f>B2-1</f>
        <v>4</v>
      </c>
      <c r="E18">
        <f>C18-C20</f>
        <v>112.29999999999995</v>
      </c>
      <c r="F18">
        <f>E18/D18</f>
        <v>28.074999999999989</v>
      </c>
      <c r="G18">
        <f>F18/F19</f>
        <v>33.689999999999984</v>
      </c>
    </row>
    <row r="19" spans="2:8" x14ac:dyDescent="0.2">
      <c r="B19" t="s">
        <v>28</v>
      </c>
      <c r="C19">
        <f>B15</f>
        <v>944</v>
      </c>
      <c r="D19">
        <f>B2*(B1-1)</f>
        <v>15</v>
      </c>
      <c r="E19">
        <f>C19-C18</f>
        <v>12.5</v>
      </c>
      <c r="F19">
        <f>E19/D19</f>
        <v>0.83333333333333337</v>
      </c>
    </row>
    <row r="20" spans="2:8" x14ac:dyDescent="0.2">
      <c r="B20" t="s">
        <v>26</v>
      </c>
      <c r="C20">
        <f>B13</f>
        <v>819.2</v>
      </c>
      <c r="D20">
        <f>B2*B1-1</f>
        <v>19</v>
      </c>
      <c r="E20">
        <f>C19-C20</f>
        <v>124.79999999999995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AnovasN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2020-02-12T21:00:20Z</dcterms:created>
  <dcterms:modified xsi:type="dcterms:W3CDTF">2020-02-13T03:55:43Z</dcterms:modified>
</cp:coreProperties>
</file>