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40" windowWidth="15960" windowHeight="15580"/>
  </bookViews>
  <sheets>
    <sheet name="Gantt Chart-C조 - Table 1" sheetId="1" r:id="rId1"/>
  </sheets>
  <calcPr calcId="124519"/>
</workbook>
</file>

<file path=xl/calcChain.xml><?xml version="1.0" encoding="utf-8"?>
<calcChain xmlns="http://schemas.openxmlformats.org/spreadsheetml/2006/main">
  <c r="J40" i="1"/>
  <c r="I40"/>
  <c r="J39"/>
  <c r="I39"/>
  <c r="H38"/>
  <c r="G38"/>
  <c r="J38" s="1"/>
  <c r="F38"/>
  <c r="I38" s="1"/>
  <c r="E38"/>
  <c r="D38"/>
  <c r="J37"/>
  <c r="I37"/>
  <c r="H36"/>
  <c r="G36"/>
  <c r="F36"/>
  <c r="I36" s="1"/>
  <c r="E36"/>
  <c r="D36"/>
  <c r="J35"/>
  <c r="I35"/>
  <c r="J34"/>
  <c r="I34"/>
  <c r="H33"/>
  <c r="J33" s="1"/>
  <c r="G33"/>
  <c r="F33"/>
  <c r="E33"/>
  <c r="D33"/>
  <c r="J32"/>
  <c r="I32"/>
  <c r="J31"/>
  <c r="I31"/>
  <c r="H30"/>
  <c r="G30"/>
  <c r="F30"/>
  <c r="I30" s="1"/>
  <c r="E30"/>
  <c r="D30"/>
  <c r="J29"/>
  <c r="I29"/>
  <c r="J28"/>
  <c r="I28"/>
  <c r="J27"/>
  <c r="I27"/>
  <c r="H26"/>
  <c r="G26"/>
  <c r="F26"/>
  <c r="E26"/>
  <c r="D26"/>
  <c r="J25"/>
  <c r="I25"/>
  <c r="J24"/>
  <c r="I24"/>
  <c r="J23"/>
  <c r="I23"/>
  <c r="I22"/>
  <c r="H22"/>
  <c r="G22"/>
  <c r="J22" s="1"/>
  <c r="F22"/>
  <c r="E22"/>
  <c r="D22"/>
  <c r="J21"/>
  <c r="I21"/>
  <c r="J20"/>
  <c r="I20"/>
  <c r="J19"/>
  <c r="I19"/>
  <c r="J18"/>
  <c r="I18"/>
  <c r="H17"/>
  <c r="G17"/>
  <c r="J17" s="1"/>
  <c r="F17"/>
  <c r="I17" s="1"/>
  <c r="E17"/>
  <c r="D17"/>
  <c r="J16"/>
  <c r="I16"/>
  <c r="J15"/>
  <c r="I15"/>
  <c r="J14"/>
  <c r="I14"/>
  <c r="J13"/>
  <c r="I13"/>
  <c r="J12"/>
  <c r="I12"/>
  <c r="J11"/>
  <c r="I11"/>
  <c r="J10"/>
  <c r="I10"/>
  <c r="H9"/>
  <c r="G9"/>
  <c r="F9"/>
  <c r="I9" s="1"/>
  <c r="E9"/>
  <c r="D9"/>
  <c r="D6"/>
  <c r="K8" s="1"/>
  <c r="K13" s="1"/>
  <c r="J26" l="1"/>
  <c r="I33"/>
  <c r="J9"/>
  <c r="J30"/>
  <c r="J36"/>
  <c r="K9"/>
  <c r="K40"/>
  <c r="K38"/>
  <c r="K35"/>
  <c r="K33"/>
  <c r="K28"/>
  <c r="K26"/>
  <c r="K37"/>
  <c r="K32"/>
  <c r="K30"/>
  <c r="K39"/>
  <c r="K34"/>
  <c r="K29"/>
  <c r="K27"/>
  <c r="K36"/>
  <c r="K31"/>
  <c r="K21"/>
  <c r="K19"/>
  <c r="K17"/>
  <c r="K10"/>
  <c r="L8"/>
  <c r="K25"/>
  <c r="K24"/>
  <c r="K23"/>
  <c r="K16"/>
  <c r="K14"/>
  <c r="K12"/>
  <c r="K22"/>
  <c r="K20"/>
  <c r="K18"/>
  <c r="K11"/>
  <c r="K15"/>
  <c r="I26"/>
  <c r="L36" l="1"/>
  <c r="L31"/>
  <c r="L24"/>
  <c r="L40"/>
  <c r="L38"/>
  <c r="L35"/>
  <c r="L33"/>
  <c r="L28"/>
  <c r="L37"/>
  <c r="L32"/>
  <c r="L30"/>
  <c r="L25"/>
  <c r="L23"/>
  <c r="L39"/>
  <c r="L34"/>
  <c r="L29"/>
  <c r="L15"/>
  <c r="L13"/>
  <c r="L11"/>
  <c r="L9"/>
  <c r="L20"/>
  <c r="L26"/>
  <c r="L21"/>
  <c r="L19"/>
  <c r="L17"/>
  <c r="M8"/>
  <c r="L16"/>
  <c r="L14"/>
  <c r="L12"/>
  <c r="L10"/>
  <c r="L27"/>
  <c r="L22"/>
  <c r="L18"/>
  <c r="M39" l="1"/>
  <c r="M34"/>
  <c r="M29"/>
  <c r="M27"/>
  <c r="M36"/>
  <c r="M31"/>
  <c r="M40"/>
  <c r="M38"/>
  <c r="M35"/>
  <c r="M33"/>
  <c r="M28"/>
  <c r="M26"/>
  <c r="M37"/>
  <c r="M32"/>
  <c r="M30"/>
  <c r="M22"/>
  <c r="M20"/>
  <c r="M18"/>
  <c r="M15"/>
  <c r="M13"/>
  <c r="M11"/>
  <c r="M9"/>
  <c r="M25"/>
  <c r="M24"/>
  <c r="M23"/>
  <c r="M21"/>
  <c r="M19"/>
  <c r="M17"/>
  <c r="N8"/>
  <c r="M14"/>
  <c r="M10"/>
  <c r="M16"/>
  <c r="M12"/>
  <c r="N37" l="1"/>
  <c r="N32"/>
  <c r="N30"/>
  <c r="N25"/>
  <c r="N23"/>
  <c r="N39"/>
  <c r="N34"/>
  <c r="N29"/>
  <c r="N27"/>
  <c r="N36"/>
  <c r="N31"/>
  <c r="N24"/>
  <c r="N22"/>
  <c r="N40"/>
  <c r="N38"/>
  <c r="N35"/>
  <c r="N33"/>
  <c r="N28"/>
  <c r="N16"/>
  <c r="N14"/>
  <c r="N12"/>
  <c r="N10"/>
  <c r="O8"/>
  <c r="N20"/>
  <c r="N18"/>
  <c r="N26"/>
  <c r="N15"/>
  <c r="N13"/>
  <c r="N11"/>
  <c r="N9"/>
  <c r="N21"/>
  <c r="N19"/>
  <c r="N17"/>
  <c r="O40" l="1"/>
  <c r="O38"/>
  <c r="O35"/>
  <c r="O33"/>
  <c r="O28"/>
  <c r="O26"/>
  <c r="O37"/>
  <c r="O32"/>
  <c r="O30"/>
  <c r="O39"/>
  <c r="O34"/>
  <c r="O29"/>
  <c r="O27"/>
  <c r="O36"/>
  <c r="O31"/>
  <c r="O21"/>
  <c r="O19"/>
  <c r="O17"/>
  <c r="O22"/>
  <c r="O16"/>
  <c r="O14"/>
  <c r="O12"/>
  <c r="O10"/>
  <c r="P8"/>
  <c r="O25"/>
  <c r="O24"/>
  <c r="O20"/>
  <c r="O18"/>
  <c r="O23"/>
  <c r="O15"/>
  <c r="O11"/>
  <c r="O9"/>
  <c r="O13"/>
  <c r="P36" l="1"/>
  <c r="P31"/>
  <c r="P24"/>
  <c r="P40"/>
  <c r="P38"/>
  <c r="P35"/>
  <c r="P33"/>
  <c r="P28"/>
  <c r="P37"/>
  <c r="P32"/>
  <c r="P30"/>
  <c r="P25"/>
  <c r="P23"/>
  <c r="P39"/>
  <c r="P34"/>
  <c r="P29"/>
  <c r="P27"/>
  <c r="P15"/>
  <c r="P13"/>
  <c r="P11"/>
  <c r="P9"/>
  <c r="P21"/>
  <c r="P19"/>
  <c r="P17"/>
  <c r="Q8"/>
  <c r="P20"/>
  <c r="P22"/>
  <c r="P16"/>
  <c r="P14"/>
  <c r="P12"/>
  <c r="P10"/>
  <c r="P26"/>
  <c r="P18"/>
  <c r="Q39" l="1"/>
  <c r="Q34"/>
  <c r="Q29"/>
  <c r="Q27"/>
  <c r="Q36"/>
  <c r="Q31"/>
  <c r="Q40"/>
  <c r="Q38"/>
  <c r="Q35"/>
  <c r="Q33"/>
  <c r="Q28"/>
  <c r="Q26"/>
  <c r="Q37"/>
  <c r="Q32"/>
  <c r="Q30"/>
  <c r="Q25"/>
  <c r="Q24"/>
  <c r="Q23"/>
  <c r="Q20"/>
  <c r="Q18"/>
  <c r="Q9"/>
  <c r="Q15"/>
  <c r="Q13"/>
  <c r="Q11"/>
  <c r="Q22"/>
  <c r="Q21"/>
  <c r="Q19"/>
  <c r="Q17"/>
  <c r="Q16"/>
  <c r="Q12"/>
  <c r="R8"/>
  <c r="Q14"/>
  <c r="Q10"/>
  <c r="R37" l="1"/>
  <c r="R32"/>
  <c r="R30"/>
  <c r="R25"/>
  <c r="R23"/>
  <c r="R39"/>
  <c r="R34"/>
  <c r="R29"/>
  <c r="R27"/>
  <c r="R36"/>
  <c r="R31"/>
  <c r="R24"/>
  <c r="R22"/>
  <c r="R40"/>
  <c r="R38"/>
  <c r="R35"/>
  <c r="R33"/>
  <c r="R28"/>
  <c r="R26"/>
  <c r="R16"/>
  <c r="R14"/>
  <c r="R12"/>
  <c r="R10"/>
  <c r="S8"/>
  <c r="R19"/>
  <c r="R20"/>
  <c r="R18"/>
  <c r="R21"/>
  <c r="R15"/>
  <c r="R13"/>
  <c r="R11"/>
  <c r="R9"/>
  <c r="R17"/>
  <c r="S40" l="1"/>
  <c r="S38"/>
  <c r="S35"/>
  <c r="S33"/>
  <c r="S28"/>
  <c r="S26"/>
  <c r="S37"/>
  <c r="S32"/>
  <c r="S30"/>
  <c r="S39"/>
  <c r="S34"/>
  <c r="S29"/>
  <c r="S27"/>
  <c r="S36"/>
  <c r="S31"/>
  <c r="S22"/>
  <c r="S21"/>
  <c r="S19"/>
  <c r="S17"/>
  <c r="S10"/>
  <c r="T8"/>
  <c r="S25"/>
  <c r="S24"/>
  <c r="S23"/>
  <c r="S16"/>
  <c r="S14"/>
  <c r="S12"/>
  <c r="S20"/>
  <c r="S18"/>
  <c r="S13"/>
  <c r="S9"/>
  <c r="S15"/>
  <c r="S11"/>
  <c r="T36" l="1"/>
  <c r="T31"/>
  <c r="T24"/>
  <c r="T40"/>
  <c r="T38"/>
  <c r="T35"/>
  <c r="T33"/>
  <c r="T28"/>
  <c r="T37"/>
  <c r="T32"/>
  <c r="T30"/>
  <c r="T25"/>
  <c r="T23"/>
  <c r="T39"/>
  <c r="T34"/>
  <c r="T29"/>
  <c r="T15"/>
  <c r="T13"/>
  <c r="T11"/>
  <c r="T9"/>
  <c r="U8"/>
  <c r="T27"/>
  <c r="T26"/>
  <c r="T22"/>
  <c r="T21"/>
  <c r="T19"/>
  <c r="T17"/>
  <c r="T16"/>
  <c r="T14"/>
  <c r="T12"/>
  <c r="T10"/>
  <c r="T20"/>
  <c r="T18"/>
  <c r="U39" l="1"/>
  <c r="U34"/>
  <c r="U29"/>
  <c r="U27"/>
  <c r="U36"/>
  <c r="U31"/>
  <c r="U40"/>
  <c r="U38"/>
  <c r="U35"/>
  <c r="U33"/>
  <c r="U28"/>
  <c r="U26"/>
  <c r="U37"/>
  <c r="U32"/>
  <c r="U30"/>
  <c r="U20"/>
  <c r="U18"/>
  <c r="U15"/>
  <c r="U13"/>
  <c r="U11"/>
  <c r="U9"/>
  <c r="U25"/>
  <c r="U24"/>
  <c r="U23"/>
  <c r="U22"/>
  <c r="U21"/>
  <c r="U19"/>
  <c r="U17"/>
  <c r="U10"/>
  <c r="U16"/>
  <c r="U12"/>
  <c r="V8"/>
  <c r="U14"/>
  <c r="V37" l="1"/>
  <c r="V32"/>
  <c r="V30"/>
  <c r="V25"/>
  <c r="V23"/>
  <c r="V39"/>
  <c r="V34"/>
  <c r="V29"/>
  <c r="V27"/>
  <c r="V36"/>
  <c r="V31"/>
  <c r="V24"/>
  <c r="V22"/>
  <c r="V40"/>
  <c r="V38"/>
  <c r="V35"/>
  <c r="V33"/>
  <c r="V28"/>
  <c r="V16"/>
  <c r="V14"/>
  <c r="V12"/>
  <c r="V10"/>
  <c r="W8"/>
  <c r="V20"/>
  <c r="V18"/>
  <c r="V19"/>
  <c r="V26"/>
  <c r="V15"/>
  <c r="V13"/>
  <c r="V11"/>
  <c r="V9"/>
  <c r="V21"/>
  <c r="V17"/>
  <c r="W40" l="1"/>
  <c r="W38"/>
  <c r="W35"/>
  <c r="W33"/>
  <c r="W28"/>
  <c r="W26"/>
  <c r="W37"/>
  <c r="W32"/>
  <c r="W30"/>
  <c r="W39"/>
  <c r="W34"/>
  <c r="W29"/>
  <c r="W27"/>
  <c r="W36"/>
  <c r="W31"/>
  <c r="W21"/>
  <c r="W19"/>
  <c r="W17"/>
  <c r="W16"/>
  <c r="W14"/>
  <c r="W12"/>
  <c r="W10"/>
  <c r="X8"/>
  <c r="W24"/>
  <c r="W23"/>
  <c r="W20"/>
  <c r="W18"/>
  <c r="W25"/>
  <c r="W22"/>
  <c r="W9"/>
  <c r="W11"/>
  <c r="W13"/>
  <c r="W15"/>
  <c r="X36" l="1"/>
  <c r="X31"/>
  <c r="X24"/>
  <c r="X40"/>
  <c r="X38"/>
  <c r="X35"/>
  <c r="X33"/>
  <c r="X28"/>
  <c r="X37"/>
  <c r="X32"/>
  <c r="X30"/>
  <c r="X25"/>
  <c r="X23"/>
  <c r="X39"/>
  <c r="X34"/>
  <c r="X29"/>
  <c r="X22"/>
  <c r="X15"/>
  <c r="X13"/>
  <c r="X11"/>
  <c r="X9"/>
  <c r="X21"/>
  <c r="X19"/>
  <c r="X17"/>
  <c r="Y8"/>
  <c r="X20"/>
  <c r="X27"/>
  <c r="X16"/>
  <c r="X14"/>
  <c r="X12"/>
  <c r="X10"/>
  <c r="X26"/>
  <c r="X18"/>
  <c r="Y39" l="1"/>
  <c r="Y34"/>
  <c r="Y29"/>
  <c r="Y27"/>
  <c r="Y36"/>
  <c r="Y31"/>
  <c r="Y40"/>
  <c r="Y38"/>
  <c r="Y35"/>
  <c r="Y33"/>
  <c r="Y28"/>
  <c r="Y26"/>
  <c r="Y37"/>
  <c r="Y32"/>
  <c r="Y30"/>
  <c r="Y25"/>
  <c r="Y24"/>
  <c r="Y23"/>
  <c r="Y20"/>
  <c r="Y18"/>
  <c r="Y9"/>
  <c r="Y22"/>
  <c r="Y15"/>
  <c r="Y13"/>
  <c r="Y11"/>
  <c r="Y21"/>
  <c r="Y19"/>
  <c r="Y17"/>
  <c r="Y14"/>
  <c r="Y10"/>
  <c r="Z8"/>
  <c r="Y16"/>
  <c r="Y12"/>
  <c r="Z37" l="1"/>
  <c r="Z32"/>
  <c r="Z30"/>
  <c r="Z25"/>
  <c r="Z23"/>
  <c r="Z39"/>
  <c r="Z34"/>
  <c r="Z29"/>
  <c r="Z27"/>
  <c r="Z36"/>
  <c r="Z31"/>
  <c r="Z24"/>
  <c r="Z22"/>
  <c r="Z40"/>
  <c r="Z38"/>
  <c r="Z35"/>
  <c r="Z33"/>
  <c r="Z28"/>
  <c r="Z26"/>
  <c r="Z16"/>
  <c r="Z14"/>
  <c r="Z12"/>
  <c r="Z10"/>
  <c r="AA8"/>
  <c r="Z20"/>
  <c r="Z18"/>
  <c r="Z15"/>
  <c r="Z13"/>
  <c r="Z11"/>
  <c r="Z9"/>
  <c r="Z21"/>
  <c r="Z19"/>
  <c r="Z17"/>
  <c r="AA40" l="1"/>
  <c r="AA38"/>
  <c r="AA35"/>
  <c r="AA33"/>
  <c r="AA28"/>
  <c r="AA26"/>
  <c r="AA37"/>
  <c r="AA32"/>
  <c r="AA30"/>
  <c r="AA39"/>
  <c r="AA34"/>
  <c r="AA29"/>
  <c r="AA27"/>
  <c r="AA36"/>
  <c r="AA31"/>
  <c r="AA21"/>
  <c r="AA19"/>
  <c r="AA17"/>
  <c r="AA10"/>
  <c r="AA25"/>
  <c r="AA24"/>
  <c r="AA23"/>
  <c r="AA16"/>
  <c r="AA14"/>
  <c r="AA12"/>
  <c r="AA22"/>
  <c r="AA20"/>
  <c r="AA18"/>
  <c r="AA15"/>
  <c r="AA11"/>
  <c r="AA13"/>
  <c r="AA9"/>
</calcChain>
</file>

<file path=xl/sharedStrings.xml><?xml version="1.0" encoding="utf-8"?>
<sst xmlns="http://schemas.openxmlformats.org/spreadsheetml/2006/main" count="121" uniqueCount="98">
  <si>
    <t>Try Smartsheet for FREE</t>
  </si>
  <si>
    <t>PROJECT TITLE</t>
  </si>
  <si>
    <t>PROJECT MANAGER</t>
  </si>
  <si>
    <t>공통</t>
  </si>
  <si>
    <t>COMPANY NAME</t>
  </si>
  <si>
    <t>PROJECT START DATE</t>
  </si>
  <si>
    <t>한국직업능력교육원 안산</t>
  </si>
  <si>
    <t>&lt;––  DO NOT DELETE OR 
ALTER CELL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</si>
  <si>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</si>
  <si>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</si>
  <si>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</si>
  <si>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</si>
  <si>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</si>
  <si>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</si>
  <si>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</si>
  <si>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</si>
  <si>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</si>
  <si>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</si>
  <si>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</si>
  <si>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</si>
  <si>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</si>
  <si>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</si>
  <si>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</si>
  <si>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</si>
  <si>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</si>
  <si>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TASK TITLE</t>
  </si>
  <si>
    <t>TAKE SKILL</t>
  </si>
  <si>
    <t>TASK OWNER</t>
  </si>
  <si>
    <t>PCT OF TASK COMPLETE</t>
  </si>
  <si>
    <t>SCHEDULED START</t>
  </si>
  <si>
    <t>SCHEDULED FINISH</t>
  </si>
  <si>
    <t>ACTUAL 
START</t>
  </si>
  <si>
    <t>ACTUAL 
FINISH</t>
  </si>
  <si>
    <t>FINISH VARIANCE</t>
  </si>
  <si>
    <t>DURATION IN DAYS</t>
  </si>
  <si>
    <t>프로젝트 진행 및 문서 작성</t>
  </si>
  <si>
    <t>주제 구상</t>
  </si>
  <si>
    <t>파츠리스트 제작</t>
  </si>
  <si>
    <t>excel</t>
  </si>
  <si>
    <t>장진혁</t>
  </si>
  <si>
    <t>플로우 차트 제작</t>
  </si>
  <si>
    <t>gitmind</t>
  </si>
  <si>
    <t>윤재현</t>
  </si>
  <si>
    <t>간트 차트 제작</t>
  </si>
  <si>
    <t>김혜원</t>
  </si>
  <si>
    <t>DB 설계도 작성</t>
  </si>
  <si>
    <t>윤재현(정), 김혜원(부)</t>
  </si>
  <si>
    <t>전체 코드 통합 및 리뷰</t>
  </si>
  <si>
    <t>Python, C언어, Flask</t>
  </si>
  <si>
    <t>포트폴리오 작성</t>
  </si>
  <si>
    <t>라즈베리 파이 서버 구축</t>
  </si>
  <si>
    <t>윤재현, 김혜원</t>
  </si>
  <si>
    <t>리눅스 설치 및 초기 세팅</t>
  </si>
  <si>
    <t>Linux(Rasbian)</t>
  </si>
  <si>
    <t>DB 설계 및 프로그래밍</t>
  </si>
  <si>
    <t>MariaDB</t>
  </si>
  <si>
    <t>웹서버 설치</t>
  </si>
  <si>
    <t>Flask</t>
  </si>
  <si>
    <t>OpenCV 설치</t>
  </si>
  <si>
    <t>OpenCV</t>
  </si>
  <si>
    <t>Azure 클라우드 서버 구축</t>
  </si>
  <si>
    <t>윤재현, 장진혁</t>
  </si>
  <si>
    <t>Azure 클라우드 서버 설치</t>
  </si>
  <si>
    <t>Azure</t>
  </si>
  <si>
    <t>Tensorflow 설치</t>
  </si>
  <si>
    <t>Tensorflow</t>
  </si>
  <si>
    <t>Yolo 설치</t>
  </si>
  <si>
    <t>Yolo</t>
  </si>
  <si>
    <t>영상 처리, 데이터 학습 및 코드 작성</t>
  </si>
  <si>
    <t>김혜원, 장진혁</t>
  </si>
  <si>
    <t>화재 감지 기준 모델 학습</t>
  </si>
  <si>
    <t>Tensorflow, yolo</t>
  </si>
  <si>
    <t>영상 촬영, 라벨링, 데이터 저장 코드 작성 및 테스트</t>
  </si>
  <si>
    <t>OpenCV, Python, DB</t>
  </si>
  <si>
    <t>김혜원(정), 장진혁(부)</t>
  </si>
  <si>
    <t>화재 감지 판단, 데이터 저장 코드 작성 및 테스트</t>
  </si>
  <si>
    <t>Tensorflow, yolo, Python, DB, Azure</t>
  </si>
  <si>
    <t>장진혁(정), 김혜원(부)</t>
  </si>
  <si>
    <t>2축 모터 제어</t>
  </si>
  <si>
    <t>안태영</t>
  </si>
  <si>
    <t>회로 설계 및 제작</t>
  </si>
  <si>
    <t>RasbarryPI, Atmega, DC모터</t>
  </si>
  <si>
    <t>안태영(정), 장진혁(부)</t>
  </si>
  <si>
    <t>모터 제어, RasberraPI-Atmega 통신 코드 작성 및 테스트</t>
  </si>
  <si>
    <t>C언어</t>
  </si>
  <si>
    <t>Flask 웹 대시보드 제작</t>
  </si>
  <si>
    <t>데이터 시각화 화면 구상</t>
  </si>
  <si>
    <t>Flask 웹 대시보드 코드 작성 및 테스트</t>
  </si>
  <si>
    <t>챗봇 제작</t>
  </si>
  <si>
    <t>챗봇 코드 작성 및 테스트</t>
  </si>
  <si>
    <t>Python</t>
  </si>
  <si>
    <t>하드웨어 제작</t>
  </si>
  <si>
    <t>안태영, 장진혁</t>
  </si>
  <si>
    <t>CCTV 외형 프로토타입 제작</t>
  </si>
  <si>
    <t>Catia</t>
  </si>
  <si>
    <t>CCTV 외형 본품 제작 및 제품 조립</t>
  </si>
  <si>
    <r>
      <rPr>
        <b/>
        <sz val="20"/>
        <color indexed="9"/>
        <rFont val="돋움"/>
        <family val="3"/>
        <charset val="129"/>
      </rPr>
      <t>클라우드</t>
    </r>
    <r>
      <rPr>
        <b/>
        <sz val="20"/>
        <color indexed="9"/>
        <rFont val="Century Gothic"/>
        <family val="2"/>
      </rPr>
      <t xml:space="preserve"> </t>
    </r>
    <r>
      <rPr>
        <b/>
        <sz val="20"/>
        <color indexed="9"/>
        <rFont val="돋움"/>
        <family val="3"/>
        <charset val="129"/>
      </rPr>
      <t>기반</t>
    </r>
    <r>
      <rPr>
        <b/>
        <sz val="20"/>
        <color indexed="9"/>
        <rFont val="Century Gothic"/>
        <family val="2"/>
      </rPr>
      <t xml:space="preserve"> </t>
    </r>
    <r>
      <rPr>
        <b/>
        <sz val="20"/>
        <color indexed="9"/>
        <rFont val="돋움"/>
        <family val="3"/>
        <charset val="129"/>
      </rPr>
      <t>재난분석</t>
    </r>
    <r>
      <rPr>
        <b/>
        <sz val="20"/>
        <color indexed="9"/>
        <rFont val="Century Gothic"/>
        <family val="2"/>
      </rPr>
      <t xml:space="preserve"> </t>
    </r>
    <r>
      <rPr>
        <b/>
        <sz val="20"/>
        <color indexed="9"/>
        <rFont val="돋움"/>
        <family val="3"/>
        <charset val="129"/>
      </rPr>
      <t>사물인터넷</t>
    </r>
    <r>
      <rPr>
        <b/>
        <sz val="20"/>
        <color indexed="9"/>
        <rFont val="Century Gothic"/>
        <family val="2"/>
      </rPr>
      <t xml:space="preserve"> </t>
    </r>
    <r>
      <rPr>
        <b/>
        <sz val="20"/>
        <color indexed="9"/>
        <rFont val="돋움"/>
        <family val="3"/>
        <charset val="129"/>
      </rPr>
      <t>개발자</t>
    </r>
    <r>
      <rPr>
        <b/>
        <sz val="20"/>
        <color indexed="9"/>
        <rFont val="Century Gothic"/>
        <family val="2"/>
      </rPr>
      <t xml:space="preserve"> </t>
    </r>
    <r>
      <rPr>
        <b/>
        <sz val="20"/>
        <color indexed="9"/>
        <rFont val="돋움"/>
        <family val="3"/>
        <charset val="129"/>
      </rPr>
      <t>과정</t>
    </r>
    <r>
      <rPr>
        <b/>
        <sz val="20"/>
        <color indexed="9"/>
        <rFont val="Century Gothic"/>
        <family val="2"/>
      </rPr>
      <t xml:space="preserve"> </t>
    </r>
    <r>
      <rPr>
        <b/>
        <sz val="20"/>
        <color indexed="9"/>
        <rFont val="돋움"/>
        <family val="3"/>
        <charset val="129"/>
      </rPr>
      <t>프로젝트</t>
    </r>
    <r>
      <rPr>
        <b/>
        <sz val="20"/>
        <color indexed="9"/>
        <rFont val="Century Gothic"/>
        <family val="2"/>
      </rPr>
      <t>-B</t>
    </r>
    <r>
      <rPr>
        <b/>
        <sz val="20"/>
        <color indexed="9"/>
        <rFont val="돋움"/>
        <family val="3"/>
        <charset val="129"/>
      </rPr>
      <t>조</t>
    </r>
    <phoneticPr fontId="13" type="noConversion"/>
  </si>
  <si>
    <r>
      <rPr>
        <b/>
        <sz val="10"/>
        <color indexed="8"/>
        <rFont val="돋움"/>
        <family val="3"/>
        <charset val="129"/>
      </rPr>
      <t>감염병</t>
    </r>
    <r>
      <rPr>
        <b/>
        <sz val="10"/>
        <color indexed="8"/>
        <rFont val="Century Gothic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확산방지를</t>
    </r>
    <r>
      <rPr>
        <b/>
        <sz val="10"/>
        <color indexed="8"/>
        <rFont val="Century Gothic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위한</t>
    </r>
    <r>
      <rPr>
        <b/>
        <sz val="10"/>
        <color indexed="8"/>
        <rFont val="Century Gothic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딥러닝</t>
    </r>
    <r>
      <rPr>
        <b/>
        <sz val="10"/>
        <color indexed="8"/>
        <rFont val="Century Gothic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얼굴인식</t>
    </r>
    <r>
      <rPr>
        <b/>
        <sz val="10"/>
        <color indexed="8"/>
        <rFont val="Century Gothic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기반</t>
    </r>
    <r>
      <rPr>
        <b/>
        <sz val="10"/>
        <color indexed="8"/>
        <rFont val="Century Gothic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전자명부</t>
    </r>
    <r>
      <rPr>
        <b/>
        <sz val="10"/>
        <color indexed="8"/>
        <rFont val="Century Gothic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시스템</t>
    </r>
    <phoneticPr fontId="13" type="noConversion"/>
  </si>
</sst>
</file>

<file path=xl/styles.xml><?xml version="1.0" encoding="utf-8"?>
<styleSheet xmlns="http://schemas.openxmlformats.org/spreadsheetml/2006/main">
  <numFmts count="3">
    <numFmt numFmtId="176" formatCode="yyyy\.mm\.dd"/>
    <numFmt numFmtId="177" formatCode="m/d"/>
    <numFmt numFmtId="178" formatCode="mm\.dd"/>
  </numFmts>
  <fonts count="16">
    <font>
      <sz val="12"/>
      <color indexed="8"/>
      <name val="Corbel"/>
    </font>
    <font>
      <b/>
      <sz val="20"/>
      <color indexed="9"/>
      <name val="Century Gothic"/>
      <family val="2"/>
    </font>
    <font>
      <sz val="16"/>
      <color indexed="10"/>
      <name val="Century Gothic"/>
      <family val="2"/>
    </font>
    <font>
      <b/>
      <sz val="9"/>
      <color indexed="9"/>
      <name val="Century Gothic"/>
      <family val="2"/>
    </font>
    <font>
      <sz val="12"/>
      <color indexed="9"/>
      <name val="Century Gothic"/>
      <family val="2"/>
    </font>
    <font>
      <sz val="10"/>
      <color indexed="8"/>
      <name val="Century Gothic"/>
      <family val="2"/>
    </font>
    <font>
      <b/>
      <sz val="11"/>
      <color indexed="9"/>
      <name val="Century Gothic"/>
      <family val="2"/>
    </font>
    <font>
      <sz val="11"/>
      <color indexed="12"/>
      <name val="Century Gothic"/>
      <family val="2"/>
    </font>
    <font>
      <sz val="9"/>
      <color indexed="8"/>
      <name val="Century Gothic"/>
      <family val="2"/>
    </font>
    <font>
      <b/>
      <sz val="9"/>
      <color indexed="8"/>
      <name val="Century Gothic"/>
      <family val="2"/>
    </font>
    <font>
      <sz val="8"/>
      <color indexed="8"/>
      <name val="Century Gothic"/>
      <family val="2"/>
    </font>
    <font>
      <b/>
      <sz val="10"/>
      <color indexed="8"/>
      <name val="Century Gothic"/>
      <family val="2"/>
    </font>
    <font>
      <sz val="11"/>
      <color indexed="8"/>
      <name val="Century Gothic"/>
      <family val="2"/>
    </font>
    <font>
      <sz val="8"/>
      <name val="돋움"/>
      <family val="3"/>
      <charset val="129"/>
    </font>
    <font>
      <b/>
      <sz val="20"/>
      <color indexed="9"/>
      <name val="돋움"/>
      <family val="3"/>
      <charset val="129"/>
    </font>
    <font>
      <b/>
      <sz val="10"/>
      <color indexed="8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7"/>
        <bgColor auto="1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medium">
        <color indexed="11"/>
      </bottom>
      <diagonal/>
    </border>
    <border>
      <left style="thin">
        <color indexed="11"/>
      </left>
      <right/>
      <top/>
      <bottom/>
      <diagonal/>
    </border>
    <border>
      <left/>
      <right/>
      <top style="medium">
        <color indexed="11"/>
      </top>
      <bottom/>
      <diagonal/>
    </border>
    <border>
      <left/>
      <right/>
      <top style="medium">
        <color indexed="11"/>
      </top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4"/>
      </bottom>
      <diagonal/>
    </border>
    <border>
      <left style="thin">
        <color indexed="11"/>
      </left>
      <right style="hair">
        <color indexed="11"/>
      </right>
      <top style="thin">
        <color indexed="11"/>
      </top>
      <bottom style="thin">
        <color indexed="14"/>
      </bottom>
      <diagonal/>
    </border>
    <border>
      <left style="hair">
        <color indexed="11"/>
      </left>
      <right style="thin">
        <color indexed="11"/>
      </right>
      <top style="thin">
        <color indexed="11"/>
      </top>
      <bottom style="thin">
        <color indexed="14"/>
      </bottom>
      <diagonal/>
    </border>
    <border>
      <left style="thin">
        <color indexed="11"/>
      </left>
      <right style="thin">
        <color indexed="11"/>
      </right>
      <top style="thin">
        <color indexed="14"/>
      </top>
      <bottom style="thin">
        <color indexed="11"/>
      </bottom>
      <diagonal/>
    </border>
    <border>
      <left style="thin">
        <color indexed="11"/>
      </left>
      <right style="hair">
        <color indexed="11"/>
      </right>
      <top style="thin">
        <color indexed="14"/>
      </top>
      <bottom style="thin">
        <color indexed="11"/>
      </bottom>
      <diagonal/>
    </border>
    <border>
      <left style="hair">
        <color indexed="11"/>
      </left>
      <right style="thin">
        <color indexed="11"/>
      </right>
      <top style="thin">
        <color indexed="14"/>
      </top>
      <bottom style="thin">
        <color indexed="11"/>
      </bottom>
      <diagonal/>
    </border>
    <border>
      <left style="thin">
        <color indexed="11"/>
      </left>
      <right style="hair">
        <color indexed="11"/>
      </right>
      <top style="thin">
        <color indexed="11"/>
      </top>
      <bottom style="thin">
        <color indexed="11"/>
      </bottom>
      <diagonal/>
    </border>
    <border>
      <left style="hair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/>
      <diagonal/>
    </border>
  </borders>
  <cellStyleXfs count="1">
    <xf numFmtId="0" fontId="0" fillId="0" borderId="0" applyNumberFormat="0" applyFill="0" applyBorder="0" applyProtection="0"/>
  </cellStyleXfs>
  <cellXfs count="58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49" fontId="2" fillId="2" borderId="1" xfId="0" applyNumberFormat="1" applyFont="1" applyFill="1" applyBorder="1" applyAlignment="1">
      <alignment horizontal="center" wrapText="1"/>
    </xf>
    <xf numFmtId="0" fontId="0" fillId="0" borderId="1" xfId="0" applyFont="1" applyBorder="1" applyAlignment="1"/>
    <xf numFmtId="49" fontId="3" fillId="2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9" fontId="3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wrapText="1"/>
    </xf>
    <xf numFmtId="0" fontId="0" fillId="2" borderId="5" xfId="0" applyFont="1" applyFill="1" applyBorder="1" applyAlignment="1">
      <alignment wrapText="1"/>
    </xf>
    <xf numFmtId="49" fontId="3" fillId="2" borderId="2" xfId="0" applyNumberFormat="1" applyFont="1" applyFill="1" applyBorder="1" applyAlignment="1">
      <alignment vertical="center"/>
    </xf>
    <xf numFmtId="0" fontId="0" fillId="2" borderId="2" xfId="0" applyFont="1" applyFill="1" applyBorder="1" applyAlignment="1">
      <alignment wrapText="1"/>
    </xf>
    <xf numFmtId="49" fontId="3" fillId="2" borderId="2" xfId="0" applyNumberFormat="1" applyFont="1" applyFill="1" applyBorder="1" applyAlignment="1">
      <alignment horizontal="center" vertical="center"/>
    </xf>
    <xf numFmtId="176" fontId="6" fillId="2" borderId="3" xfId="0" applyNumberFormat="1" applyFont="1" applyFill="1" applyBorder="1" applyAlignment="1">
      <alignment horizontal="center" vertical="center"/>
    </xf>
    <xf numFmtId="0" fontId="7" fillId="3" borderId="3" xfId="0" applyNumberFormat="1" applyFont="1" applyFill="1" applyBorder="1" applyAlignment="1">
      <alignment horizontal="center"/>
    </xf>
    <xf numFmtId="49" fontId="8" fillId="2" borderId="4" xfId="0" applyNumberFormat="1" applyFont="1" applyFill="1" applyBorder="1" applyAlignment="1">
      <alignment horizontal="right" vertical="center" wrapText="1"/>
    </xf>
    <xf numFmtId="0" fontId="0" fillId="2" borderId="6" xfId="0" applyFont="1" applyFill="1" applyBorder="1" applyAlignment="1">
      <alignment wrapText="1"/>
    </xf>
    <xf numFmtId="0" fontId="0" fillId="2" borderId="7" xfId="0" applyFont="1" applyFill="1" applyBorder="1" applyAlignment="1">
      <alignment wrapText="1"/>
    </xf>
    <xf numFmtId="49" fontId="8" fillId="4" borderId="8" xfId="0" applyNumberFormat="1" applyFont="1" applyFill="1" applyBorder="1" applyAlignment="1">
      <alignment horizontal="center" vertical="center"/>
    </xf>
    <xf numFmtId="0" fontId="0" fillId="0" borderId="4" xfId="0" applyFont="1" applyBorder="1" applyAlignment="1"/>
    <xf numFmtId="49" fontId="9" fillId="3" borderId="9" xfId="0" applyNumberFormat="1" applyFont="1" applyFill="1" applyBorder="1" applyAlignment="1">
      <alignment horizontal="left" vertical="center" wrapText="1"/>
    </xf>
    <xf numFmtId="49" fontId="9" fillId="3" borderId="9" xfId="0" applyNumberFormat="1" applyFont="1" applyFill="1" applyBorder="1" applyAlignment="1">
      <alignment horizontal="center" vertical="center" wrapText="1"/>
    </xf>
    <xf numFmtId="49" fontId="9" fillId="5" borderId="10" xfId="0" applyNumberFormat="1" applyFont="1" applyFill="1" applyBorder="1" applyAlignment="1">
      <alignment horizontal="center" vertical="center" wrapText="1"/>
    </xf>
    <xf numFmtId="49" fontId="9" fillId="3" borderId="11" xfId="0" applyNumberFormat="1" applyFont="1" applyFill="1" applyBorder="1" applyAlignment="1">
      <alignment horizontal="center" vertical="center" wrapText="1"/>
    </xf>
    <xf numFmtId="177" fontId="10" fillId="6" borderId="8" xfId="0" applyNumberFormat="1" applyFont="1" applyFill="1" applyBorder="1" applyAlignment="1">
      <alignment horizontal="center" vertical="center"/>
    </xf>
    <xf numFmtId="49" fontId="11" fillId="5" borderId="12" xfId="0" applyNumberFormat="1" applyFont="1" applyFill="1" applyBorder="1" applyAlignment="1">
      <alignment horizontal="left" vertical="center"/>
    </xf>
    <xf numFmtId="1" fontId="11" fillId="5" borderId="12" xfId="0" applyNumberFormat="1" applyFont="1" applyFill="1" applyBorder="1" applyAlignment="1">
      <alignment horizontal="left" vertical="center"/>
    </xf>
    <xf numFmtId="9" fontId="11" fillId="5" borderId="12" xfId="0" applyNumberFormat="1" applyFont="1" applyFill="1" applyBorder="1" applyAlignment="1">
      <alignment horizontal="center" vertical="center"/>
    </xf>
    <xf numFmtId="178" fontId="11" fillId="5" borderId="13" xfId="0" applyNumberFormat="1" applyFont="1" applyFill="1" applyBorder="1" applyAlignment="1">
      <alignment horizontal="center" vertical="center"/>
    </xf>
    <xf numFmtId="178" fontId="11" fillId="3" borderId="14" xfId="0" applyNumberFormat="1" applyFont="1" applyFill="1" applyBorder="1" applyAlignment="1">
      <alignment horizontal="center" vertical="center"/>
    </xf>
    <xf numFmtId="1" fontId="11" fillId="4" borderId="12" xfId="0" applyNumberFormat="1" applyFont="1" applyFill="1" applyBorder="1" applyAlignment="1">
      <alignment horizontal="center" vertical="center"/>
    </xf>
    <xf numFmtId="0" fontId="11" fillId="7" borderId="12" xfId="0" applyFont="1" applyFill="1" applyBorder="1" applyAlignment="1">
      <alignment horizontal="center" vertical="center"/>
    </xf>
    <xf numFmtId="49" fontId="12" fillId="8" borderId="8" xfId="0" applyNumberFormat="1" applyFont="1" applyFill="1" applyBorder="1" applyAlignment="1">
      <alignment vertical="center"/>
    </xf>
    <xf numFmtId="49" fontId="5" fillId="2" borderId="8" xfId="0" applyNumberFormat="1" applyFont="1" applyFill="1" applyBorder="1" applyAlignment="1">
      <alignment horizontal="left" vertical="center"/>
    </xf>
    <xf numFmtId="1" fontId="5" fillId="2" borderId="8" xfId="0" applyNumberFormat="1" applyFont="1" applyFill="1" applyBorder="1" applyAlignment="1">
      <alignment horizontal="left" vertical="center"/>
    </xf>
    <xf numFmtId="9" fontId="11" fillId="2" borderId="8" xfId="0" applyNumberFormat="1" applyFont="1" applyFill="1" applyBorder="1" applyAlignment="1">
      <alignment horizontal="center" vertical="center"/>
    </xf>
    <xf numFmtId="178" fontId="5" fillId="2" borderId="15" xfId="0" applyNumberFormat="1" applyFont="1" applyFill="1" applyBorder="1" applyAlignment="1">
      <alignment horizontal="center" vertical="center"/>
    </xf>
    <xf numFmtId="178" fontId="5" fillId="5" borderId="16" xfId="0" applyNumberFormat="1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3" borderId="8" xfId="0" applyNumberFormat="1" applyFont="1" applyFill="1" applyBorder="1" applyAlignment="1">
      <alignment horizontal="center" vertical="center"/>
    </xf>
    <xf numFmtId="1" fontId="5" fillId="6" borderId="8" xfId="0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left" vertical="center"/>
    </xf>
    <xf numFmtId="49" fontId="11" fillId="5" borderId="8" xfId="0" applyNumberFormat="1" applyFont="1" applyFill="1" applyBorder="1" applyAlignment="1">
      <alignment horizontal="left" vertical="center"/>
    </xf>
    <xf numFmtId="1" fontId="11" fillId="5" borderId="8" xfId="0" applyNumberFormat="1" applyFont="1" applyFill="1" applyBorder="1" applyAlignment="1">
      <alignment horizontal="left" vertical="center"/>
    </xf>
    <xf numFmtId="9" fontId="11" fillId="5" borderId="8" xfId="0" applyNumberFormat="1" applyFont="1" applyFill="1" applyBorder="1" applyAlignment="1">
      <alignment horizontal="center" vertical="center"/>
    </xf>
    <xf numFmtId="178" fontId="11" fillId="5" borderId="15" xfId="0" applyNumberFormat="1" applyFont="1" applyFill="1" applyBorder="1" applyAlignment="1">
      <alignment horizontal="center" vertical="center"/>
    </xf>
    <xf numFmtId="178" fontId="11" fillId="3" borderId="16" xfId="0" applyNumberFormat="1" applyFont="1" applyFill="1" applyBorder="1" applyAlignment="1">
      <alignment horizontal="center" vertical="center"/>
    </xf>
    <xf numFmtId="1" fontId="11" fillId="4" borderId="8" xfId="0" applyNumberFormat="1" applyFont="1" applyFill="1" applyBorder="1" applyAlignment="1">
      <alignment horizontal="center" vertical="center"/>
    </xf>
    <xf numFmtId="0" fontId="11" fillId="7" borderId="8" xfId="0" applyNumberFormat="1" applyFont="1" applyFill="1" applyBorder="1" applyAlignment="1">
      <alignment horizontal="center" vertical="center"/>
    </xf>
    <xf numFmtId="49" fontId="11" fillId="4" borderId="8" xfId="0" applyNumberFormat="1" applyFont="1" applyFill="1" applyBorder="1" applyAlignment="1">
      <alignment horizontal="center" vertical="center"/>
    </xf>
    <xf numFmtId="0" fontId="0" fillId="2" borderId="17" xfId="0" applyFont="1" applyFill="1" applyBorder="1" applyAlignment="1">
      <alignment wrapText="1"/>
    </xf>
    <xf numFmtId="49" fontId="5" fillId="2" borderId="3" xfId="0" applyNumberFormat="1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49" fontId="11" fillId="2" borderId="3" xfId="0" applyNumberFormat="1" applyFont="1" applyFill="1" applyBorder="1" applyAlignment="1">
      <alignment horizontal="left" vertical="center" wrapText="1"/>
    </xf>
  </cellXfs>
  <cellStyles count="1">
    <cellStyle name="표준" xfId="0" builtinId="0"/>
  </cellStyles>
  <dxfs count="5">
    <dxf>
      <font>
        <b/>
        <color rgb="FF429F91"/>
      </font>
      <fill>
        <patternFill patternType="solid">
          <fgColor indexed="18"/>
          <bgColor indexed="21"/>
        </patternFill>
      </fill>
    </dxf>
    <dxf>
      <font>
        <color rgb="FF59D6C2"/>
      </font>
      <fill>
        <patternFill patternType="solid">
          <fgColor indexed="18"/>
          <bgColor indexed="17"/>
        </patternFill>
      </fill>
    </dxf>
    <dxf>
      <font>
        <color rgb="FFFF4AFF"/>
      </font>
      <fill>
        <patternFill patternType="solid">
          <fgColor indexed="18"/>
          <bgColor indexed="10"/>
        </patternFill>
      </fill>
    </dxf>
    <dxf>
      <font>
        <color rgb="FFFFFFFF"/>
      </font>
      <fill>
        <patternFill patternType="solid">
          <fgColor indexed="18"/>
          <bgColor indexed="10"/>
        </patternFill>
      </fill>
    </dxf>
    <dxf>
      <font>
        <color rgb="FF98EFEA"/>
      </font>
      <fill>
        <patternFill patternType="solid">
          <fgColor indexed="18"/>
          <bgColor indexed="19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95959"/>
      <rgbColor rgb="FFFFFFFF"/>
      <rgbColor rgb="FFBFBFBF"/>
      <rgbColor rgb="FFD8D8D8"/>
      <rgbColor rgb="FFD9DCE1"/>
      <rgbColor rgb="FFA5A5A5"/>
      <rgbColor rgb="FFF2F2F2"/>
      <rgbColor rgb="FFEAEEF3"/>
      <rgbColor rgb="FF59D6C2"/>
      <rgbColor rgb="00000000"/>
      <rgbColor rgb="FF98EFEA"/>
      <rgbColor rgb="FFFF4AFF"/>
      <rgbColor rgb="FF429F91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Headlines">
  <a:themeElements>
    <a:clrScheme name="Headline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Headline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Headline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orbel"/>
            <a:ea typeface="Corbel"/>
            <a:cs typeface="Corbel"/>
            <a:sym typeface="Corbe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orbel"/>
            <a:ea typeface="Corbel"/>
            <a:cs typeface="Corbel"/>
            <a:sym typeface="Corbe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G41"/>
  <sheetViews>
    <sheetView showGridLines="0" tabSelected="1" zoomScale="80" zoomScaleNormal="80" workbookViewId="0">
      <selection activeCell="B4" sqref="B4"/>
    </sheetView>
  </sheetViews>
  <sheetFormatPr defaultColWidth="11" defaultRowHeight="14.25" customHeight="1"/>
  <cols>
    <col min="1" max="1" width="49.75" style="1" customWidth="1"/>
    <col min="2" max="2" width="30.5" style="1" customWidth="1"/>
    <col min="3" max="3" width="19.33203125" style="1" customWidth="1"/>
    <col min="4" max="4" width="12.33203125" style="1" customWidth="1"/>
    <col min="5" max="8" width="10.83203125" style="1" customWidth="1"/>
    <col min="9" max="10" width="9" style="1" customWidth="1"/>
    <col min="11" max="27" width="4.83203125" style="1" customWidth="1"/>
    <col min="28" max="112" width="11" style="1" customWidth="1"/>
    <col min="113" max="16384" width="11" style="1"/>
  </cols>
  <sheetData>
    <row r="1" spans="1:111" ht="50" customHeight="1">
      <c r="A1" s="55" t="s">
        <v>96</v>
      </c>
      <c r="B1" s="56"/>
      <c r="C1" s="56"/>
      <c r="D1" s="56"/>
      <c r="E1" s="3"/>
      <c r="F1" s="4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</row>
    <row r="2" spans="1:111" ht="17" customHeight="1">
      <c r="A2" s="6" t="s">
        <v>1</v>
      </c>
      <c r="B2" s="7"/>
      <c r="C2" s="8" t="s">
        <v>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</row>
    <row r="3" spans="1:111" ht="35" customHeight="1">
      <c r="A3" s="57" t="s">
        <v>97</v>
      </c>
      <c r="B3" s="54"/>
      <c r="C3" s="9" t="s">
        <v>3</v>
      </c>
      <c r="D3" s="10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</row>
    <row r="4" spans="1:111" ht="24" customHeight="1">
      <c r="A4" s="11"/>
      <c r="B4" s="11"/>
      <c r="C4" s="1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</row>
    <row r="5" spans="1:111" ht="17" customHeight="1">
      <c r="A5" s="12" t="s">
        <v>4</v>
      </c>
      <c r="B5" s="13"/>
      <c r="C5" s="14" t="s">
        <v>5</v>
      </c>
      <c r="D5" s="13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</row>
    <row r="6" spans="1:111" ht="35" customHeight="1">
      <c r="A6" s="53" t="s">
        <v>6</v>
      </c>
      <c r="B6" s="54"/>
      <c r="C6" s="15">
        <v>44620</v>
      </c>
      <c r="D6" s="16">
        <f>WEEKDAY(C6,3)</f>
        <v>0</v>
      </c>
      <c r="E6" s="17" t="s">
        <v>7</v>
      </c>
      <c r="F6" s="2"/>
      <c r="G6" s="2"/>
      <c r="H6" s="2"/>
      <c r="I6" s="2"/>
      <c r="J6" s="2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</row>
    <row r="7" spans="1:111" ht="20" customHeight="1">
      <c r="A7" s="18"/>
      <c r="B7" s="18"/>
      <c r="C7" s="18"/>
      <c r="D7" s="18"/>
      <c r="E7" s="13"/>
      <c r="F7" s="13"/>
      <c r="G7" s="13"/>
      <c r="H7" s="13"/>
      <c r="I7" s="13"/>
      <c r="J7" s="19"/>
      <c r="K7" s="20" t="s">
        <v>8</v>
      </c>
      <c r="L7" s="20" t="s">
        <v>9</v>
      </c>
      <c r="M7" s="20" t="s">
        <v>10</v>
      </c>
      <c r="N7" s="20" t="s">
        <v>11</v>
      </c>
      <c r="O7" s="20" t="s">
        <v>12</v>
      </c>
      <c r="P7" s="20" t="s">
        <v>13</v>
      </c>
      <c r="Q7" s="20" t="s">
        <v>14</v>
      </c>
      <c r="R7" s="20" t="s">
        <v>15</v>
      </c>
      <c r="S7" s="20" t="s">
        <v>16</v>
      </c>
      <c r="T7" s="20" t="s">
        <v>17</v>
      </c>
      <c r="U7" s="20" t="s">
        <v>18</v>
      </c>
      <c r="V7" s="20" t="s">
        <v>19</v>
      </c>
      <c r="W7" s="20" t="s">
        <v>20</v>
      </c>
      <c r="X7" s="20" t="s">
        <v>21</v>
      </c>
      <c r="Y7" s="20" t="s">
        <v>22</v>
      </c>
      <c r="Z7" s="20" t="s">
        <v>23</v>
      </c>
      <c r="AA7" s="20" t="s">
        <v>24</v>
      </c>
      <c r="AB7" s="21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</row>
    <row r="8" spans="1:111" ht="40" customHeight="1">
      <c r="A8" s="22" t="s">
        <v>25</v>
      </c>
      <c r="B8" s="22" t="s">
        <v>26</v>
      </c>
      <c r="C8" s="22" t="s">
        <v>27</v>
      </c>
      <c r="D8" s="23" t="s">
        <v>28</v>
      </c>
      <c r="E8" s="24" t="s">
        <v>29</v>
      </c>
      <c r="F8" s="25" t="s">
        <v>30</v>
      </c>
      <c r="G8" s="24" t="s">
        <v>31</v>
      </c>
      <c r="H8" s="25" t="s">
        <v>32</v>
      </c>
      <c r="I8" s="23" t="s">
        <v>33</v>
      </c>
      <c r="J8" s="23" t="s">
        <v>34</v>
      </c>
      <c r="K8" s="26">
        <f>C6-D6</f>
        <v>44620</v>
      </c>
      <c r="L8" s="26">
        <f t="shared" ref="L8:AA8" si="0">K8+7</f>
        <v>44627</v>
      </c>
      <c r="M8" s="26">
        <f t="shared" si="0"/>
        <v>44634</v>
      </c>
      <c r="N8" s="26">
        <f t="shared" si="0"/>
        <v>44641</v>
      </c>
      <c r="O8" s="26">
        <f t="shared" si="0"/>
        <v>44648</v>
      </c>
      <c r="P8" s="26">
        <f t="shared" si="0"/>
        <v>44655</v>
      </c>
      <c r="Q8" s="26">
        <f t="shared" si="0"/>
        <v>44662</v>
      </c>
      <c r="R8" s="26">
        <f t="shared" si="0"/>
        <v>44669</v>
      </c>
      <c r="S8" s="26">
        <f t="shared" si="0"/>
        <v>44676</v>
      </c>
      <c r="T8" s="26">
        <f t="shared" si="0"/>
        <v>44683</v>
      </c>
      <c r="U8" s="26">
        <f t="shared" si="0"/>
        <v>44690</v>
      </c>
      <c r="V8" s="26">
        <f t="shared" si="0"/>
        <v>44697</v>
      </c>
      <c r="W8" s="26">
        <f t="shared" si="0"/>
        <v>44704</v>
      </c>
      <c r="X8" s="26">
        <f t="shared" si="0"/>
        <v>44711</v>
      </c>
      <c r="Y8" s="26">
        <f t="shared" si="0"/>
        <v>44718</v>
      </c>
      <c r="Z8" s="26">
        <f t="shared" si="0"/>
        <v>44725</v>
      </c>
      <c r="AA8" s="26">
        <f t="shared" si="0"/>
        <v>44732</v>
      </c>
      <c r="AB8" s="21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</row>
    <row r="9" spans="1:111" ht="22" customHeight="1">
      <c r="A9" s="27" t="s">
        <v>35</v>
      </c>
      <c r="B9" s="28"/>
      <c r="C9" s="27" t="s">
        <v>3</v>
      </c>
      <c r="D9" s="29">
        <f>AVERAGE(D10:D16)</f>
        <v>0.42857142857142855</v>
      </c>
      <c r="E9" s="30">
        <f>MIN(E10:E16)</f>
        <v>44620</v>
      </c>
      <c r="F9" s="31">
        <f>MAX(F10:F16)</f>
        <v>44717</v>
      </c>
      <c r="G9" s="30">
        <f>MIN(G10:G16)</f>
        <v>44620</v>
      </c>
      <c r="H9" s="31">
        <f>MAX(H10:H16)</f>
        <v>44712</v>
      </c>
      <c r="I9" s="32">
        <f t="shared" ref="I9:I40" si="1">IF(AND(AND(NOT(ISBLANK(F9)),NOT(ISBLANK(H9))),F9&lt;&gt;H9),NETWORKDAYS(F9,H9)-1,"")</f>
        <v>-5</v>
      </c>
      <c r="J9" s="33">
        <f t="shared" ref="J9:J40" si="2">NETWORKDAYS(G9,H9)</f>
        <v>67</v>
      </c>
      <c r="K9" s="34" t="str">
        <f t="shared" ref="K9:T18" si="3">IF(OR(AND(K$8+6&lt;=$G9,K$8+6&lt;=$E9,K$8+6&lt;=$H9,K$8+6&lt;=$F9),AND(K$8+6&lt;=$G9,K$8+6&gt;$E9,K$8+6&lt;=$H9,K$8+6&gt;$F9),AND(K$8+6&gt;$G9,K$8+6&lt;=$E9,K$8+6&gt;$H9,K$8+6&lt;=$F9),AND(K$8+6&gt;$G9,K$8+6&gt;$E9,K$8+6&gt;$H9,K$8+6&gt;$F9)),"entr",IF(OR(AND(K$8+6&lt;=$G9,K$8+6&gt;$E9,K$8+6&lt;=$H9,K$8+6&lt;=$F9),AND(K$8+6&gt;$G9,K$8+6&gt;$E9,K$8+6&gt;$H9,K$8+6&lt;=$F9)),"etr",IF(OR(AND(K$8+6&gt;$G9,K$8+6&lt;=$E9,K$8+6&lt;=$H9,K$8+6&lt;=$F9),AND(K$8+6&gt;$G9,K$8+6&gt;$E9,K$8+6&lt;=$H9,K$8+6&gt;$F9)),"fntr",IF(AND(K$8+6&gt;$G9,K$8+6&gt;$E9,K$8+6&lt;=$H9,K$8+6&lt;=$F9),"ftr","err"))))</f>
        <v>ftr</v>
      </c>
      <c r="L9" s="34" t="str">
        <f t="shared" si="3"/>
        <v>ftr</v>
      </c>
      <c r="M9" s="34" t="str">
        <f t="shared" si="3"/>
        <v>ftr</v>
      </c>
      <c r="N9" s="34" t="str">
        <f t="shared" si="3"/>
        <v>ftr</v>
      </c>
      <c r="O9" s="34" t="str">
        <f t="shared" si="3"/>
        <v>ftr</v>
      </c>
      <c r="P9" s="34" t="str">
        <f t="shared" si="3"/>
        <v>ftr</v>
      </c>
      <c r="Q9" s="34" t="str">
        <f t="shared" si="3"/>
        <v>ftr</v>
      </c>
      <c r="R9" s="34" t="str">
        <f t="shared" si="3"/>
        <v>ftr</v>
      </c>
      <c r="S9" s="34" t="str">
        <f t="shared" si="3"/>
        <v>ftr</v>
      </c>
      <c r="T9" s="34" t="str">
        <f t="shared" si="3"/>
        <v>ftr</v>
      </c>
      <c r="U9" s="34" t="str">
        <f t="shared" ref="U9:AA18" si="4">IF(OR(AND(U$8+6&lt;=$G9,U$8+6&lt;=$E9,U$8+6&lt;=$H9,U$8+6&lt;=$F9),AND(U$8+6&lt;=$G9,U$8+6&gt;$E9,U$8+6&lt;=$H9,U$8+6&gt;$F9),AND(U$8+6&gt;$G9,U$8+6&lt;=$E9,U$8+6&gt;$H9,U$8+6&lt;=$F9),AND(U$8+6&gt;$G9,U$8+6&gt;$E9,U$8+6&gt;$H9,U$8+6&gt;$F9)),"entr",IF(OR(AND(U$8+6&lt;=$G9,U$8+6&gt;$E9,U$8+6&lt;=$H9,U$8+6&lt;=$F9),AND(U$8+6&gt;$G9,U$8+6&gt;$E9,U$8+6&gt;$H9,U$8+6&lt;=$F9)),"etr",IF(OR(AND(U$8+6&gt;$G9,U$8+6&lt;=$E9,U$8+6&lt;=$H9,U$8+6&lt;=$F9),AND(U$8+6&gt;$G9,U$8+6&gt;$E9,U$8+6&lt;=$H9,U$8+6&gt;$F9)),"fntr",IF(AND(U$8+6&gt;$G9,U$8+6&gt;$E9,U$8+6&lt;=$H9,U$8+6&lt;=$F9),"ftr","err"))))</f>
        <v>ftr</v>
      </c>
      <c r="V9" s="34" t="str">
        <f t="shared" si="4"/>
        <v>ftr</v>
      </c>
      <c r="W9" s="34" t="str">
        <f t="shared" si="4"/>
        <v>ftr</v>
      </c>
      <c r="X9" s="34" t="str">
        <f t="shared" si="4"/>
        <v>etr</v>
      </c>
      <c r="Y9" s="34" t="str">
        <f t="shared" si="4"/>
        <v>entr</v>
      </c>
      <c r="Z9" s="34" t="str">
        <f t="shared" si="4"/>
        <v>entr</v>
      </c>
      <c r="AA9" s="34" t="str">
        <f t="shared" si="4"/>
        <v>entr</v>
      </c>
      <c r="AB9" s="21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</row>
    <row r="10" spans="1:111" ht="22" customHeight="1">
      <c r="A10" s="35" t="s">
        <v>36</v>
      </c>
      <c r="B10" s="36"/>
      <c r="C10" s="35" t="s">
        <v>3</v>
      </c>
      <c r="D10" s="37">
        <v>1</v>
      </c>
      <c r="E10" s="38">
        <v>44620</v>
      </c>
      <c r="F10" s="39">
        <v>44645</v>
      </c>
      <c r="G10" s="38">
        <v>44620</v>
      </c>
      <c r="H10" s="39">
        <v>44645</v>
      </c>
      <c r="I10" s="40" t="str">
        <f t="shared" si="1"/>
        <v/>
      </c>
      <c r="J10" s="41">
        <f t="shared" si="2"/>
        <v>20</v>
      </c>
      <c r="K10" s="34" t="str">
        <f t="shared" si="3"/>
        <v>ftr</v>
      </c>
      <c r="L10" s="34" t="str">
        <f t="shared" si="3"/>
        <v>ftr</v>
      </c>
      <c r="M10" s="34" t="str">
        <f t="shared" si="3"/>
        <v>ftr</v>
      </c>
      <c r="N10" s="34" t="str">
        <f t="shared" si="3"/>
        <v>entr</v>
      </c>
      <c r="O10" s="34" t="str">
        <f t="shared" si="3"/>
        <v>entr</v>
      </c>
      <c r="P10" s="34" t="str">
        <f t="shared" si="3"/>
        <v>entr</v>
      </c>
      <c r="Q10" s="34" t="str">
        <f t="shared" si="3"/>
        <v>entr</v>
      </c>
      <c r="R10" s="34" t="str">
        <f t="shared" si="3"/>
        <v>entr</v>
      </c>
      <c r="S10" s="34" t="str">
        <f t="shared" si="3"/>
        <v>entr</v>
      </c>
      <c r="T10" s="34" t="str">
        <f t="shared" si="3"/>
        <v>entr</v>
      </c>
      <c r="U10" s="34" t="str">
        <f t="shared" si="4"/>
        <v>entr</v>
      </c>
      <c r="V10" s="34" t="str">
        <f t="shared" si="4"/>
        <v>entr</v>
      </c>
      <c r="W10" s="34" t="str">
        <f t="shared" si="4"/>
        <v>entr</v>
      </c>
      <c r="X10" s="34" t="str">
        <f t="shared" si="4"/>
        <v>entr</v>
      </c>
      <c r="Y10" s="34" t="str">
        <f t="shared" si="4"/>
        <v>entr</v>
      </c>
      <c r="Z10" s="34" t="str">
        <f t="shared" si="4"/>
        <v>entr</v>
      </c>
      <c r="AA10" s="34" t="str">
        <f t="shared" si="4"/>
        <v>entr</v>
      </c>
      <c r="AB10" s="21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</row>
    <row r="11" spans="1:111" ht="22" customHeight="1">
      <c r="A11" s="35" t="s">
        <v>37</v>
      </c>
      <c r="B11" s="35" t="s">
        <v>38</v>
      </c>
      <c r="C11" s="35" t="s">
        <v>39</v>
      </c>
      <c r="D11" s="37">
        <v>1</v>
      </c>
      <c r="E11" s="38">
        <v>44620</v>
      </c>
      <c r="F11" s="39">
        <v>44645</v>
      </c>
      <c r="G11" s="38">
        <v>44624</v>
      </c>
      <c r="H11" s="39">
        <v>44648</v>
      </c>
      <c r="I11" s="42">
        <f t="shared" si="1"/>
        <v>1</v>
      </c>
      <c r="J11" s="41">
        <f t="shared" si="2"/>
        <v>17</v>
      </c>
      <c r="K11" s="34" t="str">
        <f t="shared" si="3"/>
        <v>ftr</v>
      </c>
      <c r="L11" s="34" t="str">
        <f t="shared" si="3"/>
        <v>ftr</v>
      </c>
      <c r="M11" s="34" t="str">
        <f t="shared" si="3"/>
        <v>ftr</v>
      </c>
      <c r="N11" s="34" t="str">
        <f t="shared" si="3"/>
        <v>fntr</v>
      </c>
      <c r="O11" s="34" t="str">
        <f t="shared" si="3"/>
        <v>entr</v>
      </c>
      <c r="P11" s="34" t="str">
        <f t="shared" si="3"/>
        <v>entr</v>
      </c>
      <c r="Q11" s="34" t="str">
        <f t="shared" si="3"/>
        <v>entr</v>
      </c>
      <c r="R11" s="34" t="str">
        <f t="shared" si="3"/>
        <v>entr</v>
      </c>
      <c r="S11" s="34" t="str">
        <f t="shared" si="3"/>
        <v>entr</v>
      </c>
      <c r="T11" s="34" t="str">
        <f t="shared" si="3"/>
        <v>entr</v>
      </c>
      <c r="U11" s="34" t="str">
        <f t="shared" si="4"/>
        <v>entr</v>
      </c>
      <c r="V11" s="34" t="str">
        <f t="shared" si="4"/>
        <v>entr</v>
      </c>
      <c r="W11" s="34" t="str">
        <f t="shared" si="4"/>
        <v>entr</v>
      </c>
      <c r="X11" s="34" t="str">
        <f t="shared" si="4"/>
        <v>entr</v>
      </c>
      <c r="Y11" s="34" t="str">
        <f t="shared" si="4"/>
        <v>entr</v>
      </c>
      <c r="Z11" s="34" t="str">
        <f t="shared" si="4"/>
        <v>entr</v>
      </c>
      <c r="AA11" s="34" t="str">
        <f t="shared" si="4"/>
        <v>entr</v>
      </c>
      <c r="AB11" s="21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</row>
    <row r="12" spans="1:111" ht="22" customHeight="1">
      <c r="A12" s="35" t="s">
        <v>40</v>
      </c>
      <c r="B12" s="35" t="s">
        <v>41</v>
      </c>
      <c r="C12" s="35" t="s">
        <v>42</v>
      </c>
      <c r="D12" s="37">
        <v>0.5</v>
      </c>
      <c r="E12" s="38">
        <v>44620</v>
      </c>
      <c r="F12" s="39">
        <v>44645</v>
      </c>
      <c r="G12" s="38">
        <v>44648</v>
      </c>
      <c r="H12" s="39">
        <v>44648</v>
      </c>
      <c r="I12" s="42">
        <f t="shared" si="1"/>
        <v>1</v>
      </c>
      <c r="J12" s="41">
        <f t="shared" si="2"/>
        <v>1</v>
      </c>
      <c r="K12" s="34" t="str">
        <f t="shared" si="3"/>
        <v>etr</v>
      </c>
      <c r="L12" s="34" t="str">
        <f t="shared" si="3"/>
        <v>etr</v>
      </c>
      <c r="M12" s="34" t="str">
        <f t="shared" si="3"/>
        <v>etr</v>
      </c>
      <c r="N12" s="34" t="str">
        <f t="shared" si="3"/>
        <v>entr</v>
      </c>
      <c r="O12" s="34" t="str">
        <f t="shared" si="3"/>
        <v>entr</v>
      </c>
      <c r="P12" s="34" t="str">
        <f t="shared" si="3"/>
        <v>entr</v>
      </c>
      <c r="Q12" s="34" t="str">
        <f t="shared" si="3"/>
        <v>entr</v>
      </c>
      <c r="R12" s="34" t="str">
        <f t="shared" si="3"/>
        <v>entr</v>
      </c>
      <c r="S12" s="34" t="str">
        <f t="shared" si="3"/>
        <v>entr</v>
      </c>
      <c r="T12" s="34" t="str">
        <f t="shared" si="3"/>
        <v>entr</v>
      </c>
      <c r="U12" s="34" t="str">
        <f t="shared" si="4"/>
        <v>entr</v>
      </c>
      <c r="V12" s="34" t="str">
        <f t="shared" si="4"/>
        <v>entr</v>
      </c>
      <c r="W12" s="34" t="str">
        <f t="shared" si="4"/>
        <v>entr</v>
      </c>
      <c r="X12" s="34" t="str">
        <f t="shared" si="4"/>
        <v>entr</v>
      </c>
      <c r="Y12" s="34" t="str">
        <f t="shared" si="4"/>
        <v>entr</v>
      </c>
      <c r="Z12" s="34" t="str">
        <f t="shared" si="4"/>
        <v>entr</v>
      </c>
      <c r="AA12" s="34" t="str">
        <f t="shared" si="4"/>
        <v>entr</v>
      </c>
      <c r="AB12" s="21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</row>
    <row r="13" spans="1:111" ht="22" customHeight="1">
      <c r="A13" s="35" t="s">
        <v>43</v>
      </c>
      <c r="B13" s="35" t="s">
        <v>38</v>
      </c>
      <c r="C13" s="35" t="s">
        <v>44</v>
      </c>
      <c r="D13" s="37">
        <v>0.5</v>
      </c>
      <c r="E13" s="38">
        <v>44620</v>
      </c>
      <c r="F13" s="39">
        <v>44645</v>
      </c>
      <c r="G13" s="38">
        <v>44648</v>
      </c>
      <c r="H13" s="39">
        <v>44649</v>
      </c>
      <c r="I13" s="42">
        <f t="shared" si="1"/>
        <v>2</v>
      </c>
      <c r="J13" s="41">
        <f t="shared" si="2"/>
        <v>2</v>
      </c>
      <c r="K13" s="34" t="str">
        <f t="shared" si="3"/>
        <v>etr</v>
      </c>
      <c r="L13" s="34" t="str">
        <f t="shared" si="3"/>
        <v>etr</v>
      </c>
      <c r="M13" s="34" t="str">
        <f t="shared" si="3"/>
        <v>etr</v>
      </c>
      <c r="N13" s="34" t="str">
        <f t="shared" si="3"/>
        <v>entr</v>
      </c>
      <c r="O13" s="34" t="str">
        <f t="shared" si="3"/>
        <v>entr</v>
      </c>
      <c r="P13" s="34" t="str">
        <f t="shared" si="3"/>
        <v>entr</v>
      </c>
      <c r="Q13" s="34" t="str">
        <f t="shared" si="3"/>
        <v>entr</v>
      </c>
      <c r="R13" s="34" t="str">
        <f t="shared" si="3"/>
        <v>entr</v>
      </c>
      <c r="S13" s="34" t="str">
        <f t="shared" si="3"/>
        <v>entr</v>
      </c>
      <c r="T13" s="34" t="str">
        <f t="shared" si="3"/>
        <v>entr</v>
      </c>
      <c r="U13" s="34" t="str">
        <f t="shared" si="4"/>
        <v>entr</v>
      </c>
      <c r="V13" s="34" t="str">
        <f t="shared" si="4"/>
        <v>entr</v>
      </c>
      <c r="W13" s="34" t="str">
        <f t="shared" si="4"/>
        <v>entr</v>
      </c>
      <c r="X13" s="34" t="str">
        <f t="shared" si="4"/>
        <v>entr</v>
      </c>
      <c r="Y13" s="34" t="str">
        <f t="shared" si="4"/>
        <v>entr</v>
      </c>
      <c r="Z13" s="34" t="str">
        <f t="shared" si="4"/>
        <v>entr</v>
      </c>
      <c r="AA13" s="34" t="str">
        <f t="shared" si="4"/>
        <v>entr</v>
      </c>
      <c r="AB13" s="21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</row>
    <row r="14" spans="1:111" ht="22" customHeight="1">
      <c r="A14" s="35" t="s">
        <v>45</v>
      </c>
      <c r="B14" s="43"/>
      <c r="C14" s="35" t="s">
        <v>46</v>
      </c>
      <c r="D14" s="37">
        <v>0</v>
      </c>
      <c r="E14" s="38">
        <v>44620</v>
      </c>
      <c r="F14" s="39">
        <v>44645</v>
      </c>
      <c r="G14" s="38">
        <v>44649</v>
      </c>
      <c r="H14" s="39">
        <v>44652</v>
      </c>
      <c r="I14" s="42">
        <f t="shared" si="1"/>
        <v>5</v>
      </c>
      <c r="J14" s="41">
        <f t="shared" si="2"/>
        <v>4</v>
      </c>
      <c r="K14" s="34" t="str">
        <f t="shared" si="3"/>
        <v>etr</v>
      </c>
      <c r="L14" s="34" t="str">
        <f t="shared" si="3"/>
        <v>etr</v>
      </c>
      <c r="M14" s="34" t="str">
        <f t="shared" si="3"/>
        <v>etr</v>
      </c>
      <c r="N14" s="34" t="str">
        <f t="shared" si="3"/>
        <v>entr</v>
      </c>
      <c r="O14" s="34" t="str">
        <f t="shared" si="3"/>
        <v>entr</v>
      </c>
      <c r="P14" s="34" t="str">
        <f t="shared" si="3"/>
        <v>entr</v>
      </c>
      <c r="Q14" s="34" t="str">
        <f t="shared" si="3"/>
        <v>entr</v>
      </c>
      <c r="R14" s="34" t="str">
        <f t="shared" si="3"/>
        <v>entr</v>
      </c>
      <c r="S14" s="34" t="str">
        <f t="shared" si="3"/>
        <v>entr</v>
      </c>
      <c r="T14" s="34" t="str">
        <f t="shared" si="3"/>
        <v>entr</v>
      </c>
      <c r="U14" s="34" t="str">
        <f t="shared" si="4"/>
        <v>entr</v>
      </c>
      <c r="V14" s="34" t="str">
        <f t="shared" si="4"/>
        <v>entr</v>
      </c>
      <c r="W14" s="34" t="str">
        <f t="shared" si="4"/>
        <v>entr</v>
      </c>
      <c r="X14" s="34" t="str">
        <f t="shared" si="4"/>
        <v>entr</v>
      </c>
      <c r="Y14" s="34" t="str">
        <f t="shared" si="4"/>
        <v>entr</v>
      </c>
      <c r="Z14" s="34" t="str">
        <f t="shared" si="4"/>
        <v>entr</v>
      </c>
      <c r="AA14" s="34" t="str">
        <f t="shared" si="4"/>
        <v>entr</v>
      </c>
      <c r="AB14" s="21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</row>
    <row r="15" spans="1:111" ht="22" customHeight="1">
      <c r="A15" s="35" t="s">
        <v>47</v>
      </c>
      <c r="B15" s="35" t="s">
        <v>48</v>
      </c>
      <c r="C15" s="35" t="s">
        <v>3</v>
      </c>
      <c r="D15" s="37">
        <v>0</v>
      </c>
      <c r="E15" s="38">
        <v>44711</v>
      </c>
      <c r="F15" s="39">
        <v>44717</v>
      </c>
      <c r="G15" s="38">
        <v>44682</v>
      </c>
      <c r="H15" s="39">
        <v>44712</v>
      </c>
      <c r="I15" s="42">
        <f t="shared" si="1"/>
        <v>-5</v>
      </c>
      <c r="J15" s="41">
        <f t="shared" si="2"/>
        <v>22</v>
      </c>
      <c r="K15" s="34" t="str">
        <f t="shared" si="3"/>
        <v>entr</v>
      </c>
      <c r="L15" s="34" t="str">
        <f t="shared" si="3"/>
        <v>entr</v>
      </c>
      <c r="M15" s="34" t="str">
        <f t="shared" si="3"/>
        <v>entr</v>
      </c>
      <c r="N15" s="34" t="str">
        <f t="shared" si="3"/>
        <v>entr</v>
      </c>
      <c r="O15" s="34" t="str">
        <f t="shared" si="3"/>
        <v>entr</v>
      </c>
      <c r="P15" s="34" t="str">
        <f t="shared" si="3"/>
        <v>entr</v>
      </c>
      <c r="Q15" s="34" t="str">
        <f t="shared" si="3"/>
        <v>entr</v>
      </c>
      <c r="R15" s="34" t="str">
        <f t="shared" si="3"/>
        <v>entr</v>
      </c>
      <c r="S15" s="34" t="str">
        <f t="shared" si="3"/>
        <v>entr</v>
      </c>
      <c r="T15" s="34" t="str">
        <f t="shared" si="3"/>
        <v>fntr</v>
      </c>
      <c r="U15" s="34" t="str">
        <f t="shared" si="4"/>
        <v>fntr</v>
      </c>
      <c r="V15" s="34" t="str">
        <f t="shared" si="4"/>
        <v>fntr</v>
      </c>
      <c r="W15" s="34" t="str">
        <f t="shared" si="4"/>
        <v>fntr</v>
      </c>
      <c r="X15" s="34" t="str">
        <f t="shared" si="4"/>
        <v>etr</v>
      </c>
      <c r="Y15" s="34" t="str">
        <f t="shared" si="4"/>
        <v>entr</v>
      </c>
      <c r="Z15" s="34" t="str">
        <f t="shared" si="4"/>
        <v>entr</v>
      </c>
      <c r="AA15" s="34" t="str">
        <f t="shared" si="4"/>
        <v>entr</v>
      </c>
      <c r="AB15" s="21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</row>
    <row r="16" spans="1:111" ht="22" customHeight="1">
      <c r="A16" s="35" t="s">
        <v>49</v>
      </c>
      <c r="B16" s="43"/>
      <c r="C16" s="35" t="s">
        <v>3</v>
      </c>
      <c r="D16" s="37">
        <v>0</v>
      </c>
      <c r="E16" s="38">
        <v>44711</v>
      </c>
      <c r="F16" s="39">
        <v>44717</v>
      </c>
      <c r="G16" s="38">
        <v>44682</v>
      </c>
      <c r="H16" s="39">
        <v>44712</v>
      </c>
      <c r="I16" s="42">
        <f t="shared" si="1"/>
        <v>-5</v>
      </c>
      <c r="J16" s="41">
        <f t="shared" si="2"/>
        <v>22</v>
      </c>
      <c r="K16" s="34" t="str">
        <f t="shared" si="3"/>
        <v>entr</v>
      </c>
      <c r="L16" s="34" t="str">
        <f t="shared" si="3"/>
        <v>entr</v>
      </c>
      <c r="M16" s="34" t="str">
        <f t="shared" si="3"/>
        <v>entr</v>
      </c>
      <c r="N16" s="34" t="str">
        <f t="shared" si="3"/>
        <v>entr</v>
      </c>
      <c r="O16" s="34" t="str">
        <f t="shared" si="3"/>
        <v>entr</v>
      </c>
      <c r="P16" s="34" t="str">
        <f t="shared" si="3"/>
        <v>entr</v>
      </c>
      <c r="Q16" s="34" t="str">
        <f t="shared" si="3"/>
        <v>entr</v>
      </c>
      <c r="R16" s="34" t="str">
        <f t="shared" si="3"/>
        <v>entr</v>
      </c>
      <c r="S16" s="34" t="str">
        <f t="shared" si="3"/>
        <v>entr</v>
      </c>
      <c r="T16" s="34" t="str">
        <f t="shared" si="3"/>
        <v>fntr</v>
      </c>
      <c r="U16" s="34" t="str">
        <f t="shared" si="4"/>
        <v>fntr</v>
      </c>
      <c r="V16" s="34" t="str">
        <f t="shared" si="4"/>
        <v>fntr</v>
      </c>
      <c r="W16" s="34" t="str">
        <f t="shared" si="4"/>
        <v>fntr</v>
      </c>
      <c r="X16" s="34" t="str">
        <f t="shared" si="4"/>
        <v>etr</v>
      </c>
      <c r="Y16" s="34" t="str">
        <f t="shared" si="4"/>
        <v>entr</v>
      </c>
      <c r="Z16" s="34" t="str">
        <f t="shared" si="4"/>
        <v>entr</v>
      </c>
      <c r="AA16" s="34" t="str">
        <f t="shared" si="4"/>
        <v>entr</v>
      </c>
      <c r="AB16" s="21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</row>
    <row r="17" spans="1:111" ht="22" customHeight="1">
      <c r="A17" s="44" t="s">
        <v>50</v>
      </c>
      <c r="B17" s="45"/>
      <c r="C17" s="44" t="s">
        <v>51</v>
      </c>
      <c r="D17" s="46">
        <f>AVERAGE(D18:D21)</f>
        <v>0</v>
      </c>
      <c r="E17" s="47">
        <f>MIN(E18:E21)</f>
        <v>44648</v>
      </c>
      <c r="F17" s="48">
        <f>MAX(F18:F21)</f>
        <v>44654</v>
      </c>
      <c r="G17" s="47">
        <f>MIN(G18:G21)</f>
        <v>44648</v>
      </c>
      <c r="H17" s="48">
        <f>MAX(H18:H21)</f>
        <v>44652</v>
      </c>
      <c r="I17" s="49">
        <f t="shared" si="1"/>
        <v>-2</v>
      </c>
      <c r="J17" s="50">
        <f t="shared" si="2"/>
        <v>5</v>
      </c>
      <c r="K17" s="34" t="str">
        <f t="shared" si="3"/>
        <v>entr</v>
      </c>
      <c r="L17" s="34" t="str">
        <f t="shared" si="3"/>
        <v>entr</v>
      </c>
      <c r="M17" s="34" t="str">
        <f t="shared" si="3"/>
        <v>entr</v>
      </c>
      <c r="N17" s="34" t="str">
        <f t="shared" si="3"/>
        <v>entr</v>
      </c>
      <c r="O17" s="34" t="str">
        <f t="shared" si="3"/>
        <v>etr</v>
      </c>
      <c r="P17" s="34" t="str">
        <f t="shared" si="3"/>
        <v>entr</v>
      </c>
      <c r="Q17" s="34" t="str">
        <f t="shared" si="3"/>
        <v>entr</v>
      </c>
      <c r="R17" s="34" t="str">
        <f t="shared" si="3"/>
        <v>entr</v>
      </c>
      <c r="S17" s="34" t="str">
        <f t="shared" si="3"/>
        <v>entr</v>
      </c>
      <c r="T17" s="34" t="str">
        <f t="shared" si="3"/>
        <v>entr</v>
      </c>
      <c r="U17" s="34" t="str">
        <f t="shared" si="4"/>
        <v>entr</v>
      </c>
      <c r="V17" s="34" t="str">
        <f t="shared" si="4"/>
        <v>entr</v>
      </c>
      <c r="W17" s="34" t="str">
        <f t="shared" si="4"/>
        <v>entr</v>
      </c>
      <c r="X17" s="34" t="str">
        <f t="shared" si="4"/>
        <v>entr</v>
      </c>
      <c r="Y17" s="34" t="str">
        <f t="shared" si="4"/>
        <v>entr</v>
      </c>
      <c r="Z17" s="34" t="str">
        <f t="shared" si="4"/>
        <v>entr</v>
      </c>
      <c r="AA17" s="34" t="str">
        <f t="shared" si="4"/>
        <v>entr</v>
      </c>
      <c r="AB17" s="21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</row>
    <row r="18" spans="1:111" ht="22" customHeight="1">
      <c r="A18" s="35" t="s">
        <v>52</v>
      </c>
      <c r="B18" s="35" t="s">
        <v>53</v>
      </c>
      <c r="C18" s="35" t="s">
        <v>42</v>
      </c>
      <c r="D18" s="37">
        <v>0</v>
      </c>
      <c r="E18" s="38">
        <v>44648</v>
      </c>
      <c r="F18" s="39">
        <v>44654</v>
      </c>
      <c r="G18" s="38">
        <v>44648</v>
      </c>
      <c r="H18" s="39">
        <v>44652</v>
      </c>
      <c r="I18" s="42">
        <f t="shared" si="1"/>
        <v>-2</v>
      </c>
      <c r="J18" s="41">
        <f t="shared" si="2"/>
        <v>5</v>
      </c>
      <c r="K18" s="34" t="str">
        <f t="shared" si="3"/>
        <v>entr</v>
      </c>
      <c r="L18" s="34" t="str">
        <f t="shared" si="3"/>
        <v>entr</v>
      </c>
      <c r="M18" s="34" t="str">
        <f t="shared" si="3"/>
        <v>entr</v>
      </c>
      <c r="N18" s="34" t="str">
        <f t="shared" si="3"/>
        <v>entr</v>
      </c>
      <c r="O18" s="34" t="str">
        <f t="shared" si="3"/>
        <v>etr</v>
      </c>
      <c r="P18" s="34" t="str">
        <f t="shared" si="3"/>
        <v>entr</v>
      </c>
      <c r="Q18" s="34" t="str">
        <f t="shared" si="3"/>
        <v>entr</v>
      </c>
      <c r="R18" s="34" t="str">
        <f t="shared" si="3"/>
        <v>entr</v>
      </c>
      <c r="S18" s="34" t="str">
        <f t="shared" si="3"/>
        <v>entr</v>
      </c>
      <c r="T18" s="34" t="str">
        <f t="shared" si="3"/>
        <v>entr</v>
      </c>
      <c r="U18" s="34" t="str">
        <f t="shared" si="4"/>
        <v>entr</v>
      </c>
      <c r="V18" s="34" t="str">
        <f t="shared" si="4"/>
        <v>entr</v>
      </c>
      <c r="W18" s="34" t="str">
        <f t="shared" si="4"/>
        <v>entr</v>
      </c>
      <c r="X18" s="34" t="str">
        <f t="shared" si="4"/>
        <v>entr</v>
      </c>
      <c r="Y18" s="34" t="str">
        <f t="shared" si="4"/>
        <v>entr</v>
      </c>
      <c r="Z18" s="34" t="str">
        <f t="shared" si="4"/>
        <v>entr</v>
      </c>
      <c r="AA18" s="34" t="str">
        <f t="shared" si="4"/>
        <v>entr</v>
      </c>
      <c r="AB18" s="21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</row>
    <row r="19" spans="1:111" ht="22" customHeight="1">
      <c r="A19" s="35" t="s">
        <v>54</v>
      </c>
      <c r="B19" s="35" t="s">
        <v>55</v>
      </c>
      <c r="C19" s="35" t="s">
        <v>51</v>
      </c>
      <c r="D19" s="37">
        <v>0</v>
      </c>
      <c r="E19" s="38">
        <v>44648</v>
      </c>
      <c r="F19" s="39">
        <v>44654</v>
      </c>
      <c r="G19" s="38">
        <v>44648</v>
      </c>
      <c r="H19" s="39">
        <v>44652</v>
      </c>
      <c r="I19" s="42">
        <f t="shared" si="1"/>
        <v>-2</v>
      </c>
      <c r="J19" s="41">
        <f t="shared" si="2"/>
        <v>5</v>
      </c>
      <c r="K19" s="34" t="str">
        <f t="shared" ref="K19:T28" si="5">IF(OR(AND(K$8+6&lt;=$G19,K$8+6&lt;=$E19,K$8+6&lt;=$H19,K$8+6&lt;=$F19),AND(K$8+6&lt;=$G19,K$8+6&gt;$E19,K$8+6&lt;=$H19,K$8+6&gt;$F19),AND(K$8+6&gt;$G19,K$8+6&lt;=$E19,K$8+6&gt;$H19,K$8+6&lt;=$F19),AND(K$8+6&gt;$G19,K$8+6&gt;$E19,K$8+6&gt;$H19,K$8+6&gt;$F19)),"entr",IF(OR(AND(K$8+6&lt;=$G19,K$8+6&gt;$E19,K$8+6&lt;=$H19,K$8+6&lt;=$F19),AND(K$8+6&gt;$G19,K$8+6&gt;$E19,K$8+6&gt;$H19,K$8+6&lt;=$F19)),"etr",IF(OR(AND(K$8+6&gt;$G19,K$8+6&lt;=$E19,K$8+6&lt;=$H19,K$8+6&lt;=$F19),AND(K$8+6&gt;$G19,K$8+6&gt;$E19,K$8+6&lt;=$H19,K$8+6&gt;$F19)),"fntr",IF(AND(K$8+6&gt;$G19,K$8+6&gt;$E19,K$8+6&lt;=$H19,K$8+6&lt;=$F19),"ftr","err"))))</f>
        <v>entr</v>
      </c>
      <c r="L19" s="34" t="str">
        <f t="shared" si="5"/>
        <v>entr</v>
      </c>
      <c r="M19" s="34" t="str">
        <f t="shared" si="5"/>
        <v>entr</v>
      </c>
      <c r="N19" s="34" t="str">
        <f t="shared" si="5"/>
        <v>entr</v>
      </c>
      <c r="O19" s="34" t="str">
        <f t="shared" si="5"/>
        <v>etr</v>
      </c>
      <c r="P19" s="34" t="str">
        <f t="shared" si="5"/>
        <v>entr</v>
      </c>
      <c r="Q19" s="34" t="str">
        <f t="shared" si="5"/>
        <v>entr</v>
      </c>
      <c r="R19" s="34" t="str">
        <f t="shared" si="5"/>
        <v>entr</v>
      </c>
      <c r="S19" s="34" t="str">
        <f t="shared" si="5"/>
        <v>entr</v>
      </c>
      <c r="T19" s="34" t="str">
        <f t="shared" si="5"/>
        <v>entr</v>
      </c>
      <c r="U19" s="34" t="str">
        <f t="shared" ref="U19:AA28" si="6">IF(OR(AND(U$8+6&lt;=$G19,U$8+6&lt;=$E19,U$8+6&lt;=$H19,U$8+6&lt;=$F19),AND(U$8+6&lt;=$G19,U$8+6&gt;$E19,U$8+6&lt;=$H19,U$8+6&gt;$F19),AND(U$8+6&gt;$G19,U$8+6&lt;=$E19,U$8+6&gt;$H19,U$8+6&lt;=$F19),AND(U$8+6&gt;$G19,U$8+6&gt;$E19,U$8+6&gt;$H19,U$8+6&gt;$F19)),"entr",IF(OR(AND(U$8+6&lt;=$G19,U$8+6&gt;$E19,U$8+6&lt;=$H19,U$8+6&lt;=$F19),AND(U$8+6&gt;$G19,U$8+6&gt;$E19,U$8+6&gt;$H19,U$8+6&lt;=$F19)),"etr",IF(OR(AND(U$8+6&gt;$G19,U$8+6&lt;=$E19,U$8+6&lt;=$H19,U$8+6&lt;=$F19),AND(U$8+6&gt;$G19,U$8+6&gt;$E19,U$8+6&lt;=$H19,U$8+6&gt;$F19)),"fntr",IF(AND(U$8+6&gt;$G19,U$8+6&gt;$E19,U$8+6&lt;=$H19,U$8+6&lt;=$F19),"ftr","err"))))</f>
        <v>entr</v>
      </c>
      <c r="V19" s="34" t="str">
        <f t="shared" si="6"/>
        <v>entr</v>
      </c>
      <c r="W19" s="34" t="str">
        <f t="shared" si="6"/>
        <v>entr</v>
      </c>
      <c r="X19" s="34" t="str">
        <f t="shared" si="6"/>
        <v>entr</v>
      </c>
      <c r="Y19" s="34" t="str">
        <f t="shared" si="6"/>
        <v>entr</v>
      </c>
      <c r="Z19" s="34" t="str">
        <f t="shared" si="6"/>
        <v>entr</v>
      </c>
      <c r="AA19" s="34" t="str">
        <f t="shared" si="6"/>
        <v>entr</v>
      </c>
      <c r="AB19" s="21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</row>
    <row r="20" spans="1:111" ht="22" customHeight="1">
      <c r="A20" s="35" t="s">
        <v>56</v>
      </c>
      <c r="B20" s="35" t="s">
        <v>57</v>
      </c>
      <c r="C20" s="35" t="s">
        <v>42</v>
      </c>
      <c r="D20" s="37">
        <v>0</v>
      </c>
      <c r="E20" s="38">
        <v>44648</v>
      </c>
      <c r="F20" s="39">
        <v>44654</v>
      </c>
      <c r="G20" s="38">
        <v>44648</v>
      </c>
      <c r="H20" s="39">
        <v>44652</v>
      </c>
      <c r="I20" s="42">
        <f t="shared" si="1"/>
        <v>-2</v>
      </c>
      <c r="J20" s="41">
        <f t="shared" si="2"/>
        <v>5</v>
      </c>
      <c r="K20" s="34" t="str">
        <f t="shared" si="5"/>
        <v>entr</v>
      </c>
      <c r="L20" s="34" t="str">
        <f t="shared" si="5"/>
        <v>entr</v>
      </c>
      <c r="M20" s="34" t="str">
        <f t="shared" si="5"/>
        <v>entr</v>
      </c>
      <c r="N20" s="34" t="str">
        <f t="shared" si="5"/>
        <v>entr</v>
      </c>
      <c r="O20" s="34" t="str">
        <f t="shared" si="5"/>
        <v>etr</v>
      </c>
      <c r="P20" s="34" t="str">
        <f t="shared" si="5"/>
        <v>entr</v>
      </c>
      <c r="Q20" s="34" t="str">
        <f t="shared" si="5"/>
        <v>entr</v>
      </c>
      <c r="R20" s="34" t="str">
        <f t="shared" si="5"/>
        <v>entr</v>
      </c>
      <c r="S20" s="34" t="str">
        <f t="shared" si="5"/>
        <v>entr</v>
      </c>
      <c r="T20" s="34" t="str">
        <f t="shared" si="5"/>
        <v>entr</v>
      </c>
      <c r="U20" s="34" t="str">
        <f t="shared" si="6"/>
        <v>entr</v>
      </c>
      <c r="V20" s="34" t="str">
        <f t="shared" si="6"/>
        <v>entr</v>
      </c>
      <c r="W20" s="34" t="str">
        <f t="shared" si="6"/>
        <v>entr</v>
      </c>
      <c r="X20" s="34" t="str">
        <f t="shared" si="6"/>
        <v>entr</v>
      </c>
      <c r="Y20" s="34" t="str">
        <f t="shared" si="6"/>
        <v>entr</v>
      </c>
      <c r="Z20" s="34" t="str">
        <f t="shared" si="6"/>
        <v>entr</v>
      </c>
      <c r="AA20" s="34" t="str">
        <f t="shared" si="6"/>
        <v>entr</v>
      </c>
      <c r="AB20" s="21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</row>
    <row r="21" spans="1:111" ht="22" customHeight="1">
      <c r="A21" s="35" t="s">
        <v>58</v>
      </c>
      <c r="B21" s="35" t="s">
        <v>59</v>
      </c>
      <c r="C21" s="35" t="s">
        <v>42</v>
      </c>
      <c r="D21" s="37">
        <v>0</v>
      </c>
      <c r="E21" s="38">
        <v>44648</v>
      </c>
      <c r="F21" s="39">
        <v>44654</v>
      </c>
      <c r="G21" s="38">
        <v>44648</v>
      </c>
      <c r="H21" s="39">
        <v>44652</v>
      </c>
      <c r="I21" s="42">
        <f t="shared" si="1"/>
        <v>-2</v>
      </c>
      <c r="J21" s="41">
        <f t="shared" si="2"/>
        <v>5</v>
      </c>
      <c r="K21" s="34" t="str">
        <f t="shared" si="5"/>
        <v>entr</v>
      </c>
      <c r="L21" s="34" t="str">
        <f t="shared" si="5"/>
        <v>entr</v>
      </c>
      <c r="M21" s="34" t="str">
        <f t="shared" si="5"/>
        <v>entr</v>
      </c>
      <c r="N21" s="34" t="str">
        <f t="shared" si="5"/>
        <v>entr</v>
      </c>
      <c r="O21" s="34" t="str">
        <f t="shared" si="5"/>
        <v>etr</v>
      </c>
      <c r="P21" s="34" t="str">
        <f t="shared" si="5"/>
        <v>entr</v>
      </c>
      <c r="Q21" s="34" t="str">
        <f t="shared" si="5"/>
        <v>entr</v>
      </c>
      <c r="R21" s="34" t="str">
        <f t="shared" si="5"/>
        <v>entr</v>
      </c>
      <c r="S21" s="34" t="str">
        <f t="shared" si="5"/>
        <v>entr</v>
      </c>
      <c r="T21" s="34" t="str">
        <f t="shared" si="5"/>
        <v>entr</v>
      </c>
      <c r="U21" s="34" t="str">
        <f t="shared" si="6"/>
        <v>entr</v>
      </c>
      <c r="V21" s="34" t="str">
        <f t="shared" si="6"/>
        <v>entr</v>
      </c>
      <c r="W21" s="34" t="str">
        <f t="shared" si="6"/>
        <v>entr</v>
      </c>
      <c r="X21" s="34" t="str">
        <f t="shared" si="6"/>
        <v>entr</v>
      </c>
      <c r="Y21" s="34" t="str">
        <f t="shared" si="6"/>
        <v>entr</v>
      </c>
      <c r="Z21" s="34" t="str">
        <f t="shared" si="6"/>
        <v>entr</v>
      </c>
      <c r="AA21" s="34" t="str">
        <f t="shared" si="6"/>
        <v>entr</v>
      </c>
      <c r="AB21" s="21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</row>
    <row r="22" spans="1:111" ht="22" customHeight="1">
      <c r="A22" s="44" t="s">
        <v>60</v>
      </c>
      <c r="B22" s="45"/>
      <c r="C22" s="44" t="s">
        <v>61</v>
      </c>
      <c r="D22" s="46">
        <f>AVERAGE(D23:D25)</f>
        <v>0</v>
      </c>
      <c r="E22" s="47">
        <f>MIN(E23:E25)</f>
        <v>44648</v>
      </c>
      <c r="F22" s="48">
        <f>MAX(F23:F25)</f>
        <v>44654</v>
      </c>
      <c r="G22" s="47">
        <f>MIN(G23:G25)</f>
        <v>44648</v>
      </c>
      <c r="H22" s="48">
        <f>MAX(H23:H25)</f>
        <v>44652</v>
      </c>
      <c r="I22" s="49">
        <f t="shared" si="1"/>
        <v>-2</v>
      </c>
      <c r="J22" s="50">
        <f t="shared" si="2"/>
        <v>5</v>
      </c>
      <c r="K22" s="34" t="str">
        <f t="shared" si="5"/>
        <v>entr</v>
      </c>
      <c r="L22" s="34" t="str">
        <f t="shared" si="5"/>
        <v>entr</v>
      </c>
      <c r="M22" s="34" t="str">
        <f t="shared" si="5"/>
        <v>entr</v>
      </c>
      <c r="N22" s="34" t="str">
        <f t="shared" si="5"/>
        <v>entr</v>
      </c>
      <c r="O22" s="34" t="str">
        <f t="shared" si="5"/>
        <v>etr</v>
      </c>
      <c r="P22" s="34" t="str">
        <f t="shared" si="5"/>
        <v>entr</v>
      </c>
      <c r="Q22" s="34" t="str">
        <f t="shared" si="5"/>
        <v>entr</v>
      </c>
      <c r="R22" s="34" t="str">
        <f t="shared" si="5"/>
        <v>entr</v>
      </c>
      <c r="S22" s="34" t="str">
        <f t="shared" si="5"/>
        <v>entr</v>
      </c>
      <c r="T22" s="34" t="str">
        <f t="shared" si="5"/>
        <v>entr</v>
      </c>
      <c r="U22" s="34" t="str">
        <f t="shared" si="6"/>
        <v>entr</v>
      </c>
      <c r="V22" s="34" t="str">
        <f t="shared" si="6"/>
        <v>entr</v>
      </c>
      <c r="W22" s="34" t="str">
        <f t="shared" si="6"/>
        <v>entr</v>
      </c>
      <c r="X22" s="34" t="str">
        <f t="shared" si="6"/>
        <v>entr</v>
      </c>
      <c r="Y22" s="34" t="str">
        <f t="shared" si="6"/>
        <v>entr</v>
      </c>
      <c r="Z22" s="34" t="str">
        <f t="shared" si="6"/>
        <v>entr</v>
      </c>
      <c r="AA22" s="34" t="str">
        <f t="shared" si="6"/>
        <v>entr</v>
      </c>
      <c r="AB22" s="21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</row>
    <row r="23" spans="1:111" ht="22" customHeight="1">
      <c r="A23" s="35" t="s">
        <v>62</v>
      </c>
      <c r="B23" s="35" t="s">
        <v>63</v>
      </c>
      <c r="C23" s="35" t="s">
        <v>42</v>
      </c>
      <c r="D23" s="37">
        <v>0</v>
      </c>
      <c r="E23" s="38">
        <v>44648</v>
      </c>
      <c r="F23" s="39">
        <v>44654</v>
      </c>
      <c r="G23" s="38">
        <v>44648</v>
      </c>
      <c r="H23" s="39">
        <v>44652</v>
      </c>
      <c r="I23" s="42">
        <f t="shared" si="1"/>
        <v>-2</v>
      </c>
      <c r="J23" s="41">
        <f t="shared" si="2"/>
        <v>5</v>
      </c>
      <c r="K23" s="34" t="str">
        <f t="shared" si="5"/>
        <v>entr</v>
      </c>
      <c r="L23" s="34" t="str">
        <f t="shared" si="5"/>
        <v>entr</v>
      </c>
      <c r="M23" s="34" t="str">
        <f t="shared" si="5"/>
        <v>entr</v>
      </c>
      <c r="N23" s="34" t="str">
        <f t="shared" si="5"/>
        <v>entr</v>
      </c>
      <c r="O23" s="34" t="str">
        <f t="shared" si="5"/>
        <v>etr</v>
      </c>
      <c r="P23" s="34" t="str">
        <f t="shared" si="5"/>
        <v>entr</v>
      </c>
      <c r="Q23" s="34" t="str">
        <f t="shared" si="5"/>
        <v>entr</v>
      </c>
      <c r="R23" s="34" t="str">
        <f t="shared" si="5"/>
        <v>entr</v>
      </c>
      <c r="S23" s="34" t="str">
        <f t="shared" si="5"/>
        <v>entr</v>
      </c>
      <c r="T23" s="34" t="str">
        <f t="shared" si="5"/>
        <v>entr</v>
      </c>
      <c r="U23" s="34" t="str">
        <f t="shared" si="6"/>
        <v>entr</v>
      </c>
      <c r="V23" s="34" t="str">
        <f t="shared" si="6"/>
        <v>entr</v>
      </c>
      <c r="W23" s="34" t="str">
        <f t="shared" si="6"/>
        <v>entr</v>
      </c>
      <c r="X23" s="34" t="str">
        <f t="shared" si="6"/>
        <v>entr</v>
      </c>
      <c r="Y23" s="34" t="str">
        <f t="shared" si="6"/>
        <v>entr</v>
      </c>
      <c r="Z23" s="34" t="str">
        <f t="shared" si="6"/>
        <v>entr</v>
      </c>
      <c r="AA23" s="34" t="str">
        <f t="shared" si="6"/>
        <v>entr</v>
      </c>
      <c r="AB23" s="21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</row>
    <row r="24" spans="1:111" ht="22" customHeight="1">
      <c r="A24" s="35" t="s">
        <v>64</v>
      </c>
      <c r="B24" s="35" t="s">
        <v>65</v>
      </c>
      <c r="C24" s="35" t="s">
        <v>39</v>
      </c>
      <c r="D24" s="37">
        <v>0</v>
      </c>
      <c r="E24" s="38">
        <v>44648</v>
      </c>
      <c r="F24" s="39">
        <v>44654</v>
      </c>
      <c r="G24" s="38">
        <v>44648</v>
      </c>
      <c r="H24" s="39">
        <v>44652</v>
      </c>
      <c r="I24" s="42">
        <f t="shared" si="1"/>
        <v>-2</v>
      </c>
      <c r="J24" s="41">
        <f t="shared" si="2"/>
        <v>5</v>
      </c>
      <c r="K24" s="34" t="str">
        <f t="shared" si="5"/>
        <v>entr</v>
      </c>
      <c r="L24" s="34" t="str">
        <f t="shared" si="5"/>
        <v>entr</v>
      </c>
      <c r="M24" s="34" t="str">
        <f t="shared" si="5"/>
        <v>entr</v>
      </c>
      <c r="N24" s="34" t="str">
        <f t="shared" si="5"/>
        <v>entr</v>
      </c>
      <c r="O24" s="34" t="str">
        <f t="shared" si="5"/>
        <v>etr</v>
      </c>
      <c r="P24" s="34" t="str">
        <f t="shared" si="5"/>
        <v>entr</v>
      </c>
      <c r="Q24" s="34" t="str">
        <f t="shared" si="5"/>
        <v>entr</v>
      </c>
      <c r="R24" s="34" t="str">
        <f t="shared" si="5"/>
        <v>entr</v>
      </c>
      <c r="S24" s="34" t="str">
        <f t="shared" si="5"/>
        <v>entr</v>
      </c>
      <c r="T24" s="34" t="str">
        <f t="shared" si="5"/>
        <v>entr</v>
      </c>
      <c r="U24" s="34" t="str">
        <f t="shared" si="6"/>
        <v>entr</v>
      </c>
      <c r="V24" s="34" t="str">
        <f t="shared" si="6"/>
        <v>entr</v>
      </c>
      <c r="W24" s="34" t="str">
        <f t="shared" si="6"/>
        <v>entr</v>
      </c>
      <c r="X24" s="34" t="str">
        <f t="shared" si="6"/>
        <v>entr</v>
      </c>
      <c r="Y24" s="34" t="str">
        <f t="shared" si="6"/>
        <v>entr</v>
      </c>
      <c r="Z24" s="34" t="str">
        <f t="shared" si="6"/>
        <v>entr</v>
      </c>
      <c r="AA24" s="34" t="str">
        <f t="shared" si="6"/>
        <v>entr</v>
      </c>
      <c r="AB24" s="21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</row>
    <row r="25" spans="1:111" ht="22" customHeight="1">
      <c r="A25" s="35" t="s">
        <v>66</v>
      </c>
      <c r="B25" s="35" t="s">
        <v>67</v>
      </c>
      <c r="C25" s="35" t="s">
        <v>39</v>
      </c>
      <c r="D25" s="37">
        <v>0</v>
      </c>
      <c r="E25" s="38">
        <v>44648</v>
      </c>
      <c r="F25" s="39">
        <v>44654</v>
      </c>
      <c r="G25" s="38">
        <v>44648</v>
      </c>
      <c r="H25" s="39">
        <v>44652</v>
      </c>
      <c r="I25" s="42">
        <f t="shared" si="1"/>
        <v>-2</v>
      </c>
      <c r="J25" s="41">
        <f t="shared" si="2"/>
        <v>5</v>
      </c>
      <c r="K25" s="34" t="str">
        <f t="shared" si="5"/>
        <v>entr</v>
      </c>
      <c r="L25" s="34" t="str">
        <f t="shared" si="5"/>
        <v>entr</v>
      </c>
      <c r="M25" s="34" t="str">
        <f t="shared" si="5"/>
        <v>entr</v>
      </c>
      <c r="N25" s="34" t="str">
        <f t="shared" si="5"/>
        <v>entr</v>
      </c>
      <c r="O25" s="34" t="str">
        <f t="shared" si="5"/>
        <v>etr</v>
      </c>
      <c r="P25" s="34" t="str">
        <f t="shared" si="5"/>
        <v>entr</v>
      </c>
      <c r="Q25" s="34" t="str">
        <f t="shared" si="5"/>
        <v>entr</v>
      </c>
      <c r="R25" s="34" t="str">
        <f t="shared" si="5"/>
        <v>entr</v>
      </c>
      <c r="S25" s="34" t="str">
        <f t="shared" si="5"/>
        <v>entr</v>
      </c>
      <c r="T25" s="34" t="str">
        <f t="shared" si="5"/>
        <v>entr</v>
      </c>
      <c r="U25" s="34" t="str">
        <f t="shared" si="6"/>
        <v>entr</v>
      </c>
      <c r="V25" s="34" t="str">
        <f t="shared" si="6"/>
        <v>entr</v>
      </c>
      <c r="W25" s="34" t="str">
        <f t="shared" si="6"/>
        <v>entr</v>
      </c>
      <c r="X25" s="34" t="str">
        <f t="shared" si="6"/>
        <v>entr</v>
      </c>
      <c r="Y25" s="34" t="str">
        <f t="shared" si="6"/>
        <v>entr</v>
      </c>
      <c r="Z25" s="34" t="str">
        <f t="shared" si="6"/>
        <v>entr</v>
      </c>
      <c r="AA25" s="34" t="str">
        <f t="shared" si="6"/>
        <v>entr</v>
      </c>
      <c r="AB25" s="21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</row>
    <row r="26" spans="1:111" ht="22" customHeight="1">
      <c r="A26" s="44" t="s">
        <v>68</v>
      </c>
      <c r="B26" s="45"/>
      <c r="C26" s="44" t="s">
        <v>69</v>
      </c>
      <c r="D26" s="46">
        <f>AVERAGE(D27:D29)</f>
        <v>0</v>
      </c>
      <c r="E26" s="47">
        <f>MIN(E27:E29)</f>
        <v>44620</v>
      </c>
      <c r="F26" s="48">
        <f>MAX(F27:F29)</f>
        <v>44710</v>
      </c>
      <c r="G26" s="47">
        <f>MIN(G27:G29)</f>
        <v>44620</v>
      </c>
      <c r="H26" s="48">
        <f>MAX(H27:H29)</f>
        <v>44710</v>
      </c>
      <c r="I26" s="51" t="str">
        <f t="shared" si="1"/>
        <v/>
      </c>
      <c r="J26" s="50">
        <f t="shared" si="2"/>
        <v>65</v>
      </c>
      <c r="K26" s="34" t="str">
        <f t="shared" si="5"/>
        <v>ftr</v>
      </c>
      <c r="L26" s="34" t="str">
        <f t="shared" si="5"/>
        <v>ftr</v>
      </c>
      <c r="M26" s="34" t="str">
        <f t="shared" si="5"/>
        <v>ftr</v>
      </c>
      <c r="N26" s="34" t="str">
        <f t="shared" si="5"/>
        <v>ftr</v>
      </c>
      <c r="O26" s="34" t="str">
        <f t="shared" si="5"/>
        <v>ftr</v>
      </c>
      <c r="P26" s="34" t="str">
        <f t="shared" si="5"/>
        <v>ftr</v>
      </c>
      <c r="Q26" s="34" t="str">
        <f t="shared" si="5"/>
        <v>ftr</v>
      </c>
      <c r="R26" s="34" t="str">
        <f t="shared" si="5"/>
        <v>ftr</v>
      </c>
      <c r="S26" s="34" t="str">
        <f t="shared" si="5"/>
        <v>ftr</v>
      </c>
      <c r="T26" s="34" t="str">
        <f t="shared" si="5"/>
        <v>ftr</v>
      </c>
      <c r="U26" s="34" t="str">
        <f t="shared" si="6"/>
        <v>ftr</v>
      </c>
      <c r="V26" s="34" t="str">
        <f t="shared" si="6"/>
        <v>ftr</v>
      </c>
      <c r="W26" s="34" t="str">
        <f t="shared" si="6"/>
        <v>ftr</v>
      </c>
      <c r="X26" s="34" t="str">
        <f t="shared" si="6"/>
        <v>entr</v>
      </c>
      <c r="Y26" s="34" t="str">
        <f t="shared" si="6"/>
        <v>entr</v>
      </c>
      <c r="Z26" s="34" t="str">
        <f t="shared" si="6"/>
        <v>entr</v>
      </c>
      <c r="AA26" s="34" t="str">
        <f t="shared" si="6"/>
        <v>entr</v>
      </c>
      <c r="AB26" s="21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</row>
    <row r="27" spans="1:111" ht="22" customHeight="1">
      <c r="A27" s="35" t="s">
        <v>70</v>
      </c>
      <c r="B27" s="35" t="s">
        <v>71</v>
      </c>
      <c r="C27" s="35" t="s">
        <v>39</v>
      </c>
      <c r="D27" s="37">
        <v>0</v>
      </c>
      <c r="E27" s="38">
        <v>44620</v>
      </c>
      <c r="F27" s="39">
        <v>44710</v>
      </c>
      <c r="G27" s="38">
        <v>44620</v>
      </c>
      <c r="H27" s="39">
        <v>44710</v>
      </c>
      <c r="I27" s="40" t="str">
        <f t="shared" si="1"/>
        <v/>
      </c>
      <c r="J27" s="41">
        <f t="shared" si="2"/>
        <v>65</v>
      </c>
      <c r="K27" s="34" t="str">
        <f t="shared" si="5"/>
        <v>ftr</v>
      </c>
      <c r="L27" s="34" t="str">
        <f t="shared" si="5"/>
        <v>ftr</v>
      </c>
      <c r="M27" s="34" t="str">
        <f t="shared" si="5"/>
        <v>ftr</v>
      </c>
      <c r="N27" s="34" t="str">
        <f t="shared" si="5"/>
        <v>ftr</v>
      </c>
      <c r="O27" s="34" t="str">
        <f t="shared" si="5"/>
        <v>ftr</v>
      </c>
      <c r="P27" s="34" t="str">
        <f t="shared" si="5"/>
        <v>ftr</v>
      </c>
      <c r="Q27" s="34" t="str">
        <f t="shared" si="5"/>
        <v>ftr</v>
      </c>
      <c r="R27" s="34" t="str">
        <f t="shared" si="5"/>
        <v>ftr</v>
      </c>
      <c r="S27" s="34" t="str">
        <f t="shared" si="5"/>
        <v>ftr</v>
      </c>
      <c r="T27" s="34" t="str">
        <f t="shared" si="5"/>
        <v>ftr</v>
      </c>
      <c r="U27" s="34" t="str">
        <f t="shared" si="6"/>
        <v>ftr</v>
      </c>
      <c r="V27" s="34" t="str">
        <f t="shared" si="6"/>
        <v>ftr</v>
      </c>
      <c r="W27" s="34" t="str">
        <f t="shared" si="6"/>
        <v>ftr</v>
      </c>
      <c r="X27" s="34" t="str">
        <f t="shared" si="6"/>
        <v>entr</v>
      </c>
      <c r="Y27" s="34" t="str">
        <f t="shared" si="6"/>
        <v>entr</v>
      </c>
      <c r="Z27" s="34" t="str">
        <f t="shared" si="6"/>
        <v>entr</v>
      </c>
      <c r="AA27" s="34" t="str">
        <f t="shared" si="6"/>
        <v>entr</v>
      </c>
      <c r="AB27" s="21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</row>
    <row r="28" spans="1:111" ht="22" customHeight="1">
      <c r="A28" s="35" t="s">
        <v>72</v>
      </c>
      <c r="B28" s="35" t="s">
        <v>73</v>
      </c>
      <c r="C28" s="35" t="s">
        <v>74</v>
      </c>
      <c r="D28" s="37">
        <v>0</v>
      </c>
      <c r="E28" s="38">
        <v>44648</v>
      </c>
      <c r="F28" s="39">
        <v>44682</v>
      </c>
      <c r="G28" s="38">
        <v>44655</v>
      </c>
      <c r="H28" s="39">
        <v>44682</v>
      </c>
      <c r="I28" s="40" t="str">
        <f t="shared" si="1"/>
        <v/>
      </c>
      <c r="J28" s="41">
        <f t="shared" si="2"/>
        <v>20</v>
      </c>
      <c r="K28" s="34" t="str">
        <f t="shared" si="5"/>
        <v>entr</v>
      </c>
      <c r="L28" s="34" t="str">
        <f t="shared" si="5"/>
        <v>entr</v>
      </c>
      <c r="M28" s="34" t="str">
        <f t="shared" si="5"/>
        <v>entr</v>
      </c>
      <c r="N28" s="34" t="str">
        <f t="shared" si="5"/>
        <v>entr</v>
      </c>
      <c r="O28" s="34" t="str">
        <f t="shared" si="5"/>
        <v>etr</v>
      </c>
      <c r="P28" s="34" t="str">
        <f t="shared" si="5"/>
        <v>ftr</v>
      </c>
      <c r="Q28" s="34" t="str">
        <f t="shared" si="5"/>
        <v>ftr</v>
      </c>
      <c r="R28" s="34" t="str">
        <f t="shared" si="5"/>
        <v>ftr</v>
      </c>
      <c r="S28" s="34" t="str">
        <f t="shared" si="5"/>
        <v>ftr</v>
      </c>
      <c r="T28" s="34" t="str">
        <f t="shared" si="5"/>
        <v>entr</v>
      </c>
      <c r="U28" s="34" t="str">
        <f t="shared" si="6"/>
        <v>entr</v>
      </c>
      <c r="V28" s="34" t="str">
        <f t="shared" si="6"/>
        <v>entr</v>
      </c>
      <c r="W28" s="34" t="str">
        <f t="shared" si="6"/>
        <v>entr</v>
      </c>
      <c r="X28" s="34" t="str">
        <f t="shared" si="6"/>
        <v>entr</v>
      </c>
      <c r="Y28" s="34" t="str">
        <f t="shared" si="6"/>
        <v>entr</v>
      </c>
      <c r="Z28" s="34" t="str">
        <f t="shared" si="6"/>
        <v>entr</v>
      </c>
      <c r="AA28" s="34" t="str">
        <f t="shared" si="6"/>
        <v>entr</v>
      </c>
      <c r="AB28" s="21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</row>
    <row r="29" spans="1:111" ht="22" customHeight="1">
      <c r="A29" s="35" t="s">
        <v>75</v>
      </c>
      <c r="B29" s="35" t="s">
        <v>76</v>
      </c>
      <c r="C29" s="35" t="s">
        <v>77</v>
      </c>
      <c r="D29" s="37">
        <v>0</v>
      </c>
      <c r="E29" s="38">
        <v>44648</v>
      </c>
      <c r="F29" s="39">
        <v>44682</v>
      </c>
      <c r="G29" s="38">
        <v>44655</v>
      </c>
      <c r="H29" s="39">
        <v>44682</v>
      </c>
      <c r="I29" s="40" t="str">
        <f t="shared" si="1"/>
        <v/>
      </c>
      <c r="J29" s="41">
        <f t="shared" si="2"/>
        <v>20</v>
      </c>
      <c r="K29" s="34" t="str">
        <f t="shared" ref="K29:T40" si="7">IF(OR(AND(K$8+6&lt;=$G29,K$8+6&lt;=$E29,K$8+6&lt;=$H29,K$8+6&lt;=$F29),AND(K$8+6&lt;=$G29,K$8+6&gt;$E29,K$8+6&lt;=$H29,K$8+6&gt;$F29),AND(K$8+6&gt;$G29,K$8+6&lt;=$E29,K$8+6&gt;$H29,K$8+6&lt;=$F29),AND(K$8+6&gt;$G29,K$8+6&gt;$E29,K$8+6&gt;$H29,K$8+6&gt;$F29)),"entr",IF(OR(AND(K$8+6&lt;=$G29,K$8+6&gt;$E29,K$8+6&lt;=$H29,K$8+6&lt;=$F29),AND(K$8+6&gt;$G29,K$8+6&gt;$E29,K$8+6&gt;$H29,K$8+6&lt;=$F29)),"etr",IF(OR(AND(K$8+6&gt;$G29,K$8+6&lt;=$E29,K$8+6&lt;=$H29,K$8+6&lt;=$F29),AND(K$8+6&gt;$G29,K$8+6&gt;$E29,K$8+6&lt;=$H29,K$8+6&gt;$F29)),"fntr",IF(AND(K$8+6&gt;$G29,K$8+6&gt;$E29,K$8+6&lt;=$H29,K$8+6&lt;=$F29),"ftr","err"))))</f>
        <v>entr</v>
      </c>
      <c r="L29" s="34" t="str">
        <f t="shared" si="7"/>
        <v>entr</v>
      </c>
      <c r="M29" s="34" t="str">
        <f t="shared" si="7"/>
        <v>entr</v>
      </c>
      <c r="N29" s="34" t="str">
        <f t="shared" si="7"/>
        <v>entr</v>
      </c>
      <c r="O29" s="34" t="str">
        <f t="shared" si="7"/>
        <v>etr</v>
      </c>
      <c r="P29" s="34" t="str">
        <f t="shared" si="7"/>
        <v>ftr</v>
      </c>
      <c r="Q29" s="34" t="str">
        <f t="shared" si="7"/>
        <v>ftr</v>
      </c>
      <c r="R29" s="34" t="str">
        <f t="shared" si="7"/>
        <v>ftr</v>
      </c>
      <c r="S29" s="34" t="str">
        <f t="shared" si="7"/>
        <v>ftr</v>
      </c>
      <c r="T29" s="34" t="str">
        <f t="shared" si="7"/>
        <v>entr</v>
      </c>
      <c r="U29" s="34" t="str">
        <f t="shared" ref="U29:AA40" si="8">IF(OR(AND(U$8+6&lt;=$G29,U$8+6&lt;=$E29,U$8+6&lt;=$H29,U$8+6&lt;=$F29),AND(U$8+6&lt;=$G29,U$8+6&gt;$E29,U$8+6&lt;=$H29,U$8+6&gt;$F29),AND(U$8+6&gt;$G29,U$8+6&lt;=$E29,U$8+6&gt;$H29,U$8+6&lt;=$F29),AND(U$8+6&gt;$G29,U$8+6&gt;$E29,U$8+6&gt;$H29,U$8+6&gt;$F29)),"entr",IF(OR(AND(U$8+6&lt;=$G29,U$8+6&gt;$E29,U$8+6&lt;=$H29,U$8+6&lt;=$F29),AND(U$8+6&gt;$G29,U$8+6&gt;$E29,U$8+6&gt;$H29,U$8+6&lt;=$F29)),"etr",IF(OR(AND(U$8+6&gt;$G29,U$8+6&lt;=$E29,U$8+6&lt;=$H29,U$8+6&lt;=$F29),AND(U$8+6&gt;$G29,U$8+6&gt;$E29,U$8+6&lt;=$H29,U$8+6&gt;$F29)),"fntr",IF(AND(U$8+6&gt;$G29,U$8+6&gt;$E29,U$8+6&lt;=$H29,U$8+6&lt;=$F29),"ftr","err"))))</f>
        <v>entr</v>
      </c>
      <c r="V29" s="34" t="str">
        <f t="shared" si="8"/>
        <v>entr</v>
      </c>
      <c r="W29" s="34" t="str">
        <f t="shared" si="8"/>
        <v>entr</v>
      </c>
      <c r="X29" s="34" t="str">
        <f t="shared" si="8"/>
        <v>entr</v>
      </c>
      <c r="Y29" s="34" t="str">
        <f t="shared" si="8"/>
        <v>entr</v>
      </c>
      <c r="Z29" s="34" t="str">
        <f t="shared" si="8"/>
        <v>entr</v>
      </c>
      <c r="AA29" s="34" t="str">
        <f t="shared" si="8"/>
        <v>entr</v>
      </c>
      <c r="AB29" s="21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</row>
    <row r="30" spans="1:111" ht="22" customHeight="1">
      <c r="A30" s="44" t="s">
        <v>78</v>
      </c>
      <c r="B30" s="45"/>
      <c r="C30" s="44" t="s">
        <v>79</v>
      </c>
      <c r="D30" s="46">
        <f>AVERAGE(D31:D32)</f>
        <v>0</v>
      </c>
      <c r="E30" s="47">
        <f>MIN(E31:E32)</f>
        <v>44648</v>
      </c>
      <c r="F30" s="48">
        <f>MAX(F31:F32)</f>
        <v>44682</v>
      </c>
      <c r="G30" s="47">
        <f>MIN(G31:G32)</f>
        <v>44648</v>
      </c>
      <c r="H30" s="48">
        <f>MAX(H31:H32)</f>
        <v>44682</v>
      </c>
      <c r="I30" s="51" t="str">
        <f t="shared" si="1"/>
        <v/>
      </c>
      <c r="J30" s="50">
        <f t="shared" si="2"/>
        <v>25</v>
      </c>
      <c r="K30" s="34" t="str">
        <f t="shared" si="7"/>
        <v>entr</v>
      </c>
      <c r="L30" s="34" t="str">
        <f t="shared" si="7"/>
        <v>entr</v>
      </c>
      <c r="M30" s="34" t="str">
        <f t="shared" si="7"/>
        <v>entr</v>
      </c>
      <c r="N30" s="34" t="str">
        <f t="shared" si="7"/>
        <v>entr</v>
      </c>
      <c r="O30" s="34" t="str">
        <f t="shared" si="7"/>
        <v>ftr</v>
      </c>
      <c r="P30" s="34" t="str">
        <f t="shared" si="7"/>
        <v>ftr</v>
      </c>
      <c r="Q30" s="34" t="str">
        <f t="shared" si="7"/>
        <v>ftr</v>
      </c>
      <c r="R30" s="34" t="str">
        <f t="shared" si="7"/>
        <v>ftr</v>
      </c>
      <c r="S30" s="34" t="str">
        <f t="shared" si="7"/>
        <v>ftr</v>
      </c>
      <c r="T30" s="34" t="str">
        <f t="shared" si="7"/>
        <v>entr</v>
      </c>
      <c r="U30" s="34" t="str">
        <f t="shared" si="8"/>
        <v>entr</v>
      </c>
      <c r="V30" s="34" t="str">
        <f t="shared" si="8"/>
        <v>entr</v>
      </c>
      <c r="W30" s="34" t="str">
        <f t="shared" si="8"/>
        <v>entr</v>
      </c>
      <c r="X30" s="34" t="str">
        <f t="shared" si="8"/>
        <v>entr</v>
      </c>
      <c r="Y30" s="34" t="str">
        <f t="shared" si="8"/>
        <v>entr</v>
      </c>
      <c r="Z30" s="34" t="str">
        <f t="shared" si="8"/>
        <v>entr</v>
      </c>
      <c r="AA30" s="34" t="str">
        <f t="shared" si="8"/>
        <v>entr</v>
      </c>
      <c r="AB30" s="21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</row>
    <row r="31" spans="1:111" ht="22" customHeight="1">
      <c r="A31" s="35" t="s">
        <v>80</v>
      </c>
      <c r="B31" s="35" t="s">
        <v>81</v>
      </c>
      <c r="C31" s="35" t="s">
        <v>82</v>
      </c>
      <c r="D31" s="37">
        <v>0</v>
      </c>
      <c r="E31" s="38">
        <v>44648</v>
      </c>
      <c r="F31" s="39">
        <v>44652</v>
      </c>
      <c r="G31" s="38">
        <v>44648</v>
      </c>
      <c r="H31" s="39">
        <v>44652</v>
      </c>
      <c r="I31" s="40" t="str">
        <f t="shared" si="1"/>
        <v/>
      </c>
      <c r="J31" s="41">
        <f t="shared" si="2"/>
        <v>5</v>
      </c>
      <c r="K31" s="34" t="str">
        <f t="shared" si="7"/>
        <v>entr</v>
      </c>
      <c r="L31" s="34" t="str">
        <f t="shared" si="7"/>
        <v>entr</v>
      </c>
      <c r="M31" s="34" t="str">
        <f t="shared" si="7"/>
        <v>entr</v>
      </c>
      <c r="N31" s="34" t="str">
        <f t="shared" si="7"/>
        <v>entr</v>
      </c>
      <c r="O31" s="34" t="str">
        <f t="shared" si="7"/>
        <v>entr</v>
      </c>
      <c r="P31" s="34" t="str">
        <f t="shared" si="7"/>
        <v>entr</v>
      </c>
      <c r="Q31" s="34" t="str">
        <f t="shared" si="7"/>
        <v>entr</v>
      </c>
      <c r="R31" s="34" t="str">
        <f t="shared" si="7"/>
        <v>entr</v>
      </c>
      <c r="S31" s="34" t="str">
        <f t="shared" si="7"/>
        <v>entr</v>
      </c>
      <c r="T31" s="34" t="str">
        <f t="shared" si="7"/>
        <v>entr</v>
      </c>
      <c r="U31" s="34" t="str">
        <f t="shared" si="8"/>
        <v>entr</v>
      </c>
      <c r="V31" s="34" t="str">
        <f t="shared" si="8"/>
        <v>entr</v>
      </c>
      <c r="W31" s="34" t="str">
        <f t="shared" si="8"/>
        <v>entr</v>
      </c>
      <c r="X31" s="34" t="str">
        <f t="shared" si="8"/>
        <v>entr</v>
      </c>
      <c r="Y31" s="34" t="str">
        <f t="shared" si="8"/>
        <v>entr</v>
      </c>
      <c r="Z31" s="34" t="str">
        <f t="shared" si="8"/>
        <v>entr</v>
      </c>
      <c r="AA31" s="34" t="str">
        <f t="shared" si="8"/>
        <v>entr</v>
      </c>
      <c r="AB31" s="21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</row>
    <row r="32" spans="1:111" ht="22" customHeight="1">
      <c r="A32" s="35" t="s">
        <v>83</v>
      </c>
      <c r="B32" s="35" t="s">
        <v>84</v>
      </c>
      <c r="C32" s="35" t="s">
        <v>79</v>
      </c>
      <c r="D32" s="37">
        <v>0</v>
      </c>
      <c r="E32" s="38">
        <v>44648</v>
      </c>
      <c r="F32" s="39">
        <v>44682</v>
      </c>
      <c r="G32" s="38">
        <v>44648</v>
      </c>
      <c r="H32" s="39">
        <v>44682</v>
      </c>
      <c r="I32" s="40" t="str">
        <f t="shared" si="1"/>
        <v/>
      </c>
      <c r="J32" s="41">
        <f t="shared" si="2"/>
        <v>25</v>
      </c>
      <c r="K32" s="34" t="str">
        <f t="shared" si="7"/>
        <v>entr</v>
      </c>
      <c r="L32" s="34" t="str">
        <f t="shared" si="7"/>
        <v>entr</v>
      </c>
      <c r="M32" s="34" t="str">
        <f t="shared" si="7"/>
        <v>entr</v>
      </c>
      <c r="N32" s="34" t="str">
        <f t="shared" si="7"/>
        <v>entr</v>
      </c>
      <c r="O32" s="34" t="str">
        <f t="shared" si="7"/>
        <v>ftr</v>
      </c>
      <c r="P32" s="34" t="str">
        <f t="shared" si="7"/>
        <v>ftr</v>
      </c>
      <c r="Q32" s="34" t="str">
        <f t="shared" si="7"/>
        <v>ftr</v>
      </c>
      <c r="R32" s="34" t="str">
        <f t="shared" si="7"/>
        <v>ftr</v>
      </c>
      <c r="S32" s="34" t="str">
        <f t="shared" si="7"/>
        <v>ftr</v>
      </c>
      <c r="T32" s="34" t="str">
        <f t="shared" si="7"/>
        <v>entr</v>
      </c>
      <c r="U32" s="34" t="str">
        <f t="shared" si="8"/>
        <v>entr</v>
      </c>
      <c r="V32" s="34" t="str">
        <f t="shared" si="8"/>
        <v>entr</v>
      </c>
      <c r="W32" s="34" t="str">
        <f t="shared" si="8"/>
        <v>entr</v>
      </c>
      <c r="X32" s="34" t="str">
        <f t="shared" si="8"/>
        <v>entr</v>
      </c>
      <c r="Y32" s="34" t="str">
        <f t="shared" si="8"/>
        <v>entr</v>
      </c>
      <c r="Z32" s="34" t="str">
        <f t="shared" si="8"/>
        <v>entr</v>
      </c>
      <c r="AA32" s="34" t="str">
        <f t="shared" si="8"/>
        <v>entr</v>
      </c>
      <c r="AB32" s="21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</row>
    <row r="33" spans="1:111" ht="22" customHeight="1">
      <c r="A33" s="44" t="s">
        <v>85</v>
      </c>
      <c r="B33" s="45"/>
      <c r="C33" s="44" t="s">
        <v>3</v>
      </c>
      <c r="D33" s="46">
        <f>AVERAGE(D34:D35)</f>
        <v>0</v>
      </c>
      <c r="E33" s="47">
        <f>MIN(E34:E35)</f>
        <v>44648</v>
      </c>
      <c r="F33" s="48">
        <f>MAX(F34:F35)</f>
        <v>44710</v>
      </c>
      <c r="G33" s="47">
        <f>MIN(G34:G35)</f>
        <v>44648</v>
      </c>
      <c r="H33" s="48">
        <f>MAX(H34:H35)</f>
        <v>44710</v>
      </c>
      <c r="I33" s="51" t="str">
        <f t="shared" si="1"/>
        <v/>
      </c>
      <c r="J33" s="50">
        <f t="shared" si="2"/>
        <v>45</v>
      </c>
      <c r="K33" s="34" t="str">
        <f t="shared" si="7"/>
        <v>entr</v>
      </c>
      <c r="L33" s="34" t="str">
        <f t="shared" si="7"/>
        <v>entr</v>
      </c>
      <c r="M33" s="34" t="str">
        <f t="shared" si="7"/>
        <v>entr</v>
      </c>
      <c r="N33" s="34" t="str">
        <f t="shared" si="7"/>
        <v>entr</v>
      </c>
      <c r="O33" s="34" t="str">
        <f t="shared" si="7"/>
        <v>ftr</v>
      </c>
      <c r="P33" s="34" t="str">
        <f t="shared" si="7"/>
        <v>ftr</v>
      </c>
      <c r="Q33" s="34" t="str">
        <f t="shared" si="7"/>
        <v>ftr</v>
      </c>
      <c r="R33" s="34" t="str">
        <f t="shared" si="7"/>
        <v>ftr</v>
      </c>
      <c r="S33" s="34" t="str">
        <f t="shared" si="7"/>
        <v>ftr</v>
      </c>
      <c r="T33" s="34" t="str">
        <f t="shared" si="7"/>
        <v>ftr</v>
      </c>
      <c r="U33" s="34" t="str">
        <f t="shared" si="8"/>
        <v>ftr</v>
      </c>
      <c r="V33" s="34" t="str">
        <f t="shared" si="8"/>
        <v>ftr</v>
      </c>
      <c r="W33" s="34" t="str">
        <f t="shared" si="8"/>
        <v>ftr</v>
      </c>
      <c r="X33" s="34" t="str">
        <f t="shared" si="8"/>
        <v>entr</v>
      </c>
      <c r="Y33" s="34" t="str">
        <f t="shared" si="8"/>
        <v>entr</v>
      </c>
      <c r="Z33" s="34" t="str">
        <f t="shared" si="8"/>
        <v>entr</v>
      </c>
      <c r="AA33" s="34" t="str">
        <f t="shared" si="8"/>
        <v>entr</v>
      </c>
      <c r="AB33" s="21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</row>
    <row r="34" spans="1:111" ht="22" customHeight="1">
      <c r="A34" s="35" t="s">
        <v>86</v>
      </c>
      <c r="B34" s="36"/>
      <c r="C34" s="35" t="s">
        <v>3</v>
      </c>
      <c r="D34" s="37">
        <v>0</v>
      </c>
      <c r="E34" s="38">
        <v>44648</v>
      </c>
      <c r="F34" s="39">
        <v>44682</v>
      </c>
      <c r="G34" s="38">
        <v>44648</v>
      </c>
      <c r="H34" s="39">
        <v>44682</v>
      </c>
      <c r="I34" s="40" t="str">
        <f t="shared" si="1"/>
        <v/>
      </c>
      <c r="J34" s="41">
        <f t="shared" si="2"/>
        <v>25</v>
      </c>
      <c r="K34" s="34" t="str">
        <f t="shared" si="7"/>
        <v>entr</v>
      </c>
      <c r="L34" s="34" t="str">
        <f t="shared" si="7"/>
        <v>entr</v>
      </c>
      <c r="M34" s="34" t="str">
        <f t="shared" si="7"/>
        <v>entr</v>
      </c>
      <c r="N34" s="34" t="str">
        <f t="shared" si="7"/>
        <v>entr</v>
      </c>
      <c r="O34" s="34" t="str">
        <f t="shared" si="7"/>
        <v>ftr</v>
      </c>
      <c r="P34" s="34" t="str">
        <f t="shared" si="7"/>
        <v>ftr</v>
      </c>
      <c r="Q34" s="34" t="str">
        <f t="shared" si="7"/>
        <v>ftr</v>
      </c>
      <c r="R34" s="34" t="str">
        <f t="shared" si="7"/>
        <v>ftr</v>
      </c>
      <c r="S34" s="34" t="str">
        <f t="shared" si="7"/>
        <v>ftr</v>
      </c>
      <c r="T34" s="34" t="str">
        <f t="shared" si="7"/>
        <v>entr</v>
      </c>
      <c r="U34" s="34" t="str">
        <f t="shared" si="8"/>
        <v>entr</v>
      </c>
      <c r="V34" s="34" t="str">
        <f t="shared" si="8"/>
        <v>entr</v>
      </c>
      <c r="W34" s="34" t="str">
        <f t="shared" si="8"/>
        <v>entr</v>
      </c>
      <c r="X34" s="34" t="str">
        <f t="shared" si="8"/>
        <v>entr</v>
      </c>
      <c r="Y34" s="34" t="str">
        <f t="shared" si="8"/>
        <v>entr</v>
      </c>
      <c r="Z34" s="34" t="str">
        <f t="shared" si="8"/>
        <v>entr</v>
      </c>
      <c r="AA34" s="34" t="str">
        <f t="shared" si="8"/>
        <v>entr</v>
      </c>
      <c r="AB34" s="21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</row>
    <row r="35" spans="1:111" ht="22" customHeight="1">
      <c r="A35" s="35" t="s">
        <v>87</v>
      </c>
      <c r="B35" s="35" t="s">
        <v>57</v>
      </c>
      <c r="C35" s="35" t="s">
        <v>42</v>
      </c>
      <c r="D35" s="37">
        <v>0</v>
      </c>
      <c r="E35" s="38">
        <v>44683</v>
      </c>
      <c r="F35" s="39">
        <v>44710</v>
      </c>
      <c r="G35" s="38">
        <v>44683</v>
      </c>
      <c r="H35" s="39">
        <v>44710</v>
      </c>
      <c r="I35" s="40" t="str">
        <f t="shared" si="1"/>
        <v/>
      </c>
      <c r="J35" s="41">
        <f t="shared" si="2"/>
        <v>20</v>
      </c>
      <c r="K35" s="34" t="str">
        <f t="shared" si="7"/>
        <v>entr</v>
      </c>
      <c r="L35" s="34" t="str">
        <f t="shared" si="7"/>
        <v>entr</v>
      </c>
      <c r="M35" s="34" t="str">
        <f t="shared" si="7"/>
        <v>entr</v>
      </c>
      <c r="N35" s="34" t="str">
        <f t="shared" si="7"/>
        <v>entr</v>
      </c>
      <c r="O35" s="34" t="str">
        <f t="shared" si="7"/>
        <v>entr</v>
      </c>
      <c r="P35" s="34" t="str">
        <f t="shared" si="7"/>
        <v>entr</v>
      </c>
      <c r="Q35" s="34" t="str">
        <f t="shared" si="7"/>
        <v>entr</v>
      </c>
      <c r="R35" s="34" t="str">
        <f t="shared" si="7"/>
        <v>entr</v>
      </c>
      <c r="S35" s="34" t="str">
        <f t="shared" si="7"/>
        <v>entr</v>
      </c>
      <c r="T35" s="34" t="str">
        <f t="shared" si="7"/>
        <v>ftr</v>
      </c>
      <c r="U35" s="34" t="str">
        <f t="shared" si="8"/>
        <v>ftr</v>
      </c>
      <c r="V35" s="34" t="str">
        <f t="shared" si="8"/>
        <v>ftr</v>
      </c>
      <c r="W35" s="34" t="str">
        <f t="shared" si="8"/>
        <v>ftr</v>
      </c>
      <c r="X35" s="34" t="str">
        <f t="shared" si="8"/>
        <v>entr</v>
      </c>
      <c r="Y35" s="34" t="str">
        <f t="shared" si="8"/>
        <v>entr</v>
      </c>
      <c r="Z35" s="34" t="str">
        <f t="shared" si="8"/>
        <v>entr</v>
      </c>
      <c r="AA35" s="34" t="str">
        <f t="shared" si="8"/>
        <v>entr</v>
      </c>
      <c r="AB35" s="21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</row>
    <row r="36" spans="1:111" ht="22" customHeight="1">
      <c r="A36" s="44" t="s">
        <v>88</v>
      </c>
      <c r="B36" s="45"/>
      <c r="C36" s="44" t="s">
        <v>44</v>
      </c>
      <c r="D36" s="46">
        <f>AVERAGE(D37:D37)</f>
        <v>0</v>
      </c>
      <c r="E36" s="47">
        <f>MIN(E37)</f>
        <v>44683</v>
      </c>
      <c r="F36" s="48">
        <f>MAX(F37)</f>
        <v>44710</v>
      </c>
      <c r="G36" s="47">
        <f>MIN(G37)</f>
        <v>44683</v>
      </c>
      <c r="H36" s="48">
        <f>MAX(H37)</f>
        <v>44710</v>
      </c>
      <c r="I36" s="51" t="str">
        <f t="shared" si="1"/>
        <v/>
      </c>
      <c r="J36" s="50">
        <f t="shared" si="2"/>
        <v>20</v>
      </c>
      <c r="K36" s="34" t="str">
        <f t="shared" si="7"/>
        <v>entr</v>
      </c>
      <c r="L36" s="34" t="str">
        <f t="shared" si="7"/>
        <v>entr</v>
      </c>
      <c r="M36" s="34" t="str">
        <f t="shared" si="7"/>
        <v>entr</v>
      </c>
      <c r="N36" s="34" t="str">
        <f t="shared" si="7"/>
        <v>entr</v>
      </c>
      <c r="O36" s="34" t="str">
        <f t="shared" si="7"/>
        <v>entr</v>
      </c>
      <c r="P36" s="34" t="str">
        <f t="shared" si="7"/>
        <v>entr</v>
      </c>
      <c r="Q36" s="34" t="str">
        <f t="shared" si="7"/>
        <v>entr</v>
      </c>
      <c r="R36" s="34" t="str">
        <f t="shared" si="7"/>
        <v>entr</v>
      </c>
      <c r="S36" s="34" t="str">
        <f t="shared" si="7"/>
        <v>entr</v>
      </c>
      <c r="T36" s="34" t="str">
        <f t="shared" si="7"/>
        <v>ftr</v>
      </c>
      <c r="U36" s="34" t="str">
        <f t="shared" si="8"/>
        <v>ftr</v>
      </c>
      <c r="V36" s="34" t="str">
        <f t="shared" si="8"/>
        <v>ftr</v>
      </c>
      <c r="W36" s="34" t="str">
        <f t="shared" si="8"/>
        <v>ftr</v>
      </c>
      <c r="X36" s="34" t="str">
        <f t="shared" si="8"/>
        <v>entr</v>
      </c>
      <c r="Y36" s="34" t="str">
        <f t="shared" si="8"/>
        <v>entr</v>
      </c>
      <c r="Z36" s="34" t="str">
        <f t="shared" si="8"/>
        <v>entr</v>
      </c>
      <c r="AA36" s="34" t="str">
        <f t="shared" si="8"/>
        <v>entr</v>
      </c>
      <c r="AB36" s="21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</row>
    <row r="37" spans="1:111" ht="22" customHeight="1">
      <c r="A37" s="35" t="s">
        <v>89</v>
      </c>
      <c r="B37" s="35" t="s">
        <v>90</v>
      </c>
      <c r="C37" s="35" t="s">
        <v>44</v>
      </c>
      <c r="D37" s="37">
        <v>0</v>
      </c>
      <c r="E37" s="38">
        <v>44683</v>
      </c>
      <c r="F37" s="39">
        <v>44710</v>
      </c>
      <c r="G37" s="38">
        <v>44683</v>
      </c>
      <c r="H37" s="39">
        <v>44710</v>
      </c>
      <c r="I37" s="40" t="str">
        <f t="shared" si="1"/>
        <v/>
      </c>
      <c r="J37" s="41">
        <f t="shared" si="2"/>
        <v>20</v>
      </c>
      <c r="K37" s="34" t="str">
        <f t="shared" si="7"/>
        <v>entr</v>
      </c>
      <c r="L37" s="34" t="str">
        <f t="shared" si="7"/>
        <v>entr</v>
      </c>
      <c r="M37" s="34" t="str">
        <f t="shared" si="7"/>
        <v>entr</v>
      </c>
      <c r="N37" s="34" t="str">
        <f t="shared" si="7"/>
        <v>entr</v>
      </c>
      <c r="O37" s="34" t="str">
        <f t="shared" si="7"/>
        <v>entr</v>
      </c>
      <c r="P37" s="34" t="str">
        <f t="shared" si="7"/>
        <v>entr</v>
      </c>
      <c r="Q37" s="34" t="str">
        <f t="shared" si="7"/>
        <v>entr</v>
      </c>
      <c r="R37" s="34" t="str">
        <f t="shared" si="7"/>
        <v>entr</v>
      </c>
      <c r="S37" s="34" t="str">
        <f t="shared" si="7"/>
        <v>entr</v>
      </c>
      <c r="T37" s="34" t="str">
        <f t="shared" si="7"/>
        <v>ftr</v>
      </c>
      <c r="U37" s="34" t="str">
        <f t="shared" si="8"/>
        <v>ftr</v>
      </c>
      <c r="V37" s="34" t="str">
        <f t="shared" si="8"/>
        <v>ftr</v>
      </c>
      <c r="W37" s="34" t="str">
        <f t="shared" si="8"/>
        <v>ftr</v>
      </c>
      <c r="X37" s="34" t="str">
        <f t="shared" si="8"/>
        <v>entr</v>
      </c>
      <c r="Y37" s="34" t="str">
        <f t="shared" si="8"/>
        <v>entr</v>
      </c>
      <c r="Z37" s="34" t="str">
        <f t="shared" si="8"/>
        <v>entr</v>
      </c>
      <c r="AA37" s="34" t="str">
        <f t="shared" si="8"/>
        <v>entr</v>
      </c>
      <c r="AB37" s="21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</row>
    <row r="38" spans="1:111" ht="22" customHeight="1">
      <c r="A38" s="44" t="s">
        <v>91</v>
      </c>
      <c r="B38" s="45"/>
      <c r="C38" s="44" t="s">
        <v>92</v>
      </c>
      <c r="D38" s="46">
        <f>AVERAGE(D39:D40)</f>
        <v>0</v>
      </c>
      <c r="E38" s="47">
        <f>MIN(E39:E40)</f>
        <v>44648</v>
      </c>
      <c r="F38" s="48">
        <f>MAX(F39:F40)</f>
        <v>44682</v>
      </c>
      <c r="G38" s="47">
        <f>MIN(G39:G40)</f>
        <v>44648</v>
      </c>
      <c r="H38" s="48">
        <f>MAX(H39:H40)</f>
        <v>44682</v>
      </c>
      <c r="I38" s="51" t="str">
        <f t="shared" si="1"/>
        <v/>
      </c>
      <c r="J38" s="50">
        <f t="shared" si="2"/>
        <v>25</v>
      </c>
      <c r="K38" s="34" t="str">
        <f t="shared" si="7"/>
        <v>entr</v>
      </c>
      <c r="L38" s="34" t="str">
        <f t="shared" si="7"/>
        <v>entr</v>
      </c>
      <c r="M38" s="34" t="str">
        <f t="shared" si="7"/>
        <v>entr</v>
      </c>
      <c r="N38" s="34" t="str">
        <f t="shared" si="7"/>
        <v>entr</v>
      </c>
      <c r="O38" s="34" t="str">
        <f t="shared" si="7"/>
        <v>ftr</v>
      </c>
      <c r="P38" s="34" t="str">
        <f t="shared" si="7"/>
        <v>ftr</v>
      </c>
      <c r="Q38" s="34" t="str">
        <f t="shared" si="7"/>
        <v>ftr</v>
      </c>
      <c r="R38" s="34" t="str">
        <f t="shared" si="7"/>
        <v>ftr</v>
      </c>
      <c r="S38" s="34" t="str">
        <f t="shared" si="7"/>
        <v>ftr</v>
      </c>
      <c r="T38" s="34" t="str">
        <f t="shared" si="7"/>
        <v>entr</v>
      </c>
      <c r="U38" s="34" t="str">
        <f t="shared" si="8"/>
        <v>entr</v>
      </c>
      <c r="V38" s="34" t="str">
        <f t="shared" si="8"/>
        <v>entr</v>
      </c>
      <c r="W38" s="34" t="str">
        <f t="shared" si="8"/>
        <v>entr</v>
      </c>
      <c r="X38" s="34" t="str">
        <f t="shared" si="8"/>
        <v>entr</v>
      </c>
      <c r="Y38" s="34" t="str">
        <f t="shared" si="8"/>
        <v>entr</v>
      </c>
      <c r="Z38" s="34" t="str">
        <f t="shared" si="8"/>
        <v>entr</v>
      </c>
      <c r="AA38" s="34" t="str">
        <f t="shared" si="8"/>
        <v>entr</v>
      </c>
      <c r="AB38" s="21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</row>
    <row r="39" spans="1:111" ht="22" customHeight="1">
      <c r="A39" s="35" t="s">
        <v>93</v>
      </c>
      <c r="B39" s="35" t="s">
        <v>94</v>
      </c>
      <c r="C39" s="35" t="s">
        <v>39</v>
      </c>
      <c r="D39" s="37">
        <v>0</v>
      </c>
      <c r="E39" s="38">
        <v>44648</v>
      </c>
      <c r="F39" s="39">
        <v>44654</v>
      </c>
      <c r="G39" s="38">
        <v>44648</v>
      </c>
      <c r="H39" s="39">
        <v>44654</v>
      </c>
      <c r="I39" s="40" t="str">
        <f t="shared" si="1"/>
        <v/>
      </c>
      <c r="J39" s="41">
        <f t="shared" si="2"/>
        <v>5</v>
      </c>
      <c r="K39" s="34" t="str">
        <f t="shared" si="7"/>
        <v>entr</v>
      </c>
      <c r="L39" s="34" t="str">
        <f t="shared" si="7"/>
        <v>entr</v>
      </c>
      <c r="M39" s="34" t="str">
        <f t="shared" si="7"/>
        <v>entr</v>
      </c>
      <c r="N39" s="34" t="str">
        <f t="shared" si="7"/>
        <v>entr</v>
      </c>
      <c r="O39" s="34" t="str">
        <f t="shared" si="7"/>
        <v>ftr</v>
      </c>
      <c r="P39" s="34" t="str">
        <f t="shared" si="7"/>
        <v>entr</v>
      </c>
      <c r="Q39" s="34" t="str">
        <f t="shared" si="7"/>
        <v>entr</v>
      </c>
      <c r="R39" s="34" t="str">
        <f t="shared" si="7"/>
        <v>entr</v>
      </c>
      <c r="S39" s="34" t="str">
        <f t="shared" si="7"/>
        <v>entr</v>
      </c>
      <c r="T39" s="34" t="str">
        <f t="shared" si="7"/>
        <v>entr</v>
      </c>
      <c r="U39" s="34" t="str">
        <f t="shared" si="8"/>
        <v>entr</v>
      </c>
      <c r="V39" s="34" t="str">
        <f t="shared" si="8"/>
        <v>entr</v>
      </c>
      <c r="W39" s="34" t="str">
        <f t="shared" si="8"/>
        <v>entr</v>
      </c>
      <c r="X39" s="34" t="str">
        <f t="shared" si="8"/>
        <v>entr</v>
      </c>
      <c r="Y39" s="34" t="str">
        <f t="shared" si="8"/>
        <v>entr</v>
      </c>
      <c r="Z39" s="34" t="str">
        <f t="shared" si="8"/>
        <v>entr</v>
      </c>
      <c r="AA39" s="34" t="str">
        <f t="shared" si="8"/>
        <v>entr</v>
      </c>
      <c r="AB39" s="21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</row>
    <row r="40" spans="1:111" ht="22" customHeight="1">
      <c r="A40" s="35" t="s">
        <v>95</v>
      </c>
      <c r="B40" s="35" t="s">
        <v>94</v>
      </c>
      <c r="C40" s="35" t="s">
        <v>82</v>
      </c>
      <c r="D40" s="37">
        <v>0</v>
      </c>
      <c r="E40" s="38">
        <v>44655</v>
      </c>
      <c r="F40" s="39">
        <v>44682</v>
      </c>
      <c r="G40" s="38">
        <v>44655</v>
      </c>
      <c r="H40" s="39">
        <v>44682</v>
      </c>
      <c r="I40" s="40" t="str">
        <f t="shared" si="1"/>
        <v/>
      </c>
      <c r="J40" s="41">
        <f t="shared" si="2"/>
        <v>20</v>
      </c>
      <c r="K40" s="34" t="str">
        <f t="shared" si="7"/>
        <v>entr</v>
      </c>
      <c r="L40" s="34" t="str">
        <f t="shared" si="7"/>
        <v>entr</v>
      </c>
      <c r="M40" s="34" t="str">
        <f t="shared" si="7"/>
        <v>entr</v>
      </c>
      <c r="N40" s="34" t="str">
        <f t="shared" si="7"/>
        <v>entr</v>
      </c>
      <c r="O40" s="34" t="str">
        <f t="shared" si="7"/>
        <v>entr</v>
      </c>
      <c r="P40" s="34" t="str">
        <f t="shared" si="7"/>
        <v>ftr</v>
      </c>
      <c r="Q40" s="34" t="str">
        <f t="shared" si="7"/>
        <v>ftr</v>
      </c>
      <c r="R40" s="34" t="str">
        <f t="shared" si="7"/>
        <v>ftr</v>
      </c>
      <c r="S40" s="34" t="str">
        <f t="shared" si="7"/>
        <v>ftr</v>
      </c>
      <c r="T40" s="34" t="str">
        <f t="shared" si="7"/>
        <v>entr</v>
      </c>
      <c r="U40" s="34" t="str">
        <f t="shared" si="8"/>
        <v>entr</v>
      </c>
      <c r="V40" s="34" t="str">
        <f t="shared" si="8"/>
        <v>entr</v>
      </c>
      <c r="W40" s="34" t="str">
        <f t="shared" si="8"/>
        <v>entr</v>
      </c>
      <c r="X40" s="34" t="str">
        <f t="shared" si="8"/>
        <v>entr</v>
      </c>
      <c r="Y40" s="34" t="str">
        <f t="shared" si="8"/>
        <v>entr</v>
      </c>
      <c r="Z40" s="34" t="str">
        <f t="shared" si="8"/>
        <v>entr</v>
      </c>
      <c r="AA40" s="34" t="str">
        <f t="shared" si="8"/>
        <v>entr</v>
      </c>
      <c r="AB40" s="21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</row>
    <row r="41" spans="1:111" ht="16" customHeight="1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</row>
  </sheetData>
  <mergeCells count="3">
    <mergeCell ref="A6:B6"/>
    <mergeCell ref="A3:B3"/>
    <mergeCell ref="A1:D1"/>
  </mergeCells>
  <phoneticPr fontId="13" type="noConversion"/>
  <conditionalFormatting sqref="K9:AA40">
    <cfRule type="cellIs" dxfId="4" priority="1" stopIfTrue="1" operator="equal">
      <formula>"fntr"</formula>
    </cfRule>
    <cfRule type="cellIs" dxfId="3" priority="2" stopIfTrue="1" operator="equal">
      <formula>"entr"</formula>
    </cfRule>
    <cfRule type="cellIs" dxfId="2" priority="3" stopIfTrue="1" operator="equal">
      <formula>"err"</formula>
    </cfRule>
    <cfRule type="cellIs" dxfId="1" priority="4" stopIfTrue="1" operator="equal">
      <formula>"etr"</formula>
    </cfRule>
    <cfRule type="cellIs" dxfId="0" priority="5" stopIfTrue="1" operator="equal">
      <formula>"ftr"</formula>
    </cfRule>
  </conditionalFormatting>
  <pageMargins left="0.70866141732283472" right="0.70866141732283472" top="0.74803149606299213" bottom="0.74803149606299213" header="0.31496062992125984" footer="0.31496062992125984"/>
  <pageSetup scale="40" orientation="landscape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Gantt Chart-C조 - Table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 shim</dc:creator>
  <cp:lastModifiedBy>SHIM EUNYONG</cp:lastModifiedBy>
  <cp:lastPrinted>2022-03-29T02:07:29Z</cp:lastPrinted>
  <dcterms:created xsi:type="dcterms:W3CDTF">2022-03-29T01:48:15Z</dcterms:created>
  <dcterms:modified xsi:type="dcterms:W3CDTF">2022-03-29T02:14:02Z</dcterms:modified>
</cp:coreProperties>
</file>