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0" windowWidth="15960" windowHeight="15580"/>
  </bookViews>
  <sheets>
    <sheet name="Gantt Chart-C조 - Table 1" sheetId="1" r:id="rId1"/>
  </sheets>
  <calcPr calcId="124519"/>
</workbook>
</file>

<file path=xl/calcChain.xml><?xml version="1.0" encoding="utf-8"?>
<calcChain xmlns="http://schemas.openxmlformats.org/spreadsheetml/2006/main">
  <c r="AA38" i="1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J51"/>
  <c r="I51"/>
  <c r="J50"/>
  <c r="I50"/>
  <c r="H49"/>
  <c r="G49"/>
  <c r="J49" s="1"/>
  <c r="F49"/>
  <c r="I49" s="1"/>
  <c r="E49"/>
  <c r="D49"/>
  <c r="J48"/>
  <c r="I48"/>
  <c r="H47"/>
  <c r="G47"/>
  <c r="F47"/>
  <c r="I47" s="1"/>
  <c r="E47"/>
  <c r="D47"/>
  <c r="J46"/>
  <c r="I46"/>
  <c r="J45"/>
  <c r="I45"/>
  <c r="H44"/>
  <c r="J44" s="1"/>
  <c r="G44"/>
  <c r="F44"/>
  <c r="E44"/>
  <c r="D44"/>
  <c r="J43"/>
  <c r="I43"/>
  <c r="J42"/>
  <c r="I42"/>
  <c r="H41"/>
  <c r="G41"/>
  <c r="F41"/>
  <c r="I41" s="1"/>
  <c r="E41"/>
  <c r="D41"/>
  <c r="J40"/>
  <c r="I40"/>
  <c r="J39"/>
  <c r="I39"/>
  <c r="J37"/>
  <c r="I37"/>
  <c r="H36"/>
  <c r="G36"/>
  <c r="F36"/>
  <c r="E36"/>
  <c r="D36"/>
  <c r="J35"/>
  <c r="I35"/>
  <c r="J34"/>
  <c r="I34"/>
  <c r="J29"/>
  <c r="I29"/>
  <c r="H28"/>
  <c r="G28"/>
  <c r="F28"/>
  <c r="E28"/>
  <c r="D28"/>
  <c r="J27"/>
  <c r="I27"/>
  <c r="J26"/>
  <c r="I26"/>
  <c r="J20"/>
  <c r="I20"/>
  <c r="J18"/>
  <c r="I18"/>
  <c r="H17"/>
  <c r="G17"/>
  <c r="F17"/>
  <c r="E17"/>
  <c r="D17"/>
  <c r="J16"/>
  <c r="I16"/>
  <c r="J15"/>
  <c r="I15"/>
  <c r="J14"/>
  <c r="I14"/>
  <c r="J13"/>
  <c r="I13"/>
  <c r="J12"/>
  <c r="I12"/>
  <c r="J11"/>
  <c r="I11"/>
  <c r="J10"/>
  <c r="I10"/>
  <c r="H9"/>
  <c r="G9"/>
  <c r="F9"/>
  <c r="I9" s="1"/>
  <c r="E9"/>
  <c r="D9"/>
  <c r="D6"/>
  <c r="K8" s="1"/>
  <c r="K13" s="1"/>
  <c r="I28" l="1"/>
  <c r="J28"/>
  <c r="I17"/>
  <c r="J17"/>
  <c r="J36"/>
  <c r="I44"/>
  <c r="J9"/>
  <c r="J41"/>
  <c r="J47"/>
  <c r="K9"/>
  <c r="K51"/>
  <c r="K49"/>
  <c r="K46"/>
  <c r="K44"/>
  <c r="K39"/>
  <c r="K36"/>
  <c r="K48"/>
  <c r="K43"/>
  <c r="K41"/>
  <c r="K50"/>
  <c r="K45"/>
  <c r="K40"/>
  <c r="K37"/>
  <c r="K47"/>
  <c r="K42"/>
  <c r="K27"/>
  <c r="K20"/>
  <c r="K17"/>
  <c r="K10"/>
  <c r="L8"/>
  <c r="K35"/>
  <c r="K34"/>
  <c r="K29"/>
  <c r="K16"/>
  <c r="K14"/>
  <c r="K12"/>
  <c r="K28"/>
  <c r="K26"/>
  <c r="K18"/>
  <c r="K11"/>
  <c r="K15"/>
  <c r="I36"/>
  <c r="L47" l="1"/>
  <c r="L42"/>
  <c r="L34"/>
  <c r="L51"/>
  <c r="L49"/>
  <c r="L46"/>
  <c r="L44"/>
  <c r="L39"/>
  <c r="L48"/>
  <c r="L43"/>
  <c r="L41"/>
  <c r="L35"/>
  <c r="L29"/>
  <c r="L50"/>
  <c r="L45"/>
  <c r="L40"/>
  <c r="L15"/>
  <c r="L13"/>
  <c r="L11"/>
  <c r="L9"/>
  <c r="L26"/>
  <c r="L36"/>
  <c r="L27"/>
  <c r="L20"/>
  <c r="L17"/>
  <c r="M8"/>
  <c r="L16"/>
  <c r="L14"/>
  <c r="L12"/>
  <c r="L10"/>
  <c r="L37"/>
  <c r="L28"/>
  <c r="L18"/>
  <c r="M50" l="1"/>
  <c r="M45"/>
  <c r="M40"/>
  <c r="M37"/>
  <c r="M47"/>
  <c r="M42"/>
  <c r="M51"/>
  <c r="M49"/>
  <c r="M46"/>
  <c r="M44"/>
  <c r="M39"/>
  <c r="M36"/>
  <c r="M48"/>
  <c r="M43"/>
  <c r="M41"/>
  <c r="M28"/>
  <c r="M26"/>
  <c r="M18"/>
  <c r="M15"/>
  <c r="M13"/>
  <c r="M11"/>
  <c r="M9"/>
  <c r="M35"/>
  <c r="M34"/>
  <c r="M29"/>
  <c r="M27"/>
  <c r="M20"/>
  <c r="M17"/>
  <c r="N8"/>
  <c r="M14"/>
  <c r="M10"/>
  <c r="M16"/>
  <c r="M12"/>
  <c r="N48" l="1"/>
  <c r="N43"/>
  <c r="N41"/>
  <c r="N35"/>
  <c r="N29"/>
  <c r="N50"/>
  <c r="N45"/>
  <c r="N40"/>
  <c r="N37"/>
  <c r="N47"/>
  <c r="N42"/>
  <c r="N34"/>
  <c r="N28"/>
  <c r="N51"/>
  <c r="N49"/>
  <c r="N46"/>
  <c r="N44"/>
  <c r="N39"/>
  <c r="N16"/>
  <c r="N14"/>
  <c r="N12"/>
  <c r="N10"/>
  <c r="O8"/>
  <c r="N26"/>
  <c r="N18"/>
  <c r="N36"/>
  <c r="N15"/>
  <c r="N13"/>
  <c r="N11"/>
  <c r="N9"/>
  <c r="N27"/>
  <c r="N20"/>
  <c r="N17"/>
  <c r="O51" l="1"/>
  <c r="O49"/>
  <c r="O46"/>
  <c r="O44"/>
  <c r="O39"/>
  <c r="O36"/>
  <c r="O48"/>
  <c r="O43"/>
  <c r="O41"/>
  <c r="O50"/>
  <c r="O45"/>
  <c r="O40"/>
  <c r="O37"/>
  <c r="O47"/>
  <c r="O42"/>
  <c r="O27"/>
  <c r="O20"/>
  <c r="O17"/>
  <c r="O28"/>
  <c r="O16"/>
  <c r="O14"/>
  <c r="O12"/>
  <c r="O10"/>
  <c r="P8"/>
  <c r="O35"/>
  <c r="O34"/>
  <c r="O26"/>
  <c r="O18"/>
  <c r="O29"/>
  <c r="O15"/>
  <c r="O11"/>
  <c r="O9"/>
  <c r="O13"/>
  <c r="P47" l="1"/>
  <c r="P42"/>
  <c r="P34"/>
  <c r="P51"/>
  <c r="P49"/>
  <c r="P46"/>
  <c r="P44"/>
  <c r="P39"/>
  <c r="P48"/>
  <c r="P43"/>
  <c r="P41"/>
  <c r="P35"/>
  <c r="P29"/>
  <c r="P50"/>
  <c r="P45"/>
  <c r="P40"/>
  <c r="P37"/>
  <c r="P15"/>
  <c r="P13"/>
  <c r="P11"/>
  <c r="P9"/>
  <c r="P27"/>
  <c r="P20"/>
  <c r="P17"/>
  <c r="Q8"/>
  <c r="P26"/>
  <c r="P28"/>
  <c r="P16"/>
  <c r="P14"/>
  <c r="P12"/>
  <c r="P10"/>
  <c r="P36"/>
  <c r="P18"/>
  <c r="Q50" l="1"/>
  <c r="Q45"/>
  <c r="Q40"/>
  <c r="Q37"/>
  <c r="Q47"/>
  <c r="Q42"/>
  <c r="Q51"/>
  <c r="Q49"/>
  <c r="Q46"/>
  <c r="Q44"/>
  <c r="Q39"/>
  <c r="Q36"/>
  <c r="Q48"/>
  <c r="Q43"/>
  <c r="Q41"/>
  <c r="Q35"/>
  <c r="Q34"/>
  <c r="Q29"/>
  <c r="Q26"/>
  <c r="Q18"/>
  <c r="Q9"/>
  <c r="Q15"/>
  <c r="Q13"/>
  <c r="Q11"/>
  <c r="Q28"/>
  <c r="Q27"/>
  <c r="Q20"/>
  <c r="Q17"/>
  <c r="Q16"/>
  <c r="Q12"/>
  <c r="R8"/>
  <c r="Q14"/>
  <c r="Q10"/>
  <c r="R48" l="1"/>
  <c r="R43"/>
  <c r="R41"/>
  <c r="R35"/>
  <c r="R29"/>
  <c r="R50"/>
  <c r="R45"/>
  <c r="R40"/>
  <c r="R37"/>
  <c r="R47"/>
  <c r="R42"/>
  <c r="R34"/>
  <c r="R28"/>
  <c r="R51"/>
  <c r="R49"/>
  <c r="R46"/>
  <c r="R44"/>
  <c r="R39"/>
  <c r="R36"/>
  <c r="R16"/>
  <c r="R14"/>
  <c r="R12"/>
  <c r="R10"/>
  <c r="S8"/>
  <c r="R20"/>
  <c r="R26"/>
  <c r="R18"/>
  <c r="R27"/>
  <c r="R15"/>
  <c r="R13"/>
  <c r="R11"/>
  <c r="R9"/>
  <c r="R17"/>
  <c r="S51" l="1"/>
  <c r="S49"/>
  <c r="S46"/>
  <c r="S44"/>
  <c r="S39"/>
  <c r="S36"/>
  <c r="S48"/>
  <c r="S43"/>
  <c r="S41"/>
  <c r="S50"/>
  <c r="S45"/>
  <c r="S40"/>
  <c r="S37"/>
  <c r="S47"/>
  <c r="S42"/>
  <c r="S28"/>
  <c r="S27"/>
  <c r="S20"/>
  <c r="S17"/>
  <c r="S10"/>
  <c r="T8"/>
  <c r="S35"/>
  <c r="S34"/>
  <c r="S29"/>
  <c r="S16"/>
  <c r="S14"/>
  <c r="S12"/>
  <c r="S26"/>
  <c r="S18"/>
  <c r="S13"/>
  <c r="S9"/>
  <c r="S15"/>
  <c r="S11"/>
  <c r="T47" l="1"/>
  <c r="T42"/>
  <c r="T34"/>
  <c r="T51"/>
  <c r="T49"/>
  <c r="T46"/>
  <c r="T44"/>
  <c r="T39"/>
  <c r="T48"/>
  <c r="T43"/>
  <c r="T41"/>
  <c r="T35"/>
  <c r="T29"/>
  <c r="T50"/>
  <c r="T45"/>
  <c r="T40"/>
  <c r="T15"/>
  <c r="T13"/>
  <c r="T11"/>
  <c r="T9"/>
  <c r="U8"/>
  <c r="T37"/>
  <c r="T36"/>
  <c r="T28"/>
  <c r="T27"/>
  <c r="T20"/>
  <c r="T17"/>
  <c r="T16"/>
  <c r="T14"/>
  <c r="T12"/>
  <c r="T10"/>
  <c r="T26"/>
  <c r="T18"/>
  <c r="U50" l="1"/>
  <c r="U45"/>
  <c r="U40"/>
  <c r="U37"/>
  <c r="U47"/>
  <c r="U42"/>
  <c r="U51"/>
  <c r="U49"/>
  <c r="U46"/>
  <c r="U44"/>
  <c r="U39"/>
  <c r="U36"/>
  <c r="U48"/>
  <c r="U43"/>
  <c r="U41"/>
  <c r="U26"/>
  <c r="U18"/>
  <c r="U15"/>
  <c r="U13"/>
  <c r="U11"/>
  <c r="U9"/>
  <c r="U35"/>
  <c r="U34"/>
  <c r="U29"/>
  <c r="U28"/>
  <c r="U27"/>
  <c r="U20"/>
  <c r="U17"/>
  <c r="U10"/>
  <c r="U16"/>
  <c r="U12"/>
  <c r="V8"/>
  <c r="U14"/>
  <c r="V48" l="1"/>
  <c r="V43"/>
  <c r="V41"/>
  <c r="V35"/>
  <c r="V29"/>
  <c r="V50"/>
  <c r="V45"/>
  <c r="V40"/>
  <c r="V37"/>
  <c r="V47"/>
  <c r="V42"/>
  <c r="V34"/>
  <c r="V28"/>
  <c r="V51"/>
  <c r="V49"/>
  <c r="V46"/>
  <c r="V44"/>
  <c r="V39"/>
  <c r="V16"/>
  <c r="V14"/>
  <c r="V12"/>
  <c r="V10"/>
  <c r="W8"/>
  <c r="V26"/>
  <c r="V18"/>
  <c r="V20"/>
  <c r="V36"/>
  <c r="V15"/>
  <c r="V13"/>
  <c r="V11"/>
  <c r="V9"/>
  <c r="V27"/>
  <c r="V17"/>
  <c r="W51" l="1"/>
  <c r="W49"/>
  <c r="W46"/>
  <c r="W44"/>
  <c r="W39"/>
  <c r="W36"/>
  <c r="W48"/>
  <c r="W43"/>
  <c r="W41"/>
  <c r="W50"/>
  <c r="W45"/>
  <c r="W40"/>
  <c r="W37"/>
  <c r="W47"/>
  <c r="W42"/>
  <c r="W27"/>
  <c r="W20"/>
  <c r="W17"/>
  <c r="W16"/>
  <c r="W14"/>
  <c r="W12"/>
  <c r="W10"/>
  <c r="X8"/>
  <c r="W34"/>
  <c r="W29"/>
  <c r="W26"/>
  <c r="W18"/>
  <c r="W35"/>
  <c r="W28"/>
  <c r="W9"/>
  <c r="W11"/>
  <c r="W13"/>
  <c r="W15"/>
  <c r="X47" l="1"/>
  <c r="X42"/>
  <c r="X34"/>
  <c r="X51"/>
  <c r="X49"/>
  <c r="X46"/>
  <c r="X44"/>
  <c r="X39"/>
  <c r="X48"/>
  <c r="X43"/>
  <c r="X41"/>
  <c r="X35"/>
  <c r="X29"/>
  <c r="X50"/>
  <c r="X45"/>
  <c r="X40"/>
  <c r="X28"/>
  <c r="X15"/>
  <c r="X13"/>
  <c r="X11"/>
  <c r="X9"/>
  <c r="X27"/>
  <c r="X20"/>
  <c r="X17"/>
  <c r="Y8"/>
  <c r="X26"/>
  <c r="X37"/>
  <c r="X16"/>
  <c r="X14"/>
  <c r="X12"/>
  <c r="X10"/>
  <c r="X36"/>
  <c r="X18"/>
  <c r="Y50" l="1"/>
  <c r="Y45"/>
  <c r="Y40"/>
  <c r="Y37"/>
  <c r="Y47"/>
  <c r="Y42"/>
  <c r="Y51"/>
  <c r="Y49"/>
  <c r="Y46"/>
  <c r="Y44"/>
  <c r="Y39"/>
  <c r="Y36"/>
  <c r="Y48"/>
  <c r="Y43"/>
  <c r="Y41"/>
  <c r="Y35"/>
  <c r="Y34"/>
  <c r="Y29"/>
  <c r="Y26"/>
  <c r="Y18"/>
  <c r="Y9"/>
  <c r="Y28"/>
  <c r="Y15"/>
  <c r="Y13"/>
  <c r="Y11"/>
  <c r="Y27"/>
  <c r="Y20"/>
  <c r="Y17"/>
  <c r="Y14"/>
  <c r="Y10"/>
  <c r="Z8"/>
  <c r="Y16"/>
  <c r="Y12"/>
  <c r="Z48" l="1"/>
  <c r="Z43"/>
  <c r="Z41"/>
  <c r="Z35"/>
  <c r="Z29"/>
  <c r="Z50"/>
  <c r="Z45"/>
  <c r="Z40"/>
  <c r="Z37"/>
  <c r="Z47"/>
  <c r="Z42"/>
  <c r="Z34"/>
  <c r="Z28"/>
  <c r="Z51"/>
  <c r="Z49"/>
  <c r="Z46"/>
  <c r="Z44"/>
  <c r="Z39"/>
  <c r="Z36"/>
  <c r="Z16"/>
  <c r="Z14"/>
  <c r="Z12"/>
  <c r="Z10"/>
  <c r="AA8"/>
  <c r="Z26"/>
  <c r="Z18"/>
  <c r="Z15"/>
  <c r="Z13"/>
  <c r="Z11"/>
  <c r="Z9"/>
  <c r="Z27"/>
  <c r="Z20"/>
  <c r="Z17"/>
  <c r="AA51" l="1"/>
  <c r="AA49"/>
  <c r="AA46"/>
  <c r="AA44"/>
  <c r="AA39"/>
  <c r="AA36"/>
  <c r="AA48"/>
  <c r="AA43"/>
  <c r="AA41"/>
  <c r="AA50"/>
  <c r="AA45"/>
  <c r="AA40"/>
  <c r="AA37"/>
  <c r="AA47"/>
  <c r="AA42"/>
  <c r="AA27"/>
  <c r="AA20"/>
  <c r="AA17"/>
  <c r="AA10"/>
  <c r="AA35"/>
  <c r="AA34"/>
  <c r="AA29"/>
  <c r="AA16"/>
  <c r="AA14"/>
  <c r="AA12"/>
  <c r="AA28"/>
  <c r="AA26"/>
  <c r="AA18"/>
  <c r="AA15"/>
  <c r="AA11"/>
  <c r="AA13"/>
  <c r="AA9"/>
</calcChain>
</file>

<file path=xl/sharedStrings.xml><?xml version="1.0" encoding="utf-8"?>
<sst xmlns="http://schemas.openxmlformats.org/spreadsheetml/2006/main" count="125" uniqueCount="85">
  <si>
    <t>Try Smartsheet for FREE</t>
  </si>
  <si>
    <t>PROJECT TITLE</t>
  </si>
  <si>
    <t>PROJECT MANAGER</t>
  </si>
  <si>
    <t>공통</t>
  </si>
  <si>
    <t>COMPANY NAME</t>
  </si>
  <si>
    <t>PROJECT START DATE</t>
  </si>
  <si>
    <t>한국직업능력교육원 안산</t>
  </si>
  <si>
    <t>&lt;––  DO NOT DELETE OR 
ALTER CELL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</si>
  <si>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</si>
  <si>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</si>
  <si>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</si>
  <si>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</si>
  <si>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</si>
  <si>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</si>
  <si>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</si>
  <si>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</si>
  <si>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</si>
  <si>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</si>
  <si>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</si>
  <si>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</si>
  <si>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</si>
  <si>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</si>
  <si>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</si>
  <si>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</si>
  <si>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</si>
  <si>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TASK TITLE</t>
  </si>
  <si>
    <t>TAKE SKILL</t>
  </si>
  <si>
    <t>TASK OWNER</t>
  </si>
  <si>
    <t>PCT OF TASK COMPLETE</t>
  </si>
  <si>
    <t>SCHEDULED START</t>
  </si>
  <si>
    <t>SCHEDULED FINISH</t>
  </si>
  <si>
    <t>ACTUAL 
START</t>
  </si>
  <si>
    <t>ACTUAL 
FINISH</t>
  </si>
  <si>
    <t>FINISH VARIANCE</t>
  </si>
  <si>
    <t>DURATION IN DAYS</t>
  </si>
  <si>
    <t>주제 구상</t>
  </si>
  <si>
    <t>파츠리스트 제작</t>
  </si>
  <si>
    <t>excel</t>
  </si>
  <si>
    <t>플로우 차트 제작</t>
  </si>
  <si>
    <t>gitmind</t>
  </si>
  <si>
    <t>간트 차트 제작</t>
  </si>
  <si>
    <t>DB 설계도 작성</t>
  </si>
  <si>
    <t>전체 코드 통합 및 리뷰</t>
  </si>
  <si>
    <t>Python, C언어, Flask</t>
  </si>
  <si>
    <t>포트폴리오 작성</t>
  </si>
  <si>
    <t>Linux(Rasbian)</t>
  </si>
  <si>
    <t>MariaDB</t>
  </si>
  <si>
    <t>Flask</t>
  </si>
  <si>
    <t>Azure</t>
  </si>
  <si>
    <t>Tensorflow</t>
  </si>
  <si>
    <t>Tensorflow, yolo</t>
  </si>
  <si>
    <t>OpenCV, Python, DB</t>
  </si>
  <si>
    <r>
      <rPr>
        <b/>
        <sz val="20"/>
        <color indexed="9"/>
        <rFont val="돋움"/>
        <family val="3"/>
        <charset val="129"/>
      </rPr>
      <t>클라우드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기반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재난분석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사물인터넷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개발자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과정</t>
    </r>
    <r>
      <rPr>
        <b/>
        <sz val="20"/>
        <color indexed="9"/>
        <rFont val="Century Gothic"/>
        <family val="2"/>
      </rPr>
      <t xml:space="preserve"> </t>
    </r>
    <r>
      <rPr>
        <b/>
        <sz val="20"/>
        <color indexed="9"/>
        <rFont val="돋움"/>
        <family val="3"/>
        <charset val="129"/>
      </rPr>
      <t>프로젝트</t>
    </r>
    <r>
      <rPr>
        <b/>
        <sz val="20"/>
        <color indexed="9"/>
        <rFont val="Century Gothic"/>
        <family val="2"/>
      </rPr>
      <t>-B</t>
    </r>
    <r>
      <rPr>
        <b/>
        <sz val="20"/>
        <color indexed="9"/>
        <rFont val="돋움"/>
        <family val="3"/>
        <charset val="129"/>
      </rPr>
      <t>조</t>
    </r>
    <phoneticPr fontId="13" type="noConversion"/>
  </si>
  <si>
    <t>최규범</t>
    <phoneticPr fontId="13" type="noConversion"/>
  </si>
  <si>
    <r>
      <rPr>
        <sz val="10"/>
        <color indexed="8"/>
        <rFont val="돋움"/>
        <family val="3"/>
        <charset val="129"/>
      </rPr>
      <t>디스플레이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구성하기</t>
    </r>
    <phoneticPr fontId="13" type="noConversion"/>
  </si>
  <si>
    <r>
      <t xml:space="preserve">3D </t>
    </r>
    <r>
      <rPr>
        <sz val="10"/>
        <color indexed="8"/>
        <rFont val="돋움"/>
        <family val="3"/>
        <charset val="129"/>
      </rPr>
      <t>르린터이용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하드웨어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케이스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만들기</t>
    </r>
    <r>
      <rPr>
        <sz val="10"/>
        <color indexed="8"/>
        <rFont val="Century Gothic"/>
        <family val="2"/>
      </rPr>
      <t>(</t>
    </r>
    <r>
      <rPr>
        <sz val="10"/>
        <color indexed="8"/>
        <rFont val="돋움"/>
        <family val="3"/>
        <charset val="129"/>
      </rPr>
      <t>벽부착형</t>
    </r>
    <r>
      <rPr>
        <sz val="10"/>
        <color indexed="8"/>
        <rFont val="Century Gothic"/>
        <family val="2"/>
      </rPr>
      <t>)</t>
    </r>
    <phoneticPr fontId="13" type="noConversion"/>
  </si>
  <si>
    <r>
      <rPr>
        <sz val="10"/>
        <color indexed="8"/>
        <rFont val="돋움"/>
        <family val="3"/>
        <charset val="129"/>
      </rPr>
      <t>일반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카메라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코드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작성</t>
    </r>
    <phoneticPr fontId="13" type="noConversion"/>
  </si>
  <si>
    <r>
      <rPr>
        <sz val="10"/>
        <color indexed="8"/>
        <rFont val="돋움"/>
        <family val="3"/>
        <charset val="129"/>
      </rPr>
      <t>열화상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카메라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코드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작성</t>
    </r>
    <phoneticPr fontId="13" type="noConversion"/>
  </si>
  <si>
    <r>
      <rPr>
        <sz val="10"/>
        <color indexed="8"/>
        <rFont val="돋움"/>
        <family val="3"/>
        <charset val="129"/>
      </rPr>
      <t>검출컴퓨터로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결과물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전송</t>
    </r>
    <phoneticPr fontId="13" type="noConversion"/>
  </si>
  <si>
    <r>
      <t>2</t>
    </r>
    <r>
      <rPr>
        <sz val="10"/>
        <color indexed="8"/>
        <rFont val="돋움"/>
        <family val="3"/>
        <charset val="129"/>
      </rPr>
      <t>차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검증을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위한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이미지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검출</t>
    </r>
    <phoneticPr fontId="13" type="noConversion"/>
  </si>
  <si>
    <r>
      <rPr>
        <sz val="10"/>
        <color indexed="8"/>
        <rFont val="돋움"/>
        <family val="3"/>
        <charset val="129"/>
      </rPr>
      <t>검출컴퓨터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결과와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비교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후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디스플에이에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정상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비정상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표시</t>
    </r>
    <phoneticPr fontId="13" type="noConversion"/>
  </si>
  <si>
    <t>서버에 현재 영상출력 코드 작성</t>
    <phoneticPr fontId="13" type="noConversion"/>
  </si>
  <si>
    <t>라즈베리 2개 사용 역할 나누기</t>
    <phoneticPr fontId="13" type="noConversion"/>
  </si>
  <si>
    <r>
      <rPr>
        <sz val="10"/>
        <color indexed="8"/>
        <rFont val="돋움"/>
        <family val="3"/>
        <charset val="129"/>
      </rPr>
      <t>학습시켜서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모델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만들기</t>
    </r>
    <phoneticPr fontId="13" type="noConversion"/>
  </si>
  <si>
    <r>
      <t xml:space="preserve">DB </t>
    </r>
    <r>
      <rPr>
        <sz val="10"/>
        <color indexed="8"/>
        <rFont val="돋움"/>
        <family val="3"/>
        <charset val="129"/>
      </rPr>
      <t>만들기</t>
    </r>
    <r>
      <rPr>
        <sz val="10"/>
        <color indexed="8"/>
        <rFont val="Century Gothic"/>
        <family val="2"/>
      </rPr>
      <t>(</t>
    </r>
    <r>
      <rPr>
        <sz val="10"/>
        <color indexed="8"/>
        <rFont val="돋움"/>
        <family val="3"/>
        <charset val="129"/>
      </rPr>
      <t>검출될사람의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내력사항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넣기</t>
    </r>
    <r>
      <rPr>
        <sz val="10"/>
        <color indexed="8"/>
        <rFont val="Century Gothic"/>
        <family val="2"/>
      </rPr>
      <t>)</t>
    </r>
    <phoneticPr fontId="13" type="noConversion"/>
  </si>
  <si>
    <r>
      <rPr>
        <sz val="10"/>
        <color indexed="8"/>
        <rFont val="돋움"/>
        <family val="3"/>
        <charset val="129"/>
      </rPr>
      <t>라즈베리파이로부터</t>
    </r>
    <r>
      <rPr>
        <sz val="10"/>
        <color indexed="8"/>
        <rFont val="Century Gothic"/>
        <family val="2"/>
      </rPr>
      <t xml:space="preserve">  </t>
    </r>
    <r>
      <rPr>
        <sz val="10"/>
        <color indexed="8"/>
        <rFont val="돋움"/>
        <family val="3"/>
        <charset val="129"/>
      </rPr>
      <t>온도</t>
    </r>
    <r>
      <rPr>
        <sz val="10"/>
        <color indexed="8"/>
        <rFont val="Century Gothic"/>
        <family val="2"/>
      </rPr>
      <t xml:space="preserve">, </t>
    </r>
    <r>
      <rPr>
        <sz val="10"/>
        <color indexed="8"/>
        <rFont val="돋움"/>
        <family val="3"/>
        <charset val="129"/>
      </rPr>
      <t>이미지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받기</t>
    </r>
    <phoneticPr fontId="13" type="noConversion"/>
  </si>
  <si>
    <r>
      <rPr>
        <sz val="10"/>
        <color indexed="8"/>
        <rFont val="돋움"/>
        <family val="3"/>
        <charset val="129"/>
      </rPr>
      <t>받은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이미지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검출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후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결과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도출</t>
    </r>
    <phoneticPr fontId="13" type="noConversion"/>
  </si>
  <si>
    <r>
      <t>DB</t>
    </r>
    <r>
      <rPr>
        <sz val="10"/>
        <color indexed="8"/>
        <rFont val="돋움"/>
        <family val="3"/>
        <charset val="129"/>
      </rPr>
      <t>에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검출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결과를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기반으로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내력사항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따와서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서버의</t>
    </r>
    <r>
      <rPr>
        <sz val="10"/>
        <color indexed="8"/>
        <rFont val="Century Gothic"/>
        <family val="2"/>
      </rPr>
      <t xml:space="preserve"> DB</t>
    </r>
    <r>
      <rPr>
        <sz val="10"/>
        <color indexed="8"/>
        <rFont val="돋움"/>
        <family val="3"/>
        <charset val="129"/>
      </rPr>
      <t>에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추가</t>
    </r>
    <phoneticPr fontId="13" type="noConversion"/>
  </si>
  <si>
    <r>
      <rPr>
        <sz val="10"/>
        <color indexed="8"/>
        <rFont val="돋움"/>
        <family val="3"/>
        <charset val="129"/>
      </rPr>
      <t>라즈베리에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검출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결과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보내주기</t>
    </r>
    <r>
      <rPr>
        <sz val="10"/>
        <color indexed="8"/>
        <rFont val="Century Gothic"/>
        <family val="2"/>
      </rPr>
      <t xml:space="preserve"> (2</t>
    </r>
    <r>
      <rPr>
        <sz val="10"/>
        <color indexed="8"/>
        <rFont val="돋움"/>
        <family val="3"/>
        <charset val="129"/>
      </rPr>
      <t>차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검증을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위한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것</t>
    </r>
    <r>
      <rPr>
        <sz val="10"/>
        <color indexed="8"/>
        <rFont val="Century Gothic"/>
        <family val="2"/>
      </rPr>
      <t>)</t>
    </r>
    <phoneticPr fontId="13" type="noConversion"/>
  </si>
  <si>
    <r>
      <t xml:space="preserve">DB </t>
    </r>
    <r>
      <rPr>
        <sz val="10"/>
        <color indexed="8"/>
        <rFont val="돋움"/>
        <family val="3"/>
        <charset val="129"/>
      </rPr>
      <t>만들고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검출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컴퓨터가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보낸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데이터를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받을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수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있는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테이블생성</t>
    </r>
    <phoneticPr fontId="13" type="noConversion"/>
  </si>
  <si>
    <r>
      <t xml:space="preserve">http </t>
    </r>
    <r>
      <rPr>
        <sz val="10"/>
        <color indexed="8"/>
        <rFont val="돋움"/>
        <family val="3"/>
        <charset val="129"/>
      </rPr>
      <t>서버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만들고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대쉬보드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작성</t>
    </r>
    <phoneticPr fontId="13" type="noConversion"/>
  </si>
  <si>
    <r>
      <rPr>
        <sz val="10"/>
        <color indexed="8"/>
        <rFont val="돋움"/>
        <family val="3"/>
        <charset val="129"/>
      </rPr>
      <t>대쉬보드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작성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폼은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회의를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통해</t>
    </r>
    <r>
      <rPr>
        <sz val="10"/>
        <color indexed="8"/>
        <rFont val="Century Gothic"/>
        <family val="2"/>
      </rPr>
      <t xml:space="preserve"> </t>
    </r>
    <r>
      <rPr>
        <sz val="10"/>
        <color indexed="8"/>
        <rFont val="돋움"/>
        <family val="3"/>
        <charset val="129"/>
      </rPr>
      <t>구성</t>
    </r>
    <phoneticPr fontId="13" type="noConversion"/>
  </si>
  <si>
    <t>조하나</t>
    <phoneticPr fontId="13" type="noConversion"/>
  </si>
  <si>
    <t>안형수</t>
    <phoneticPr fontId="13" type="noConversion"/>
  </si>
  <si>
    <t>심은용</t>
    <phoneticPr fontId="13" type="noConversion"/>
  </si>
  <si>
    <t>공통</t>
    <phoneticPr fontId="13" type="noConversion"/>
  </si>
  <si>
    <r>
      <t>(</t>
    </r>
    <r>
      <rPr>
        <b/>
        <sz val="10"/>
        <color indexed="8"/>
        <rFont val="돋움"/>
        <family val="3"/>
        <charset val="129"/>
      </rPr>
      <t>가제</t>
    </r>
    <r>
      <rPr>
        <b/>
        <sz val="10"/>
        <color indexed="8"/>
        <rFont val="Century Gothic"/>
        <family val="2"/>
      </rPr>
      <t xml:space="preserve">) </t>
    </r>
    <r>
      <rPr>
        <b/>
        <sz val="10"/>
        <color indexed="8"/>
        <rFont val="돋움"/>
        <family val="3"/>
        <charset val="129"/>
      </rPr>
      <t>감염병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확산방지를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위한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딥러닝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얼굴인식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기반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전자명부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시스템</t>
    </r>
    <phoneticPr fontId="13" type="noConversion"/>
  </si>
  <si>
    <r>
      <t xml:space="preserve">0. </t>
    </r>
    <r>
      <rPr>
        <b/>
        <sz val="10"/>
        <color indexed="8"/>
        <rFont val="돋움"/>
        <family val="3"/>
        <charset val="129"/>
      </rPr>
      <t>프로젝트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진행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및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문서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작성</t>
    </r>
    <phoneticPr fontId="13" type="noConversion"/>
  </si>
  <si>
    <r>
      <t xml:space="preserve">1. </t>
    </r>
    <r>
      <rPr>
        <b/>
        <sz val="10"/>
        <color indexed="8"/>
        <rFont val="돋움"/>
        <family val="3"/>
        <charset val="129"/>
      </rPr>
      <t>라즈베리파이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분야</t>
    </r>
    <phoneticPr fontId="13" type="noConversion"/>
  </si>
  <si>
    <r>
      <t xml:space="preserve">2. </t>
    </r>
    <r>
      <rPr>
        <b/>
        <sz val="10"/>
        <color indexed="8"/>
        <rFont val="돋움"/>
        <family val="3"/>
        <charset val="129"/>
      </rPr>
      <t>검출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컴퓨터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분야</t>
    </r>
    <phoneticPr fontId="13" type="noConversion"/>
  </si>
  <si>
    <r>
      <t xml:space="preserve">3. </t>
    </r>
    <r>
      <rPr>
        <b/>
        <sz val="10"/>
        <color indexed="8"/>
        <rFont val="돋움"/>
        <family val="3"/>
        <charset val="129"/>
      </rPr>
      <t>서버</t>
    </r>
    <r>
      <rPr>
        <b/>
        <sz val="10"/>
        <color indexed="8"/>
        <rFont val="Century Gothic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분야</t>
    </r>
    <phoneticPr fontId="13" type="noConversion"/>
  </si>
  <si>
    <t>4. Task 1</t>
    <phoneticPr fontId="13" type="noConversion"/>
  </si>
  <si>
    <t>6. Task 3</t>
    <phoneticPr fontId="13" type="noConversion"/>
  </si>
  <si>
    <t>7. Task 4</t>
    <phoneticPr fontId="13" type="noConversion"/>
  </si>
  <si>
    <t>5. Task 2</t>
    <phoneticPr fontId="13" type="noConversion"/>
  </si>
</sst>
</file>

<file path=xl/styles.xml><?xml version="1.0" encoding="utf-8"?>
<styleSheet xmlns="http://schemas.openxmlformats.org/spreadsheetml/2006/main">
  <numFmts count="3">
    <numFmt numFmtId="176" formatCode="yyyy\.mm\.dd"/>
    <numFmt numFmtId="177" formatCode="m/d"/>
    <numFmt numFmtId="178" formatCode="mm\.dd"/>
  </numFmts>
  <fonts count="17">
    <font>
      <sz val="12"/>
      <color indexed="8"/>
      <name val="Corbel"/>
    </font>
    <font>
      <b/>
      <sz val="20"/>
      <color indexed="9"/>
      <name val="Century Gothic"/>
      <family val="2"/>
    </font>
    <font>
      <sz val="16"/>
      <color indexed="10"/>
      <name val="Century Gothic"/>
      <family val="2"/>
    </font>
    <font>
      <b/>
      <sz val="9"/>
      <color indexed="9"/>
      <name val="Century Gothic"/>
      <family val="2"/>
    </font>
    <font>
      <sz val="12"/>
      <color indexed="9"/>
      <name val="Century Gothic"/>
      <family val="2"/>
    </font>
    <font>
      <sz val="10"/>
      <color indexed="8"/>
      <name val="Century Gothic"/>
      <family val="2"/>
    </font>
    <font>
      <b/>
      <sz val="11"/>
      <color indexed="9"/>
      <name val="Century Gothic"/>
      <family val="2"/>
    </font>
    <font>
      <sz val="11"/>
      <color indexed="12"/>
      <name val="Century Gothic"/>
      <family val="2"/>
    </font>
    <font>
      <sz val="9"/>
      <color indexed="8"/>
      <name val="Century Gothic"/>
      <family val="2"/>
    </font>
    <font>
      <b/>
      <sz val="9"/>
      <color indexed="8"/>
      <name val="Century Gothic"/>
      <family val="2"/>
    </font>
    <font>
      <sz val="8"/>
      <color indexed="8"/>
      <name val="Century Gothic"/>
      <family val="2"/>
    </font>
    <font>
      <b/>
      <sz val="10"/>
      <color indexed="8"/>
      <name val="Century Gothic"/>
      <family val="2"/>
    </font>
    <font>
      <sz val="11"/>
      <color indexed="8"/>
      <name val="Century Gothic"/>
      <family val="2"/>
    </font>
    <font>
      <sz val="8"/>
      <name val="돋움"/>
      <family val="3"/>
      <charset val="129"/>
    </font>
    <font>
      <b/>
      <sz val="20"/>
      <color indexed="9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7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 style="medium">
        <color indexed="11"/>
      </top>
      <bottom/>
      <diagonal/>
    </border>
    <border>
      <left/>
      <right/>
      <top style="medium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hair">
        <color indexed="11"/>
      </right>
      <top style="thin">
        <color indexed="11"/>
      </top>
      <bottom style="thin">
        <color indexed="14"/>
      </bottom>
      <diagonal/>
    </border>
    <border>
      <left style="hair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hair">
        <color indexed="11"/>
      </right>
      <top style="thin">
        <color indexed="14"/>
      </top>
      <bottom style="thin">
        <color indexed="11"/>
      </bottom>
      <diagonal/>
    </border>
    <border>
      <left style="hair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hair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/>
    <xf numFmtId="49" fontId="3" fillId="2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49" fontId="8" fillId="4" borderId="8" xfId="0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49" fontId="9" fillId="3" borderId="9" xfId="0" applyNumberFormat="1" applyFont="1" applyFill="1" applyBorder="1" applyAlignment="1">
      <alignment horizontal="left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49" fontId="9" fillId="5" borderId="10" xfId="0" applyNumberFormat="1" applyFont="1" applyFill="1" applyBorder="1" applyAlignment="1">
      <alignment horizontal="center" vertical="center" wrapText="1"/>
    </xf>
    <xf numFmtId="49" fontId="9" fillId="3" borderId="11" xfId="0" applyNumberFormat="1" applyFont="1" applyFill="1" applyBorder="1" applyAlignment="1">
      <alignment horizontal="center" vertical="center" wrapText="1"/>
    </xf>
    <xf numFmtId="177" fontId="10" fillId="6" borderId="8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left" vertical="center"/>
    </xf>
    <xf numFmtId="1" fontId="11" fillId="5" borderId="12" xfId="0" applyNumberFormat="1" applyFont="1" applyFill="1" applyBorder="1" applyAlignment="1">
      <alignment horizontal="left" vertical="center"/>
    </xf>
    <xf numFmtId="9" fontId="11" fillId="5" borderId="12" xfId="0" applyNumberFormat="1" applyFont="1" applyFill="1" applyBorder="1" applyAlignment="1">
      <alignment horizontal="center" vertical="center"/>
    </xf>
    <xf numFmtId="178" fontId="11" fillId="5" borderId="13" xfId="0" applyNumberFormat="1" applyFont="1" applyFill="1" applyBorder="1" applyAlignment="1">
      <alignment horizontal="center" vertical="center"/>
    </xf>
    <xf numFmtId="178" fontId="11" fillId="3" borderId="14" xfId="0" applyNumberFormat="1" applyFont="1" applyFill="1" applyBorder="1" applyAlignment="1">
      <alignment horizontal="center" vertical="center"/>
    </xf>
    <xf numFmtId="1" fontId="11" fillId="4" borderId="12" xfId="0" applyNumberFormat="1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49" fontId="12" fillId="8" borderId="8" xfId="0" applyNumberFormat="1" applyFont="1" applyFill="1" applyBorder="1" applyAlignment="1">
      <alignment vertical="center"/>
    </xf>
    <xf numFmtId="49" fontId="5" fillId="2" borderId="8" xfId="0" applyNumberFormat="1" applyFont="1" applyFill="1" applyBorder="1" applyAlignment="1">
      <alignment horizontal="left" vertical="center"/>
    </xf>
    <xf numFmtId="1" fontId="5" fillId="2" borderId="8" xfId="0" applyNumberFormat="1" applyFont="1" applyFill="1" applyBorder="1" applyAlignment="1">
      <alignment horizontal="left" vertical="center"/>
    </xf>
    <xf numFmtId="9" fontId="11" fillId="2" borderId="8" xfId="0" applyNumberFormat="1" applyFont="1" applyFill="1" applyBorder="1" applyAlignment="1">
      <alignment horizontal="center" vertical="center"/>
    </xf>
    <xf numFmtId="178" fontId="5" fillId="2" borderId="15" xfId="0" applyNumberFormat="1" applyFont="1" applyFill="1" applyBorder="1" applyAlignment="1">
      <alignment horizontal="center" vertical="center"/>
    </xf>
    <xf numFmtId="178" fontId="5" fillId="5" borderId="16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1" fontId="5" fillId="6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49" fontId="11" fillId="5" borderId="8" xfId="0" applyNumberFormat="1" applyFont="1" applyFill="1" applyBorder="1" applyAlignment="1">
      <alignment horizontal="left" vertical="center"/>
    </xf>
    <xf numFmtId="1" fontId="11" fillId="5" borderId="8" xfId="0" applyNumberFormat="1" applyFont="1" applyFill="1" applyBorder="1" applyAlignment="1">
      <alignment horizontal="left" vertical="center"/>
    </xf>
    <xf numFmtId="9" fontId="11" fillId="5" borderId="8" xfId="0" applyNumberFormat="1" applyFont="1" applyFill="1" applyBorder="1" applyAlignment="1">
      <alignment horizontal="center" vertical="center"/>
    </xf>
    <xf numFmtId="178" fontId="11" fillId="5" borderId="15" xfId="0" applyNumberFormat="1" applyFont="1" applyFill="1" applyBorder="1" applyAlignment="1">
      <alignment horizontal="center" vertical="center"/>
    </xf>
    <xf numFmtId="178" fontId="11" fillId="3" borderId="16" xfId="0" applyNumberFormat="1" applyFont="1" applyFill="1" applyBorder="1" applyAlignment="1">
      <alignment horizontal="center" vertical="center"/>
    </xf>
    <xf numFmtId="1" fontId="11" fillId="4" borderId="8" xfId="0" applyNumberFormat="1" applyFont="1" applyFill="1" applyBorder="1" applyAlignment="1">
      <alignment horizontal="center" vertical="center"/>
    </xf>
    <xf numFmtId="0" fontId="11" fillId="7" borderId="8" xfId="0" applyNumberFormat="1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11" fillId="2" borderId="3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49" fontId="16" fillId="2" borderId="8" xfId="0" applyNumberFormat="1" applyFont="1" applyFill="1" applyBorder="1" applyAlignment="1">
      <alignment horizontal="left" vertical="center"/>
    </xf>
    <xf numFmtId="49" fontId="15" fillId="5" borderId="8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10">
    <dxf>
      <font>
        <b/>
        <color rgb="FF429F91"/>
      </font>
      <fill>
        <patternFill patternType="solid">
          <fgColor indexed="18"/>
          <bgColor indexed="21"/>
        </patternFill>
      </fill>
    </dxf>
    <dxf>
      <font>
        <color rgb="FF59D6C2"/>
      </font>
      <fill>
        <patternFill patternType="solid">
          <fgColor indexed="18"/>
          <bgColor indexed="17"/>
        </patternFill>
      </fill>
    </dxf>
    <dxf>
      <font>
        <color rgb="FFFF4AFF"/>
      </font>
      <fill>
        <patternFill patternType="solid">
          <fgColor indexed="18"/>
          <bgColor indexed="10"/>
        </patternFill>
      </fill>
    </dxf>
    <dxf>
      <font>
        <color rgb="FFFFFFFF"/>
      </font>
      <fill>
        <patternFill patternType="solid">
          <fgColor indexed="18"/>
          <bgColor indexed="10"/>
        </patternFill>
      </fill>
    </dxf>
    <dxf>
      <font>
        <color rgb="FF98EFEA"/>
      </font>
      <fill>
        <patternFill patternType="solid">
          <fgColor indexed="18"/>
          <bgColor indexed="19"/>
        </patternFill>
      </fill>
    </dxf>
    <dxf>
      <font>
        <b/>
        <color rgb="FF429F91"/>
      </font>
      <fill>
        <patternFill patternType="solid">
          <fgColor indexed="18"/>
          <bgColor indexed="21"/>
        </patternFill>
      </fill>
    </dxf>
    <dxf>
      <font>
        <color rgb="FF59D6C2"/>
      </font>
      <fill>
        <patternFill patternType="solid">
          <fgColor indexed="18"/>
          <bgColor indexed="17"/>
        </patternFill>
      </fill>
    </dxf>
    <dxf>
      <font>
        <color rgb="FFFF4AFF"/>
      </font>
      <fill>
        <patternFill patternType="solid">
          <fgColor indexed="18"/>
          <bgColor indexed="10"/>
        </patternFill>
      </fill>
    </dxf>
    <dxf>
      <font>
        <color rgb="FFFFFFFF"/>
      </font>
      <fill>
        <patternFill patternType="solid">
          <fgColor indexed="18"/>
          <bgColor indexed="10"/>
        </patternFill>
      </fill>
    </dxf>
    <dxf>
      <font>
        <color rgb="FF98EFEA"/>
      </font>
      <fill>
        <patternFill patternType="solid">
          <fgColor indexed="18"/>
          <bgColor indexed="19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FFFFFF"/>
      <rgbColor rgb="FFBFBFBF"/>
      <rgbColor rgb="FFD8D8D8"/>
      <rgbColor rgb="FFD9DCE1"/>
      <rgbColor rgb="FFA5A5A5"/>
      <rgbColor rgb="FFF2F2F2"/>
      <rgbColor rgb="FFEAEEF3"/>
      <rgbColor rgb="FF59D6C2"/>
      <rgbColor rgb="00000000"/>
      <rgbColor rgb="FF98EFEA"/>
      <rgbColor rgb="FFFF4AFF"/>
      <rgbColor rgb="FF429F9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Headline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Headline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Headlin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orbel"/>
            <a:ea typeface="Corbel"/>
            <a:cs typeface="Corbel"/>
            <a:sym typeface="Corbe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orbel"/>
            <a:ea typeface="Corbel"/>
            <a:cs typeface="Corbel"/>
            <a:sym typeface="Corbe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52"/>
  <sheetViews>
    <sheetView showGridLines="0" tabSelected="1" topLeftCell="A13" zoomScale="80" zoomScaleNormal="80" workbookViewId="0">
      <selection activeCell="B35" sqref="B35"/>
    </sheetView>
  </sheetViews>
  <sheetFormatPr defaultColWidth="11" defaultRowHeight="14.25" customHeight="1"/>
  <cols>
    <col min="1" max="1" width="49.75" style="1" customWidth="1"/>
    <col min="2" max="2" width="30.5" style="1" customWidth="1"/>
    <col min="3" max="3" width="19.33203125" style="1" customWidth="1"/>
    <col min="4" max="4" width="12.33203125" style="1" customWidth="1"/>
    <col min="5" max="8" width="10.83203125" style="1" customWidth="1"/>
    <col min="9" max="10" width="9" style="1" customWidth="1"/>
    <col min="11" max="27" width="4.83203125" style="1" customWidth="1"/>
    <col min="28" max="112" width="11" style="1" customWidth="1"/>
    <col min="113" max="16384" width="11" style="1"/>
  </cols>
  <sheetData>
    <row r="1" spans="1:111" ht="50" customHeight="1">
      <c r="A1" s="56" t="s">
        <v>52</v>
      </c>
      <c r="B1" s="57"/>
      <c r="C1" s="57"/>
      <c r="D1" s="57"/>
      <c r="E1" s="3"/>
      <c r="F1" s="4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</row>
    <row r="2" spans="1:111" ht="17" customHeight="1">
      <c r="A2" s="6" t="s">
        <v>1</v>
      </c>
      <c r="B2" s="7"/>
      <c r="C2" s="8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 spans="1:111" ht="35" customHeight="1">
      <c r="A3" s="55" t="s">
        <v>76</v>
      </c>
      <c r="B3" s="54"/>
      <c r="C3" s="9" t="s">
        <v>3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spans="1:111" ht="24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</row>
    <row r="5" spans="1:111" ht="17" customHeight="1">
      <c r="A5" s="12" t="s">
        <v>4</v>
      </c>
      <c r="B5" s="13"/>
      <c r="C5" s="14" t="s">
        <v>5</v>
      </c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</row>
    <row r="6" spans="1:111" ht="35" customHeight="1">
      <c r="A6" s="53" t="s">
        <v>6</v>
      </c>
      <c r="B6" s="54"/>
      <c r="C6" s="15">
        <v>44620</v>
      </c>
      <c r="D6" s="16">
        <f>WEEKDAY(C6,3)</f>
        <v>0</v>
      </c>
      <c r="E6" s="17" t="s">
        <v>7</v>
      </c>
      <c r="F6" s="2"/>
      <c r="G6" s="2"/>
      <c r="H6" s="2"/>
      <c r="I6" s="2"/>
      <c r="J6" s="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</row>
    <row r="7" spans="1:111" ht="20" customHeight="1">
      <c r="A7" s="18"/>
      <c r="B7" s="18"/>
      <c r="C7" s="18"/>
      <c r="D7" s="18"/>
      <c r="E7" s="13"/>
      <c r="F7" s="13"/>
      <c r="G7" s="13"/>
      <c r="H7" s="13"/>
      <c r="I7" s="13"/>
      <c r="J7" s="19"/>
      <c r="K7" s="20" t="s">
        <v>8</v>
      </c>
      <c r="L7" s="20" t="s">
        <v>9</v>
      </c>
      <c r="M7" s="20" t="s">
        <v>10</v>
      </c>
      <c r="N7" s="20" t="s">
        <v>11</v>
      </c>
      <c r="O7" s="20" t="s">
        <v>12</v>
      </c>
      <c r="P7" s="20" t="s">
        <v>13</v>
      </c>
      <c r="Q7" s="20" t="s">
        <v>14</v>
      </c>
      <c r="R7" s="20" t="s">
        <v>15</v>
      </c>
      <c r="S7" s="20" t="s">
        <v>16</v>
      </c>
      <c r="T7" s="20" t="s">
        <v>17</v>
      </c>
      <c r="U7" s="20" t="s">
        <v>18</v>
      </c>
      <c r="V7" s="20" t="s">
        <v>19</v>
      </c>
      <c r="W7" s="20" t="s">
        <v>20</v>
      </c>
      <c r="X7" s="20" t="s">
        <v>21</v>
      </c>
      <c r="Y7" s="20" t="s">
        <v>22</v>
      </c>
      <c r="Z7" s="20" t="s">
        <v>23</v>
      </c>
      <c r="AA7" s="20" t="s">
        <v>24</v>
      </c>
      <c r="AB7" s="21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</row>
    <row r="8" spans="1:111" ht="40" customHeight="1">
      <c r="A8" s="22" t="s">
        <v>25</v>
      </c>
      <c r="B8" s="22" t="s">
        <v>26</v>
      </c>
      <c r="C8" s="22" t="s">
        <v>27</v>
      </c>
      <c r="D8" s="23" t="s">
        <v>28</v>
      </c>
      <c r="E8" s="24" t="s">
        <v>29</v>
      </c>
      <c r="F8" s="25" t="s">
        <v>30</v>
      </c>
      <c r="G8" s="24" t="s">
        <v>31</v>
      </c>
      <c r="H8" s="25" t="s">
        <v>32</v>
      </c>
      <c r="I8" s="23" t="s">
        <v>33</v>
      </c>
      <c r="J8" s="23" t="s">
        <v>34</v>
      </c>
      <c r="K8" s="26">
        <f>C6-D6</f>
        <v>44620</v>
      </c>
      <c r="L8" s="26">
        <f t="shared" ref="L8:AA8" si="0">K8+7</f>
        <v>44627</v>
      </c>
      <c r="M8" s="26">
        <f t="shared" si="0"/>
        <v>44634</v>
      </c>
      <c r="N8" s="26">
        <f t="shared" si="0"/>
        <v>44641</v>
      </c>
      <c r="O8" s="26">
        <f t="shared" si="0"/>
        <v>44648</v>
      </c>
      <c r="P8" s="26">
        <f t="shared" si="0"/>
        <v>44655</v>
      </c>
      <c r="Q8" s="26">
        <f t="shared" si="0"/>
        <v>44662</v>
      </c>
      <c r="R8" s="26">
        <f t="shared" si="0"/>
        <v>44669</v>
      </c>
      <c r="S8" s="26">
        <f t="shared" si="0"/>
        <v>44676</v>
      </c>
      <c r="T8" s="26">
        <f t="shared" si="0"/>
        <v>44683</v>
      </c>
      <c r="U8" s="26">
        <f t="shared" si="0"/>
        <v>44690</v>
      </c>
      <c r="V8" s="26">
        <f t="shared" si="0"/>
        <v>44697</v>
      </c>
      <c r="W8" s="26">
        <f t="shared" si="0"/>
        <v>44704</v>
      </c>
      <c r="X8" s="26">
        <f t="shared" si="0"/>
        <v>44711</v>
      </c>
      <c r="Y8" s="26">
        <f t="shared" si="0"/>
        <v>44718</v>
      </c>
      <c r="Z8" s="26">
        <f t="shared" si="0"/>
        <v>44725</v>
      </c>
      <c r="AA8" s="26">
        <f t="shared" si="0"/>
        <v>44732</v>
      </c>
      <c r="AB8" s="21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</row>
    <row r="9" spans="1:111" ht="22" customHeight="1">
      <c r="A9" s="27" t="s">
        <v>77</v>
      </c>
      <c r="B9" s="28"/>
      <c r="C9" s="27" t="s">
        <v>3</v>
      </c>
      <c r="D9" s="29">
        <f>AVERAGE(D10:D16)</f>
        <v>0.42857142857142855</v>
      </c>
      <c r="E9" s="30">
        <f>MIN(E10:E16)</f>
        <v>44620</v>
      </c>
      <c r="F9" s="31">
        <f>MAX(F10:F16)</f>
        <v>44717</v>
      </c>
      <c r="G9" s="30">
        <f>MIN(G10:G16)</f>
        <v>44620</v>
      </c>
      <c r="H9" s="31">
        <f>MAX(H10:H16)</f>
        <v>44712</v>
      </c>
      <c r="I9" s="32">
        <f t="shared" ref="I9:I51" si="1">IF(AND(AND(NOT(ISBLANK(F9)),NOT(ISBLANK(H9))),F9&lt;&gt;H9),NETWORKDAYS(F9,H9)-1,"")</f>
        <v>-5</v>
      </c>
      <c r="J9" s="33">
        <f t="shared" ref="J9:J51" si="2">NETWORKDAYS(G9,H9)</f>
        <v>67</v>
      </c>
      <c r="K9" s="34" t="str">
        <f t="shared" ref="K9:T18" si="3">IF(OR(AND(K$8+6&lt;=$G9,K$8+6&lt;=$E9,K$8+6&lt;=$H9,K$8+6&lt;=$F9),AND(K$8+6&lt;=$G9,K$8+6&gt;$E9,K$8+6&lt;=$H9,K$8+6&gt;$F9),AND(K$8+6&gt;$G9,K$8+6&lt;=$E9,K$8+6&gt;$H9,K$8+6&lt;=$F9),AND(K$8+6&gt;$G9,K$8+6&gt;$E9,K$8+6&gt;$H9,K$8+6&gt;$F9)),"entr",IF(OR(AND(K$8+6&lt;=$G9,K$8+6&gt;$E9,K$8+6&lt;=$H9,K$8+6&lt;=$F9),AND(K$8+6&gt;$G9,K$8+6&gt;$E9,K$8+6&gt;$H9,K$8+6&lt;=$F9)),"etr",IF(OR(AND(K$8+6&gt;$G9,K$8+6&lt;=$E9,K$8+6&lt;=$H9,K$8+6&lt;=$F9),AND(K$8+6&gt;$G9,K$8+6&gt;$E9,K$8+6&lt;=$H9,K$8+6&gt;$F9)),"fntr",IF(AND(K$8+6&gt;$G9,K$8+6&gt;$E9,K$8+6&lt;=$H9,K$8+6&lt;=$F9),"ftr","err"))))</f>
        <v>ftr</v>
      </c>
      <c r="L9" s="34" t="str">
        <f t="shared" si="3"/>
        <v>ftr</v>
      </c>
      <c r="M9" s="34" t="str">
        <f t="shared" si="3"/>
        <v>ftr</v>
      </c>
      <c r="N9" s="34" t="str">
        <f t="shared" si="3"/>
        <v>ftr</v>
      </c>
      <c r="O9" s="34" t="str">
        <f t="shared" si="3"/>
        <v>ftr</v>
      </c>
      <c r="P9" s="34" t="str">
        <f t="shared" si="3"/>
        <v>ftr</v>
      </c>
      <c r="Q9" s="34" t="str">
        <f t="shared" si="3"/>
        <v>ftr</v>
      </c>
      <c r="R9" s="34" t="str">
        <f t="shared" si="3"/>
        <v>ftr</v>
      </c>
      <c r="S9" s="34" t="str">
        <f t="shared" si="3"/>
        <v>ftr</v>
      </c>
      <c r="T9" s="34" t="str">
        <f t="shared" si="3"/>
        <v>ftr</v>
      </c>
      <c r="U9" s="34" t="str">
        <f t="shared" ref="U9:AA18" si="4">IF(OR(AND(U$8+6&lt;=$G9,U$8+6&lt;=$E9,U$8+6&lt;=$H9,U$8+6&lt;=$F9),AND(U$8+6&lt;=$G9,U$8+6&gt;$E9,U$8+6&lt;=$H9,U$8+6&gt;$F9),AND(U$8+6&gt;$G9,U$8+6&lt;=$E9,U$8+6&gt;$H9,U$8+6&lt;=$F9),AND(U$8+6&gt;$G9,U$8+6&gt;$E9,U$8+6&gt;$H9,U$8+6&gt;$F9)),"entr",IF(OR(AND(U$8+6&lt;=$G9,U$8+6&gt;$E9,U$8+6&lt;=$H9,U$8+6&lt;=$F9),AND(U$8+6&gt;$G9,U$8+6&gt;$E9,U$8+6&gt;$H9,U$8+6&lt;=$F9)),"etr",IF(OR(AND(U$8+6&gt;$G9,U$8+6&lt;=$E9,U$8+6&lt;=$H9,U$8+6&lt;=$F9),AND(U$8+6&gt;$G9,U$8+6&gt;$E9,U$8+6&lt;=$H9,U$8+6&gt;$F9)),"fntr",IF(AND(U$8+6&gt;$G9,U$8+6&gt;$E9,U$8+6&lt;=$H9,U$8+6&lt;=$F9),"ftr","err"))))</f>
        <v>ftr</v>
      </c>
      <c r="V9" s="34" t="str">
        <f t="shared" si="4"/>
        <v>ftr</v>
      </c>
      <c r="W9" s="34" t="str">
        <f t="shared" si="4"/>
        <v>ftr</v>
      </c>
      <c r="X9" s="34" t="str">
        <f t="shared" si="4"/>
        <v>etr</v>
      </c>
      <c r="Y9" s="34" t="str">
        <f t="shared" si="4"/>
        <v>entr</v>
      </c>
      <c r="Z9" s="34" t="str">
        <f t="shared" si="4"/>
        <v>entr</v>
      </c>
      <c r="AA9" s="34" t="str">
        <f t="shared" si="4"/>
        <v>entr</v>
      </c>
      <c r="AB9" s="21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</row>
    <row r="10" spans="1:111" ht="22" customHeight="1">
      <c r="A10" s="35" t="s">
        <v>35</v>
      </c>
      <c r="B10" s="36"/>
      <c r="C10" s="35" t="s">
        <v>3</v>
      </c>
      <c r="D10" s="37">
        <v>1</v>
      </c>
      <c r="E10" s="38">
        <v>44620</v>
      </c>
      <c r="F10" s="39">
        <v>44645</v>
      </c>
      <c r="G10" s="38">
        <v>44620</v>
      </c>
      <c r="H10" s="39">
        <v>44645</v>
      </c>
      <c r="I10" s="40" t="str">
        <f t="shared" si="1"/>
        <v/>
      </c>
      <c r="J10" s="41">
        <f t="shared" si="2"/>
        <v>20</v>
      </c>
      <c r="K10" s="34" t="str">
        <f t="shared" si="3"/>
        <v>ftr</v>
      </c>
      <c r="L10" s="34" t="str">
        <f t="shared" si="3"/>
        <v>ftr</v>
      </c>
      <c r="M10" s="34" t="str">
        <f t="shared" si="3"/>
        <v>ftr</v>
      </c>
      <c r="N10" s="34" t="str">
        <f t="shared" si="3"/>
        <v>entr</v>
      </c>
      <c r="O10" s="34" t="str">
        <f t="shared" si="3"/>
        <v>entr</v>
      </c>
      <c r="P10" s="34" t="str">
        <f t="shared" si="3"/>
        <v>entr</v>
      </c>
      <c r="Q10" s="34" t="str">
        <f t="shared" si="3"/>
        <v>entr</v>
      </c>
      <c r="R10" s="34" t="str">
        <f t="shared" si="3"/>
        <v>entr</v>
      </c>
      <c r="S10" s="34" t="str">
        <f t="shared" si="3"/>
        <v>entr</v>
      </c>
      <c r="T10" s="34" t="str">
        <f t="shared" si="3"/>
        <v>entr</v>
      </c>
      <c r="U10" s="34" t="str">
        <f t="shared" si="4"/>
        <v>entr</v>
      </c>
      <c r="V10" s="34" t="str">
        <f t="shared" si="4"/>
        <v>entr</v>
      </c>
      <c r="W10" s="34" t="str">
        <f t="shared" si="4"/>
        <v>entr</v>
      </c>
      <c r="X10" s="34" t="str">
        <f t="shared" si="4"/>
        <v>entr</v>
      </c>
      <c r="Y10" s="34" t="str">
        <f t="shared" si="4"/>
        <v>entr</v>
      </c>
      <c r="Z10" s="34" t="str">
        <f t="shared" si="4"/>
        <v>entr</v>
      </c>
      <c r="AA10" s="34" t="str">
        <f t="shared" si="4"/>
        <v>entr</v>
      </c>
      <c r="AB10" s="21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</row>
    <row r="11" spans="1:111" ht="22" customHeight="1">
      <c r="A11" s="35" t="s">
        <v>36</v>
      </c>
      <c r="B11" s="35" t="s">
        <v>37</v>
      </c>
      <c r="C11" s="35" t="s">
        <v>3</v>
      </c>
      <c r="D11" s="37">
        <v>1</v>
      </c>
      <c r="E11" s="38">
        <v>44620</v>
      </c>
      <c r="F11" s="39">
        <v>44645</v>
      </c>
      <c r="G11" s="38">
        <v>44624</v>
      </c>
      <c r="H11" s="39">
        <v>44648</v>
      </c>
      <c r="I11" s="42">
        <f t="shared" si="1"/>
        <v>1</v>
      </c>
      <c r="J11" s="41">
        <f t="shared" si="2"/>
        <v>17</v>
      </c>
      <c r="K11" s="34" t="str">
        <f t="shared" si="3"/>
        <v>ftr</v>
      </c>
      <c r="L11" s="34" t="str">
        <f t="shared" si="3"/>
        <v>ftr</v>
      </c>
      <c r="M11" s="34" t="str">
        <f t="shared" si="3"/>
        <v>ftr</v>
      </c>
      <c r="N11" s="34" t="str">
        <f t="shared" si="3"/>
        <v>fntr</v>
      </c>
      <c r="O11" s="34" t="str">
        <f t="shared" si="3"/>
        <v>entr</v>
      </c>
      <c r="P11" s="34" t="str">
        <f t="shared" si="3"/>
        <v>entr</v>
      </c>
      <c r="Q11" s="34" t="str">
        <f t="shared" si="3"/>
        <v>entr</v>
      </c>
      <c r="R11" s="34" t="str">
        <f t="shared" si="3"/>
        <v>entr</v>
      </c>
      <c r="S11" s="34" t="str">
        <f t="shared" si="3"/>
        <v>entr</v>
      </c>
      <c r="T11" s="34" t="str">
        <f t="shared" si="3"/>
        <v>entr</v>
      </c>
      <c r="U11" s="34" t="str">
        <f t="shared" si="4"/>
        <v>entr</v>
      </c>
      <c r="V11" s="34" t="str">
        <f t="shared" si="4"/>
        <v>entr</v>
      </c>
      <c r="W11" s="34" t="str">
        <f t="shared" si="4"/>
        <v>entr</v>
      </c>
      <c r="X11" s="34" t="str">
        <f t="shared" si="4"/>
        <v>entr</v>
      </c>
      <c r="Y11" s="34" t="str">
        <f t="shared" si="4"/>
        <v>entr</v>
      </c>
      <c r="Z11" s="34" t="str">
        <f t="shared" si="4"/>
        <v>entr</v>
      </c>
      <c r="AA11" s="34" t="str">
        <f t="shared" si="4"/>
        <v>entr</v>
      </c>
      <c r="AB11" s="21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</row>
    <row r="12" spans="1:111" ht="22" customHeight="1">
      <c r="A12" s="35" t="s">
        <v>38</v>
      </c>
      <c r="B12" s="35" t="s">
        <v>39</v>
      </c>
      <c r="C12" s="35" t="s">
        <v>3</v>
      </c>
      <c r="D12" s="37">
        <v>0.5</v>
      </c>
      <c r="E12" s="38">
        <v>44620</v>
      </c>
      <c r="F12" s="39">
        <v>44645</v>
      </c>
      <c r="G12" s="38">
        <v>44648</v>
      </c>
      <c r="H12" s="39">
        <v>44648</v>
      </c>
      <c r="I12" s="42">
        <f t="shared" si="1"/>
        <v>1</v>
      </c>
      <c r="J12" s="41">
        <f t="shared" si="2"/>
        <v>1</v>
      </c>
      <c r="K12" s="34" t="str">
        <f t="shared" si="3"/>
        <v>etr</v>
      </c>
      <c r="L12" s="34" t="str">
        <f t="shared" si="3"/>
        <v>etr</v>
      </c>
      <c r="M12" s="34" t="str">
        <f t="shared" si="3"/>
        <v>etr</v>
      </c>
      <c r="N12" s="34" t="str">
        <f t="shared" si="3"/>
        <v>entr</v>
      </c>
      <c r="O12" s="34" t="str">
        <f t="shared" si="3"/>
        <v>entr</v>
      </c>
      <c r="P12" s="34" t="str">
        <f t="shared" si="3"/>
        <v>entr</v>
      </c>
      <c r="Q12" s="34" t="str">
        <f t="shared" si="3"/>
        <v>entr</v>
      </c>
      <c r="R12" s="34" t="str">
        <f t="shared" si="3"/>
        <v>entr</v>
      </c>
      <c r="S12" s="34" t="str">
        <f t="shared" si="3"/>
        <v>entr</v>
      </c>
      <c r="T12" s="34" t="str">
        <f t="shared" si="3"/>
        <v>entr</v>
      </c>
      <c r="U12" s="34" t="str">
        <f t="shared" si="4"/>
        <v>entr</v>
      </c>
      <c r="V12" s="34" t="str">
        <f t="shared" si="4"/>
        <v>entr</v>
      </c>
      <c r="W12" s="34" t="str">
        <f t="shared" si="4"/>
        <v>entr</v>
      </c>
      <c r="X12" s="34" t="str">
        <f t="shared" si="4"/>
        <v>entr</v>
      </c>
      <c r="Y12" s="34" t="str">
        <f t="shared" si="4"/>
        <v>entr</v>
      </c>
      <c r="Z12" s="34" t="str">
        <f t="shared" si="4"/>
        <v>entr</v>
      </c>
      <c r="AA12" s="34" t="str">
        <f t="shared" si="4"/>
        <v>entr</v>
      </c>
      <c r="AB12" s="21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</row>
    <row r="13" spans="1:111" ht="22" customHeight="1">
      <c r="A13" s="35" t="s">
        <v>40</v>
      </c>
      <c r="B13" s="35" t="s">
        <v>37</v>
      </c>
      <c r="C13" s="35" t="s">
        <v>3</v>
      </c>
      <c r="D13" s="37">
        <v>0.5</v>
      </c>
      <c r="E13" s="38">
        <v>44620</v>
      </c>
      <c r="F13" s="39">
        <v>44645</v>
      </c>
      <c r="G13" s="38">
        <v>44648</v>
      </c>
      <c r="H13" s="39">
        <v>44649</v>
      </c>
      <c r="I13" s="42">
        <f t="shared" si="1"/>
        <v>2</v>
      </c>
      <c r="J13" s="41">
        <f t="shared" si="2"/>
        <v>2</v>
      </c>
      <c r="K13" s="34" t="str">
        <f t="shared" si="3"/>
        <v>etr</v>
      </c>
      <c r="L13" s="34" t="str">
        <f t="shared" si="3"/>
        <v>etr</v>
      </c>
      <c r="M13" s="34" t="str">
        <f t="shared" si="3"/>
        <v>etr</v>
      </c>
      <c r="N13" s="34" t="str">
        <f t="shared" si="3"/>
        <v>entr</v>
      </c>
      <c r="O13" s="34" t="str">
        <f t="shared" si="3"/>
        <v>entr</v>
      </c>
      <c r="P13" s="34" t="str">
        <f t="shared" si="3"/>
        <v>entr</v>
      </c>
      <c r="Q13" s="34" t="str">
        <f t="shared" si="3"/>
        <v>entr</v>
      </c>
      <c r="R13" s="34" t="str">
        <f t="shared" si="3"/>
        <v>entr</v>
      </c>
      <c r="S13" s="34" t="str">
        <f t="shared" si="3"/>
        <v>entr</v>
      </c>
      <c r="T13" s="34" t="str">
        <f t="shared" si="3"/>
        <v>entr</v>
      </c>
      <c r="U13" s="34" t="str">
        <f t="shared" si="4"/>
        <v>entr</v>
      </c>
      <c r="V13" s="34" t="str">
        <f t="shared" si="4"/>
        <v>entr</v>
      </c>
      <c r="W13" s="34" t="str">
        <f t="shared" si="4"/>
        <v>entr</v>
      </c>
      <c r="X13" s="34" t="str">
        <f t="shared" si="4"/>
        <v>entr</v>
      </c>
      <c r="Y13" s="34" t="str">
        <f t="shared" si="4"/>
        <v>entr</v>
      </c>
      <c r="Z13" s="34" t="str">
        <f t="shared" si="4"/>
        <v>entr</v>
      </c>
      <c r="AA13" s="34" t="str">
        <f t="shared" si="4"/>
        <v>entr</v>
      </c>
      <c r="AB13" s="21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</row>
    <row r="14" spans="1:111" ht="22" customHeight="1">
      <c r="A14" s="35" t="s">
        <v>41</v>
      </c>
      <c r="B14" s="43"/>
      <c r="C14" s="35" t="s">
        <v>3</v>
      </c>
      <c r="D14" s="37">
        <v>0</v>
      </c>
      <c r="E14" s="38">
        <v>44620</v>
      </c>
      <c r="F14" s="39">
        <v>44645</v>
      </c>
      <c r="G14" s="38">
        <v>44649</v>
      </c>
      <c r="H14" s="39">
        <v>44652</v>
      </c>
      <c r="I14" s="42">
        <f t="shared" si="1"/>
        <v>5</v>
      </c>
      <c r="J14" s="41">
        <f t="shared" si="2"/>
        <v>4</v>
      </c>
      <c r="K14" s="34" t="str">
        <f t="shared" si="3"/>
        <v>etr</v>
      </c>
      <c r="L14" s="34" t="str">
        <f t="shared" si="3"/>
        <v>etr</v>
      </c>
      <c r="M14" s="34" t="str">
        <f t="shared" si="3"/>
        <v>etr</v>
      </c>
      <c r="N14" s="34" t="str">
        <f t="shared" si="3"/>
        <v>entr</v>
      </c>
      <c r="O14" s="34" t="str">
        <f t="shared" si="3"/>
        <v>entr</v>
      </c>
      <c r="P14" s="34" t="str">
        <f t="shared" si="3"/>
        <v>entr</v>
      </c>
      <c r="Q14" s="34" t="str">
        <f t="shared" si="3"/>
        <v>entr</v>
      </c>
      <c r="R14" s="34" t="str">
        <f t="shared" si="3"/>
        <v>entr</v>
      </c>
      <c r="S14" s="34" t="str">
        <f t="shared" si="3"/>
        <v>entr</v>
      </c>
      <c r="T14" s="34" t="str">
        <f t="shared" si="3"/>
        <v>entr</v>
      </c>
      <c r="U14" s="34" t="str">
        <f t="shared" si="4"/>
        <v>entr</v>
      </c>
      <c r="V14" s="34" t="str">
        <f t="shared" si="4"/>
        <v>entr</v>
      </c>
      <c r="W14" s="34" t="str">
        <f t="shared" si="4"/>
        <v>entr</v>
      </c>
      <c r="X14" s="34" t="str">
        <f t="shared" si="4"/>
        <v>entr</v>
      </c>
      <c r="Y14" s="34" t="str">
        <f t="shared" si="4"/>
        <v>entr</v>
      </c>
      <c r="Z14" s="34" t="str">
        <f t="shared" si="4"/>
        <v>entr</v>
      </c>
      <c r="AA14" s="34" t="str">
        <f t="shared" si="4"/>
        <v>entr</v>
      </c>
      <c r="AB14" s="21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</row>
    <row r="15" spans="1:111" ht="22" customHeight="1">
      <c r="A15" s="35" t="s">
        <v>42</v>
      </c>
      <c r="B15" s="35" t="s">
        <v>43</v>
      </c>
      <c r="C15" s="35" t="s">
        <v>3</v>
      </c>
      <c r="D15" s="37">
        <v>0</v>
      </c>
      <c r="E15" s="38">
        <v>44711</v>
      </c>
      <c r="F15" s="39">
        <v>44717</v>
      </c>
      <c r="G15" s="38">
        <v>44682</v>
      </c>
      <c r="H15" s="39">
        <v>44712</v>
      </c>
      <c r="I15" s="42">
        <f t="shared" si="1"/>
        <v>-5</v>
      </c>
      <c r="J15" s="41">
        <f t="shared" si="2"/>
        <v>22</v>
      </c>
      <c r="K15" s="34" t="str">
        <f t="shared" si="3"/>
        <v>entr</v>
      </c>
      <c r="L15" s="34" t="str">
        <f t="shared" si="3"/>
        <v>entr</v>
      </c>
      <c r="M15" s="34" t="str">
        <f t="shared" si="3"/>
        <v>entr</v>
      </c>
      <c r="N15" s="34" t="str">
        <f t="shared" si="3"/>
        <v>entr</v>
      </c>
      <c r="O15" s="34" t="str">
        <f t="shared" si="3"/>
        <v>entr</v>
      </c>
      <c r="P15" s="34" t="str">
        <f t="shared" si="3"/>
        <v>entr</v>
      </c>
      <c r="Q15" s="34" t="str">
        <f t="shared" si="3"/>
        <v>entr</v>
      </c>
      <c r="R15" s="34" t="str">
        <f t="shared" si="3"/>
        <v>entr</v>
      </c>
      <c r="S15" s="34" t="str">
        <f t="shared" si="3"/>
        <v>entr</v>
      </c>
      <c r="T15" s="34" t="str">
        <f t="shared" si="3"/>
        <v>fntr</v>
      </c>
      <c r="U15" s="34" t="str">
        <f t="shared" si="4"/>
        <v>fntr</v>
      </c>
      <c r="V15" s="34" t="str">
        <f t="shared" si="4"/>
        <v>fntr</v>
      </c>
      <c r="W15" s="34" t="str">
        <f t="shared" si="4"/>
        <v>fntr</v>
      </c>
      <c r="X15" s="34" t="str">
        <f t="shared" si="4"/>
        <v>etr</v>
      </c>
      <c r="Y15" s="34" t="str">
        <f t="shared" si="4"/>
        <v>entr</v>
      </c>
      <c r="Z15" s="34" t="str">
        <f t="shared" si="4"/>
        <v>entr</v>
      </c>
      <c r="AA15" s="34" t="str">
        <f t="shared" si="4"/>
        <v>entr</v>
      </c>
      <c r="AB15" s="21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</row>
    <row r="16" spans="1:111" ht="22" customHeight="1">
      <c r="A16" s="35" t="s">
        <v>44</v>
      </c>
      <c r="B16" s="43"/>
      <c r="C16" s="35" t="s">
        <v>3</v>
      </c>
      <c r="D16" s="37">
        <v>0</v>
      </c>
      <c r="E16" s="38">
        <v>44711</v>
      </c>
      <c r="F16" s="39">
        <v>44717</v>
      </c>
      <c r="G16" s="38">
        <v>44682</v>
      </c>
      <c r="H16" s="39">
        <v>44712</v>
      </c>
      <c r="I16" s="42">
        <f t="shared" si="1"/>
        <v>-5</v>
      </c>
      <c r="J16" s="41">
        <f t="shared" si="2"/>
        <v>22</v>
      </c>
      <c r="K16" s="34" t="str">
        <f t="shared" si="3"/>
        <v>entr</v>
      </c>
      <c r="L16" s="34" t="str">
        <f t="shared" si="3"/>
        <v>entr</v>
      </c>
      <c r="M16" s="34" t="str">
        <f t="shared" si="3"/>
        <v>entr</v>
      </c>
      <c r="N16" s="34" t="str">
        <f t="shared" si="3"/>
        <v>entr</v>
      </c>
      <c r="O16" s="34" t="str">
        <f t="shared" si="3"/>
        <v>entr</v>
      </c>
      <c r="P16" s="34" t="str">
        <f t="shared" si="3"/>
        <v>entr</v>
      </c>
      <c r="Q16" s="34" t="str">
        <f t="shared" si="3"/>
        <v>entr</v>
      </c>
      <c r="R16" s="34" t="str">
        <f t="shared" si="3"/>
        <v>entr</v>
      </c>
      <c r="S16" s="34" t="str">
        <f t="shared" si="3"/>
        <v>entr</v>
      </c>
      <c r="T16" s="34" t="str">
        <f t="shared" si="3"/>
        <v>fntr</v>
      </c>
      <c r="U16" s="34" t="str">
        <f t="shared" si="4"/>
        <v>fntr</v>
      </c>
      <c r="V16" s="34" t="str">
        <f t="shared" si="4"/>
        <v>fntr</v>
      </c>
      <c r="W16" s="34" t="str">
        <f t="shared" si="4"/>
        <v>fntr</v>
      </c>
      <c r="X16" s="34" t="str">
        <f t="shared" si="4"/>
        <v>etr</v>
      </c>
      <c r="Y16" s="34" t="str">
        <f t="shared" si="4"/>
        <v>entr</v>
      </c>
      <c r="Z16" s="34" t="str">
        <f t="shared" si="4"/>
        <v>entr</v>
      </c>
      <c r="AA16" s="34" t="str">
        <f t="shared" si="4"/>
        <v>entr</v>
      </c>
      <c r="AB16" s="21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</row>
    <row r="17" spans="1:111" ht="22" customHeight="1">
      <c r="A17" s="44" t="s">
        <v>78</v>
      </c>
      <c r="B17" s="45"/>
      <c r="C17" s="59" t="s">
        <v>73</v>
      </c>
      <c r="D17" s="46">
        <f>AVERAGE(D18:D27)</f>
        <v>0</v>
      </c>
      <c r="E17" s="47">
        <f>MIN(E18:E27)</f>
        <v>44648</v>
      </c>
      <c r="F17" s="48">
        <f>MAX(F18:F27)</f>
        <v>44676</v>
      </c>
      <c r="G17" s="47">
        <f>MIN(G18:G27)</f>
        <v>44648</v>
      </c>
      <c r="H17" s="48">
        <f>MAX(H18:H27)</f>
        <v>44652</v>
      </c>
      <c r="I17" s="49">
        <f t="shared" si="1"/>
        <v>-18</v>
      </c>
      <c r="J17" s="50">
        <f t="shared" si="2"/>
        <v>5</v>
      </c>
      <c r="K17" s="34" t="str">
        <f t="shared" si="3"/>
        <v>entr</v>
      </c>
      <c r="L17" s="34" t="str">
        <f t="shared" si="3"/>
        <v>entr</v>
      </c>
      <c r="M17" s="34" t="str">
        <f t="shared" si="3"/>
        <v>entr</v>
      </c>
      <c r="N17" s="34" t="str">
        <f t="shared" si="3"/>
        <v>entr</v>
      </c>
      <c r="O17" s="34" t="str">
        <f t="shared" si="3"/>
        <v>etr</v>
      </c>
      <c r="P17" s="34" t="str">
        <f t="shared" si="3"/>
        <v>etr</v>
      </c>
      <c r="Q17" s="34" t="str">
        <f t="shared" si="3"/>
        <v>etr</v>
      </c>
      <c r="R17" s="34" t="str">
        <f t="shared" si="3"/>
        <v>etr</v>
      </c>
      <c r="S17" s="34" t="str">
        <f t="shared" si="3"/>
        <v>entr</v>
      </c>
      <c r="T17" s="34" t="str">
        <f t="shared" si="3"/>
        <v>entr</v>
      </c>
      <c r="U17" s="34" t="str">
        <f t="shared" si="4"/>
        <v>entr</v>
      </c>
      <c r="V17" s="34" t="str">
        <f t="shared" si="4"/>
        <v>entr</v>
      </c>
      <c r="W17" s="34" t="str">
        <f t="shared" si="4"/>
        <v>entr</v>
      </c>
      <c r="X17" s="34" t="str">
        <f t="shared" si="4"/>
        <v>entr</v>
      </c>
      <c r="Y17" s="34" t="str">
        <f t="shared" si="4"/>
        <v>entr</v>
      </c>
      <c r="Z17" s="34" t="str">
        <f t="shared" si="4"/>
        <v>entr</v>
      </c>
      <c r="AA17" s="34" t="str">
        <f t="shared" si="4"/>
        <v>entr</v>
      </c>
      <c r="AB17" s="21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</row>
    <row r="18" spans="1:111" ht="22" customHeight="1">
      <c r="A18" s="35" t="s">
        <v>54</v>
      </c>
      <c r="B18" s="35" t="s">
        <v>45</v>
      </c>
      <c r="C18" s="58" t="s">
        <v>73</v>
      </c>
      <c r="D18" s="37">
        <v>0</v>
      </c>
      <c r="E18" s="38">
        <v>44648</v>
      </c>
      <c r="F18" s="39">
        <v>44656</v>
      </c>
      <c r="G18" s="38">
        <v>44648</v>
      </c>
      <c r="H18" s="39">
        <v>44652</v>
      </c>
      <c r="I18" s="42">
        <f t="shared" si="1"/>
        <v>-4</v>
      </c>
      <c r="J18" s="41">
        <f t="shared" si="2"/>
        <v>5</v>
      </c>
      <c r="K18" s="34" t="str">
        <f t="shared" si="3"/>
        <v>entr</v>
      </c>
      <c r="L18" s="34" t="str">
        <f t="shared" si="3"/>
        <v>entr</v>
      </c>
      <c r="M18" s="34" t="str">
        <f t="shared" si="3"/>
        <v>entr</v>
      </c>
      <c r="N18" s="34" t="str">
        <f t="shared" si="3"/>
        <v>entr</v>
      </c>
      <c r="O18" s="34" t="str">
        <f t="shared" si="3"/>
        <v>etr</v>
      </c>
      <c r="P18" s="34" t="str">
        <f t="shared" si="3"/>
        <v>entr</v>
      </c>
      <c r="Q18" s="34" t="str">
        <f t="shared" si="3"/>
        <v>entr</v>
      </c>
      <c r="R18" s="34" t="str">
        <f t="shared" si="3"/>
        <v>entr</v>
      </c>
      <c r="S18" s="34" t="str">
        <f t="shared" si="3"/>
        <v>entr</v>
      </c>
      <c r="T18" s="34" t="str">
        <f t="shared" si="3"/>
        <v>entr</v>
      </c>
      <c r="U18" s="34" t="str">
        <f t="shared" si="4"/>
        <v>entr</v>
      </c>
      <c r="V18" s="34" t="str">
        <f t="shared" si="4"/>
        <v>entr</v>
      </c>
      <c r="W18" s="34" t="str">
        <f t="shared" si="4"/>
        <v>entr</v>
      </c>
      <c r="X18" s="34" t="str">
        <f t="shared" si="4"/>
        <v>entr</v>
      </c>
      <c r="Y18" s="34" t="str">
        <f t="shared" si="4"/>
        <v>entr</v>
      </c>
      <c r="Z18" s="34" t="str">
        <f t="shared" si="4"/>
        <v>entr</v>
      </c>
      <c r="AA18" s="34" t="str">
        <f t="shared" si="4"/>
        <v>entr</v>
      </c>
      <c r="AB18" s="21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</row>
    <row r="19" spans="1:111" ht="22" customHeight="1">
      <c r="A19" s="35" t="s">
        <v>55</v>
      </c>
      <c r="B19" s="35" t="s">
        <v>47</v>
      </c>
      <c r="C19" s="58" t="s">
        <v>73</v>
      </c>
      <c r="D19" s="37">
        <v>0</v>
      </c>
      <c r="E19" s="38">
        <v>44648</v>
      </c>
      <c r="F19" s="39">
        <v>44661</v>
      </c>
      <c r="G19" s="38">
        <v>44648</v>
      </c>
      <c r="H19" s="39">
        <v>44652</v>
      </c>
      <c r="I19" s="42">
        <f t="shared" ref="I19" si="5">IF(AND(AND(NOT(ISBLANK(F19)),NOT(ISBLANK(H19))),F19&lt;&gt;H19),NETWORKDAYS(F19,H19)-1,"")</f>
        <v>-7</v>
      </c>
      <c r="J19" s="41">
        <f t="shared" ref="J19" si="6">NETWORKDAYS(G19,H19)</f>
        <v>5</v>
      </c>
      <c r="K19" s="34" t="str">
        <f t="shared" ref="K19:T39" si="7">IF(OR(AND(K$8+6&lt;=$G19,K$8+6&lt;=$E19,K$8+6&lt;=$H19,K$8+6&lt;=$F19),AND(K$8+6&lt;=$G19,K$8+6&gt;$E19,K$8+6&lt;=$H19,K$8+6&gt;$F19),AND(K$8+6&gt;$G19,K$8+6&lt;=$E19,K$8+6&gt;$H19,K$8+6&lt;=$F19),AND(K$8+6&gt;$G19,K$8+6&gt;$E19,K$8+6&gt;$H19,K$8+6&gt;$F19)),"entr",IF(OR(AND(K$8+6&lt;=$G19,K$8+6&gt;$E19,K$8+6&lt;=$H19,K$8+6&lt;=$F19),AND(K$8+6&gt;$G19,K$8+6&gt;$E19,K$8+6&gt;$H19,K$8+6&lt;=$F19)),"etr",IF(OR(AND(K$8+6&gt;$G19,K$8+6&lt;=$E19,K$8+6&lt;=$H19,K$8+6&lt;=$F19),AND(K$8+6&gt;$G19,K$8+6&gt;$E19,K$8+6&lt;=$H19,K$8+6&gt;$F19)),"fntr",IF(AND(K$8+6&gt;$G19,K$8+6&gt;$E19,K$8+6&lt;=$H19,K$8+6&lt;=$F19),"ftr","err"))))</f>
        <v>entr</v>
      </c>
      <c r="L19" s="34" t="str">
        <f t="shared" si="7"/>
        <v>entr</v>
      </c>
      <c r="M19" s="34" t="str">
        <f t="shared" si="7"/>
        <v>entr</v>
      </c>
      <c r="N19" s="34" t="str">
        <f t="shared" si="7"/>
        <v>entr</v>
      </c>
      <c r="O19" s="34" t="str">
        <f t="shared" si="7"/>
        <v>etr</v>
      </c>
      <c r="P19" s="34" t="str">
        <f t="shared" si="7"/>
        <v>etr</v>
      </c>
      <c r="Q19" s="34" t="str">
        <f t="shared" si="7"/>
        <v>entr</v>
      </c>
      <c r="R19" s="34" t="str">
        <f t="shared" si="7"/>
        <v>entr</v>
      </c>
      <c r="S19" s="34" t="str">
        <f t="shared" si="7"/>
        <v>entr</v>
      </c>
      <c r="T19" s="34" t="str">
        <f t="shared" si="7"/>
        <v>entr</v>
      </c>
      <c r="U19" s="34" t="str">
        <f t="shared" ref="U19:AA39" si="8">IF(OR(AND(U$8+6&lt;=$G19,U$8+6&lt;=$E19,U$8+6&lt;=$H19,U$8+6&lt;=$F19),AND(U$8+6&lt;=$G19,U$8+6&gt;$E19,U$8+6&lt;=$H19,U$8+6&gt;$F19),AND(U$8+6&gt;$G19,U$8+6&lt;=$E19,U$8+6&gt;$H19,U$8+6&lt;=$F19),AND(U$8+6&gt;$G19,U$8+6&gt;$E19,U$8+6&gt;$H19,U$8+6&gt;$F19)),"entr",IF(OR(AND(U$8+6&lt;=$G19,U$8+6&gt;$E19,U$8+6&lt;=$H19,U$8+6&lt;=$F19),AND(U$8+6&gt;$G19,U$8+6&gt;$E19,U$8+6&gt;$H19,U$8+6&lt;=$F19)),"etr",IF(OR(AND(U$8+6&gt;$G19,U$8+6&lt;=$E19,U$8+6&lt;=$H19,U$8+6&lt;=$F19),AND(U$8+6&gt;$G19,U$8+6&gt;$E19,U$8+6&lt;=$H19,U$8+6&gt;$F19)),"fntr",IF(AND(U$8+6&gt;$G19,U$8+6&gt;$E19,U$8+6&lt;=$H19,U$8+6&lt;=$F19),"ftr","err"))))</f>
        <v>entr</v>
      </c>
      <c r="V19" s="34" t="str">
        <f t="shared" si="8"/>
        <v>entr</v>
      </c>
      <c r="W19" s="34" t="str">
        <f t="shared" si="8"/>
        <v>entr</v>
      </c>
      <c r="X19" s="34" t="str">
        <f t="shared" si="8"/>
        <v>entr</v>
      </c>
      <c r="Y19" s="34" t="str">
        <f t="shared" si="8"/>
        <v>entr</v>
      </c>
      <c r="Z19" s="34" t="str">
        <f t="shared" si="8"/>
        <v>entr</v>
      </c>
      <c r="AA19" s="34" t="str">
        <f t="shared" si="8"/>
        <v>entr</v>
      </c>
      <c r="AB19" s="21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 spans="1:111" ht="22" customHeight="1">
      <c r="A20" s="35" t="s">
        <v>57</v>
      </c>
      <c r="B20" s="35" t="s">
        <v>46</v>
      </c>
      <c r="C20" s="58" t="s">
        <v>73</v>
      </c>
      <c r="D20" s="37">
        <v>0</v>
      </c>
      <c r="E20" s="38">
        <v>44648</v>
      </c>
      <c r="F20" s="39">
        <v>44661</v>
      </c>
      <c r="G20" s="38">
        <v>44648</v>
      </c>
      <c r="H20" s="39">
        <v>44652</v>
      </c>
      <c r="I20" s="42">
        <f t="shared" si="1"/>
        <v>-7</v>
      </c>
      <c r="J20" s="41">
        <f t="shared" si="2"/>
        <v>5</v>
      </c>
      <c r="K20" s="34" t="str">
        <f t="shared" si="7"/>
        <v>entr</v>
      </c>
      <c r="L20" s="34" t="str">
        <f t="shared" si="7"/>
        <v>entr</v>
      </c>
      <c r="M20" s="34" t="str">
        <f t="shared" si="7"/>
        <v>entr</v>
      </c>
      <c r="N20" s="34" t="str">
        <f t="shared" si="7"/>
        <v>entr</v>
      </c>
      <c r="O20" s="34" t="str">
        <f t="shared" si="7"/>
        <v>etr</v>
      </c>
      <c r="P20" s="34" t="str">
        <f t="shared" si="7"/>
        <v>etr</v>
      </c>
      <c r="Q20" s="34" t="str">
        <f t="shared" si="7"/>
        <v>entr</v>
      </c>
      <c r="R20" s="34" t="str">
        <f t="shared" si="7"/>
        <v>entr</v>
      </c>
      <c r="S20" s="34" t="str">
        <f t="shared" si="7"/>
        <v>entr</v>
      </c>
      <c r="T20" s="34" t="str">
        <f t="shared" si="7"/>
        <v>entr</v>
      </c>
      <c r="U20" s="34" t="str">
        <f t="shared" si="8"/>
        <v>entr</v>
      </c>
      <c r="V20" s="34" t="str">
        <f t="shared" si="8"/>
        <v>entr</v>
      </c>
      <c r="W20" s="34" t="str">
        <f t="shared" si="8"/>
        <v>entr</v>
      </c>
      <c r="X20" s="34" t="str">
        <f t="shared" si="8"/>
        <v>entr</v>
      </c>
      <c r="Y20" s="34" t="str">
        <f t="shared" si="8"/>
        <v>entr</v>
      </c>
      <c r="Z20" s="34" t="str">
        <f t="shared" si="8"/>
        <v>entr</v>
      </c>
      <c r="AA20" s="34" t="str">
        <f t="shared" si="8"/>
        <v>entr</v>
      </c>
      <c r="AB20" s="21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 spans="1:111" ht="22" customHeight="1">
      <c r="A21" s="35" t="s">
        <v>56</v>
      </c>
      <c r="B21" s="35" t="s">
        <v>47</v>
      </c>
      <c r="C21" s="58" t="s">
        <v>73</v>
      </c>
      <c r="D21" s="37">
        <v>0</v>
      </c>
      <c r="E21" s="38">
        <v>44648</v>
      </c>
      <c r="F21" s="39">
        <v>44666</v>
      </c>
      <c r="G21" s="38">
        <v>44648</v>
      </c>
      <c r="H21" s="39">
        <v>44652</v>
      </c>
      <c r="I21" s="42">
        <f t="shared" ref="I21" si="9">IF(AND(AND(NOT(ISBLANK(F21)),NOT(ISBLANK(H21))),F21&lt;&gt;H21),NETWORKDAYS(F21,H21)-1,"")</f>
        <v>-12</v>
      </c>
      <c r="J21" s="41">
        <f t="shared" ref="J21" si="10">NETWORKDAYS(G21,H21)</f>
        <v>5</v>
      </c>
      <c r="K21" s="34" t="str">
        <f t="shared" si="7"/>
        <v>entr</v>
      </c>
      <c r="L21" s="34" t="str">
        <f t="shared" si="7"/>
        <v>entr</v>
      </c>
      <c r="M21" s="34" t="str">
        <f t="shared" si="7"/>
        <v>entr</v>
      </c>
      <c r="N21" s="34" t="str">
        <f t="shared" si="7"/>
        <v>entr</v>
      </c>
      <c r="O21" s="34" t="str">
        <f t="shared" si="7"/>
        <v>etr</v>
      </c>
      <c r="P21" s="34" t="str">
        <f t="shared" si="7"/>
        <v>etr</v>
      </c>
      <c r="Q21" s="34" t="str">
        <f t="shared" si="7"/>
        <v>entr</v>
      </c>
      <c r="R21" s="34" t="str">
        <f t="shared" si="7"/>
        <v>entr</v>
      </c>
      <c r="S21" s="34" t="str">
        <f t="shared" si="7"/>
        <v>entr</v>
      </c>
      <c r="T21" s="34" t="str">
        <f t="shared" si="7"/>
        <v>entr</v>
      </c>
      <c r="U21" s="34" t="str">
        <f t="shared" si="8"/>
        <v>entr</v>
      </c>
      <c r="V21" s="34" t="str">
        <f t="shared" si="8"/>
        <v>entr</v>
      </c>
      <c r="W21" s="34" t="str">
        <f t="shared" si="8"/>
        <v>entr</v>
      </c>
      <c r="X21" s="34" t="str">
        <f t="shared" si="8"/>
        <v>entr</v>
      </c>
      <c r="Y21" s="34" t="str">
        <f t="shared" si="8"/>
        <v>entr</v>
      </c>
      <c r="Z21" s="34" t="str">
        <f t="shared" si="8"/>
        <v>entr</v>
      </c>
      <c r="AA21" s="34" t="str">
        <f t="shared" si="8"/>
        <v>entr</v>
      </c>
      <c r="AB21" s="21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 spans="1:111" ht="22" customHeight="1">
      <c r="A22" s="35" t="s">
        <v>58</v>
      </c>
      <c r="B22" s="35" t="s">
        <v>47</v>
      </c>
      <c r="C22" s="58" t="s">
        <v>73</v>
      </c>
      <c r="D22" s="37">
        <v>0</v>
      </c>
      <c r="E22" s="38">
        <v>44648</v>
      </c>
      <c r="F22" s="39">
        <v>44667</v>
      </c>
      <c r="G22" s="38">
        <v>44648</v>
      </c>
      <c r="H22" s="39">
        <v>44652</v>
      </c>
      <c r="I22" s="42">
        <f t="shared" si="1"/>
        <v>-12</v>
      </c>
      <c r="J22" s="41">
        <f t="shared" si="2"/>
        <v>5</v>
      </c>
      <c r="K22" s="34" t="str">
        <f t="shared" si="7"/>
        <v>entr</v>
      </c>
      <c r="L22" s="34" t="str">
        <f t="shared" si="7"/>
        <v>entr</v>
      </c>
      <c r="M22" s="34" t="str">
        <f t="shared" si="7"/>
        <v>entr</v>
      </c>
      <c r="N22" s="34" t="str">
        <f t="shared" si="7"/>
        <v>entr</v>
      </c>
      <c r="O22" s="34" t="str">
        <f t="shared" si="7"/>
        <v>etr</v>
      </c>
      <c r="P22" s="34" t="str">
        <f t="shared" si="7"/>
        <v>etr</v>
      </c>
      <c r="Q22" s="34" t="str">
        <f t="shared" si="7"/>
        <v>entr</v>
      </c>
      <c r="R22" s="34" t="str">
        <f t="shared" si="7"/>
        <v>entr</v>
      </c>
      <c r="S22" s="34" t="str">
        <f t="shared" si="7"/>
        <v>entr</v>
      </c>
      <c r="T22" s="34" t="str">
        <f t="shared" si="7"/>
        <v>entr</v>
      </c>
      <c r="U22" s="34" t="str">
        <f t="shared" si="8"/>
        <v>entr</v>
      </c>
      <c r="V22" s="34" t="str">
        <f t="shared" si="8"/>
        <v>entr</v>
      </c>
      <c r="W22" s="34" t="str">
        <f t="shared" si="8"/>
        <v>entr</v>
      </c>
      <c r="X22" s="34" t="str">
        <f t="shared" si="8"/>
        <v>entr</v>
      </c>
      <c r="Y22" s="34" t="str">
        <f t="shared" si="8"/>
        <v>entr</v>
      </c>
      <c r="Z22" s="34" t="str">
        <f t="shared" si="8"/>
        <v>entr</v>
      </c>
      <c r="AA22" s="34" t="str">
        <f t="shared" si="8"/>
        <v>entr</v>
      </c>
      <c r="AB22" s="21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 spans="1:111" ht="22" customHeight="1">
      <c r="A23" s="35" t="s">
        <v>59</v>
      </c>
      <c r="B23" s="35" t="s">
        <v>47</v>
      </c>
      <c r="C23" s="58" t="s">
        <v>73</v>
      </c>
      <c r="D23" s="37">
        <v>0</v>
      </c>
      <c r="E23" s="38">
        <v>44648</v>
      </c>
      <c r="F23" s="39">
        <v>44671</v>
      </c>
      <c r="G23" s="38">
        <v>44648</v>
      </c>
      <c r="H23" s="39">
        <v>44652</v>
      </c>
      <c r="I23" s="42">
        <f t="shared" ref="I23:I25" si="11">IF(AND(AND(NOT(ISBLANK(F23)),NOT(ISBLANK(H23))),F23&lt;&gt;H23),NETWORKDAYS(F23,H23)-1,"")</f>
        <v>-15</v>
      </c>
      <c r="J23" s="41">
        <f t="shared" ref="J23:J25" si="12">NETWORKDAYS(G23,H23)</f>
        <v>5</v>
      </c>
      <c r="K23" s="34" t="str">
        <f t="shared" si="7"/>
        <v>entr</v>
      </c>
      <c r="L23" s="34" t="str">
        <f t="shared" si="7"/>
        <v>entr</v>
      </c>
      <c r="M23" s="34" t="str">
        <f t="shared" si="7"/>
        <v>entr</v>
      </c>
      <c r="N23" s="34" t="str">
        <f t="shared" si="7"/>
        <v>entr</v>
      </c>
      <c r="O23" s="34" t="str">
        <f t="shared" si="7"/>
        <v>etr</v>
      </c>
      <c r="P23" s="34" t="str">
        <f t="shared" si="7"/>
        <v>etr</v>
      </c>
      <c r="Q23" s="34" t="str">
        <f t="shared" si="7"/>
        <v>etr</v>
      </c>
      <c r="R23" s="34" t="str">
        <f t="shared" si="7"/>
        <v>entr</v>
      </c>
      <c r="S23" s="34" t="str">
        <f t="shared" si="7"/>
        <v>entr</v>
      </c>
      <c r="T23" s="34" t="str">
        <f t="shared" si="7"/>
        <v>entr</v>
      </c>
      <c r="U23" s="34" t="str">
        <f t="shared" si="8"/>
        <v>entr</v>
      </c>
      <c r="V23" s="34" t="str">
        <f t="shared" si="8"/>
        <v>entr</v>
      </c>
      <c r="W23" s="34" t="str">
        <f t="shared" si="8"/>
        <v>entr</v>
      </c>
      <c r="X23" s="34" t="str">
        <f t="shared" si="8"/>
        <v>entr</v>
      </c>
      <c r="Y23" s="34" t="str">
        <f t="shared" si="8"/>
        <v>entr</v>
      </c>
      <c r="Z23" s="34" t="str">
        <f t="shared" si="8"/>
        <v>entr</v>
      </c>
      <c r="AA23" s="34" t="str">
        <f t="shared" si="8"/>
        <v>entr</v>
      </c>
      <c r="AB23" s="21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</row>
    <row r="24" spans="1:111" ht="22" customHeight="1">
      <c r="A24" s="35" t="s">
        <v>60</v>
      </c>
      <c r="B24" s="35" t="s">
        <v>47</v>
      </c>
      <c r="C24" s="58" t="s">
        <v>73</v>
      </c>
      <c r="D24" s="37">
        <v>0</v>
      </c>
      <c r="E24" s="38">
        <v>44648</v>
      </c>
      <c r="F24" s="39">
        <v>44671</v>
      </c>
      <c r="G24" s="38">
        <v>44648</v>
      </c>
      <c r="H24" s="39">
        <v>44652</v>
      </c>
      <c r="I24" s="42">
        <f t="shared" si="11"/>
        <v>-15</v>
      </c>
      <c r="J24" s="41">
        <f t="shared" si="12"/>
        <v>5</v>
      </c>
      <c r="K24" s="34" t="str">
        <f t="shared" si="7"/>
        <v>entr</v>
      </c>
      <c r="L24" s="34" t="str">
        <f t="shared" si="7"/>
        <v>entr</v>
      </c>
      <c r="M24" s="34" t="str">
        <f t="shared" si="7"/>
        <v>entr</v>
      </c>
      <c r="N24" s="34" t="str">
        <f t="shared" si="7"/>
        <v>entr</v>
      </c>
      <c r="O24" s="34" t="str">
        <f t="shared" si="7"/>
        <v>etr</v>
      </c>
      <c r="P24" s="34" t="str">
        <f t="shared" si="7"/>
        <v>etr</v>
      </c>
      <c r="Q24" s="34" t="str">
        <f t="shared" si="7"/>
        <v>etr</v>
      </c>
      <c r="R24" s="34" t="str">
        <f t="shared" si="7"/>
        <v>entr</v>
      </c>
      <c r="S24" s="34" t="str">
        <f t="shared" si="7"/>
        <v>entr</v>
      </c>
      <c r="T24" s="34" t="str">
        <f t="shared" si="7"/>
        <v>entr</v>
      </c>
      <c r="U24" s="34" t="str">
        <f t="shared" si="8"/>
        <v>entr</v>
      </c>
      <c r="V24" s="34" t="str">
        <f t="shared" si="8"/>
        <v>entr</v>
      </c>
      <c r="W24" s="34" t="str">
        <f t="shared" si="8"/>
        <v>entr</v>
      </c>
      <c r="X24" s="34" t="str">
        <f t="shared" si="8"/>
        <v>entr</v>
      </c>
      <c r="Y24" s="34" t="str">
        <f t="shared" si="8"/>
        <v>entr</v>
      </c>
      <c r="Z24" s="34" t="str">
        <f t="shared" si="8"/>
        <v>entr</v>
      </c>
      <c r="AA24" s="34" t="str">
        <f t="shared" si="8"/>
        <v>entr</v>
      </c>
      <c r="AB24" s="21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</row>
    <row r="25" spans="1:111" ht="22" customHeight="1">
      <c r="A25" s="58" t="s">
        <v>61</v>
      </c>
      <c r="B25" s="35" t="s">
        <v>47</v>
      </c>
      <c r="C25" s="58" t="s">
        <v>73</v>
      </c>
      <c r="D25" s="37">
        <v>0</v>
      </c>
      <c r="E25" s="38">
        <v>44648</v>
      </c>
      <c r="F25" s="39">
        <v>44676</v>
      </c>
      <c r="G25" s="38">
        <v>44648</v>
      </c>
      <c r="H25" s="39">
        <v>44652</v>
      </c>
      <c r="I25" s="42">
        <f t="shared" si="11"/>
        <v>-18</v>
      </c>
      <c r="J25" s="41">
        <f t="shared" si="12"/>
        <v>5</v>
      </c>
      <c r="K25" s="34" t="str">
        <f t="shared" si="7"/>
        <v>entr</v>
      </c>
      <c r="L25" s="34" t="str">
        <f t="shared" si="7"/>
        <v>entr</v>
      </c>
      <c r="M25" s="34" t="str">
        <f t="shared" si="7"/>
        <v>entr</v>
      </c>
      <c r="N25" s="34" t="str">
        <f t="shared" si="7"/>
        <v>entr</v>
      </c>
      <c r="O25" s="34" t="str">
        <f t="shared" si="7"/>
        <v>etr</v>
      </c>
      <c r="P25" s="34" t="str">
        <f t="shared" si="7"/>
        <v>etr</v>
      </c>
      <c r="Q25" s="34" t="str">
        <f t="shared" si="7"/>
        <v>etr</v>
      </c>
      <c r="R25" s="34" t="str">
        <f t="shared" si="7"/>
        <v>etr</v>
      </c>
      <c r="S25" s="34" t="str">
        <f t="shared" si="7"/>
        <v>entr</v>
      </c>
      <c r="T25" s="34" t="str">
        <f t="shared" si="7"/>
        <v>entr</v>
      </c>
      <c r="U25" s="34" t="str">
        <f t="shared" si="8"/>
        <v>entr</v>
      </c>
      <c r="V25" s="34" t="str">
        <f t="shared" si="8"/>
        <v>entr</v>
      </c>
      <c r="W25" s="34" t="str">
        <f t="shared" si="8"/>
        <v>entr</v>
      </c>
      <c r="X25" s="34" t="str">
        <f t="shared" si="8"/>
        <v>entr</v>
      </c>
      <c r="Y25" s="34" t="str">
        <f t="shared" si="8"/>
        <v>entr</v>
      </c>
      <c r="Z25" s="34" t="str">
        <f t="shared" si="8"/>
        <v>entr</v>
      </c>
      <c r="AA25" s="34" t="str">
        <f t="shared" si="8"/>
        <v>entr</v>
      </c>
      <c r="AB25" s="21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ht="22" customHeight="1">
      <c r="A26" s="58" t="s">
        <v>62</v>
      </c>
      <c r="B26" s="35" t="s">
        <v>47</v>
      </c>
      <c r="C26" s="58" t="s">
        <v>73</v>
      </c>
      <c r="D26" s="37">
        <v>0</v>
      </c>
      <c r="E26" s="38">
        <v>44648</v>
      </c>
      <c r="F26" s="39">
        <v>44676</v>
      </c>
      <c r="G26" s="38">
        <v>44648</v>
      </c>
      <c r="H26" s="39">
        <v>44652</v>
      </c>
      <c r="I26" s="42">
        <f t="shared" si="1"/>
        <v>-18</v>
      </c>
      <c r="J26" s="41">
        <f t="shared" si="2"/>
        <v>5</v>
      </c>
      <c r="K26" s="34" t="str">
        <f t="shared" si="7"/>
        <v>entr</v>
      </c>
      <c r="L26" s="34" t="str">
        <f t="shared" si="7"/>
        <v>entr</v>
      </c>
      <c r="M26" s="34" t="str">
        <f t="shared" si="7"/>
        <v>entr</v>
      </c>
      <c r="N26" s="34" t="str">
        <f t="shared" si="7"/>
        <v>entr</v>
      </c>
      <c r="O26" s="34" t="str">
        <f t="shared" si="7"/>
        <v>etr</v>
      </c>
      <c r="P26" s="34" t="str">
        <f t="shared" si="7"/>
        <v>etr</v>
      </c>
      <c r="Q26" s="34" t="str">
        <f t="shared" si="7"/>
        <v>etr</v>
      </c>
      <c r="R26" s="34" t="str">
        <f t="shared" si="7"/>
        <v>etr</v>
      </c>
      <c r="S26" s="34" t="str">
        <f t="shared" si="7"/>
        <v>entr</v>
      </c>
      <c r="T26" s="34" t="str">
        <f t="shared" si="7"/>
        <v>entr</v>
      </c>
      <c r="U26" s="34" t="str">
        <f t="shared" si="8"/>
        <v>entr</v>
      </c>
      <c r="V26" s="34" t="str">
        <f t="shared" si="8"/>
        <v>entr</v>
      </c>
      <c r="W26" s="34" t="str">
        <f t="shared" si="8"/>
        <v>entr</v>
      </c>
      <c r="X26" s="34" t="str">
        <f t="shared" si="8"/>
        <v>entr</v>
      </c>
      <c r="Y26" s="34" t="str">
        <f t="shared" si="8"/>
        <v>entr</v>
      </c>
      <c r="Z26" s="34" t="str">
        <f t="shared" si="8"/>
        <v>entr</v>
      </c>
      <c r="AA26" s="34" t="str">
        <f t="shared" si="8"/>
        <v>entr</v>
      </c>
      <c r="AB26" s="21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</row>
    <row r="27" spans="1:111" ht="22" customHeight="1">
      <c r="A27" s="35"/>
      <c r="B27" s="35"/>
      <c r="C27" s="58"/>
      <c r="D27" s="37">
        <v>0</v>
      </c>
      <c r="E27" s="38">
        <v>44648</v>
      </c>
      <c r="F27" s="39">
        <v>44676</v>
      </c>
      <c r="G27" s="38">
        <v>44648</v>
      </c>
      <c r="H27" s="39">
        <v>44652</v>
      </c>
      <c r="I27" s="42">
        <f t="shared" si="1"/>
        <v>-18</v>
      </c>
      <c r="J27" s="41">
        <f t="shared" si="2"/>
        <v>5</v>
      </c>
      <c r="K27" s="34" t="str">
        <f t="shared" si="7"/>
        <v>entr</v>
      </c>
      <c r="L27" s="34" t="str">
        <f t="shared" si="7"/>
        <v>entr</v>
      </c>
      <c r="M27" s="34" t="str">
        <f t="shared" si="7"/>
        <v>entr</v>
      </c>
      <c r="N27" s="34" t="str">
        <f t="shared" si="7"/>
        <v>entr</v>
      </c>
      <c r="O27" s="34" t="str">
        <f t="shared" si="7"/>
        <v>etr</v>
      </c>
      <c r="P27" s="34" t="str">
        <f t="shared" si="7"/>
        <v>etr</v>
      </c>
      <c r="Q27" s="34" t="str">
        <f t="shared" si="7"/>
        <v>etr</v>
      </c>
      <c r="R27" s="34" t="str">
        <f t="shared" si="7"/>
        <v>etr</v>
      </c>
      <c r="S27" s="34" t="str">
        <f t="shared" si="7"/>
        <v>entr</v>
      </c>
      <c r="T27" s="34" t="str">
        <f t="shared" si="7"/>
        <v>entr</v>
      </c>
      <c r="U27" s="34" t="str">
        <f t="shared" si="8"/>
        <v>entr</v>
      </c>
      <c r="V27" s="34" t="str">
        <f t="shared" si="8"/>
        <v>entr</v>
      </c>
      <c r="W27" s="34" t="str">
        <f t="shared" si="8"/>
        <v>entr</v>
      </c>
      <c r="X27" s="34" t="str">
        <f t="shared" si="8"/>
        <v>entr</v>
      </c>
      <c r="Y27" s="34" t="str">
        <f t="shared" si="8"/>
        <v>entr</v>
      </c>
      <c r="Z27" s="34" t="str">
        <f t="shared" si="8"/>
        <v>entr</v>
      </c>
      <c r="AA27" s="34" t="str">
        <f t="shared" si="8"/>
        <v>entr</v>
      </c>
      <c r="AB27" s="21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</row>
    <row r="28" spans="1:111" ht="22" customHeight="1">
      <c r="A28" s="44" t="s">
        <v>79</v>
      </c>
      <c r="B28" s="45"/>
      <c r="C28" s="59" t="s">
        <v>53</v>
      </c>
      <c r="D28" s="46">
        <f>AVERAGE(D29:D35)</f>
        <v>0</v>
      </c>
      <c r="E28" s="47">
        <f>MIN(E29:E35)</f>
        <v>44648</v>
      </c>
      <c r="F28" s="48">
        <f>MAX(F29:F35)</f>
        <v>44676</v>
      </c>
      <c r="G28" s="47">
        <f>MIN(G29:G35)</f>
        <v>44648</v>
      </c>
      <c r="H28" s="48">
        <f>MAX(H29:H35)</f>
        <v>44652</v>
      </c>
      <c r="I28" s="49">
        <f t="shared" si="1"/>
        <v>-18</v>
      </c>
      <c r="J28" s="50">
        <f t="shared" si="2"/>
        <v>5</v>
      </c>
      <c r="K28" s="34" t="str">
        <f t="shared" si="7"/>
        <v>entr</v>
      </c>
      <c r="L28" s="34" t="str">
        <f t="shared" si="7"/>
        <v>entr</v>
      </c>
      <c r="M28" s="34" t="str">
        <f t="shared" si="7"/>
        <v>entr</v>
      </c>
      <c r="N28" s="34" t="str">
        <f t="shared" si="7"/>
        <v>entr</v>
      </c>
      <c r="O28" s="34" t="str">
        <f t="shared" si="7"/>
        <v>etr</v>
      </c>
      <c r="P28" s="34" t="str">
        <f t="shared" si="7"/>
        <v>etr</v>
      </c>
      <c r="Q28" s="34" t="str">
        <f t="shared" si="7"/>
        <v>etr</v>
      </c>
      <c r="R28" s="34" t="str">
        <f t="shared" si="7"/>
        <v>etr</v>
      </c>
      <c r="S28" s="34" t="str">
        <f t="shared" si="7"/>
        <v>entr</v>
      </c>
      <c r="T28" s="34" t="str">
        <f t="shared" si="7"/>
        <v>entr</v>
      </c>
      <c r="U28" s="34" t="str">
        <f t="shared" si="8"/>
        <v>entr</v>
      </c>
      <c r="V28" s="34" t="str">
        <f t="shared" si="8"/>
        <v>entr</v>
      </c>
      <c r="W28" s="34" t="str">
        <f t="shared" si="8"/>
        <v>entr</v>
      </c>
      <c r="X28" s="34" t="str">
        <f t="shared" si="8"/>
        <v>entr</v>
      </c>
      <c r="Y28" s="34" t="str">
        <f t="shared" si="8"/>
        <v>entr</v>
      </c>
      <c r="Z28" s="34" t="str">
        <f t="shared" si="8"/>
        <v>entr</v>
      </c>
      <c r="AA28" s="34" t="str">
        <f t="shared" si="8"/>
        <v>entr</v>
      </c>
      <c r="AB28" s="21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</row>
    <row r="29" spans="1:111" ht="22" customHeight="1">
      <c r="A29" s="35" t="s">
        <v>63</v>
      </c>
      <c r="B29" s="35" t="s">
        <v>48</v>
      </c>
      <c r="C29" s="58" t="s">
        <v>53</v>
      </c>
      <c r="D29" s="37">
        <v>0</v>
      </c>
      <c r="E29" s="38">
        <v>44648</v>
      </c>
      <c r="F29" s="39">
        <v>44654</v>
      </c>
      <c r="G29" s="38">
        <v>44648</v>
      </c>
      <c r="H29" s="39">
        <v>44652</v>
      </c>
      <c r="I29" s="42">
        <f t="shared" si="1"/>
        <v>-2</v>
      </c>
      <c r="J29" s="41">
        <f t="shared" si="2"/>
        <v>5</v>
      </c>
      <c r="K29" s="34" t="str">
        <f t="shared" si="7"/>
        <v>entr</v>
      </c>
      <c r="L29" s="34" t="str">
        <f t="shared" si="7"/>
        <v>entr</v>
      </c>
      <c r="M29" s="34" t="str">
        <f t="shared" si="7"/>
        <v>entr</v>
      </c>
      <c r="N29" s="34" t="str">
        <f t="shared" si="7"/>
        <v>entr</v>
      </c>
      <c r="O29" s="34" t="str">
        <f t="shared" si="7"/>
        <v>etr</v>
      </c>
      <c r="P29" s="34" t="str">
        <f t="shared" si="7"/>
        <v>entr</v>
      </c>
      <c r="Q29" s="34" t="str">
        <f t="shared" si="7"/>
        <v>entr</v>
      </c>
      <c r="R29" s="34" t="str">
        <f t="shared" si="7"/>
        <v>entr</v>
      </c>
      <c r="S29" s="34" t="str">
        <f t="shared" si="7"/>
        <v>entr</v>
      </c>
      <c r="T29" s="34" t="str">
        <f t="shared" si="7"/>
        <v>entr</v>
      </c>
      <c r="U29" s="34" t="str">
        <f t="shared" si="8"/>
        <v>entr</v>
      </c>
      <c r="V29" s="34" t="str">
        <f t="shared" si="8"/>
        <v>entr</v>
      </c>
      <c r="W29" s="34" t="str">
        <f t="shared" si="8"/>
        <v>entr</v>
      </c>
      <c r="X29" s="34" t="str">
        <f t="shared" si="8"/>
        <v>entr</v>
      </c>
      <c r="Y29" s="34" t="str">
        <f t="shared" si="8"/>
        <v>entr</v>
      </c>
      <c r="Z29" s="34" t="str">
        <f t="shared" si="8"/>
        <v>entr</v>
      </c>
      <c r="AA29" s="34" t="str">
        <f t="shared" si="8"/>
        <v>entr</v>
      </c>
      <c r="AB29" s="21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</row>
    <row r="30" spans="1:111" ht="22" customHeight="1">
      <c r="A30" s="35" t="s">
        <v>64</v>
      </c>
      <c r="B30" s="35" t="s">
        <v>49</v>
      </c>
      <c r="C30" s="58" t="s">
        <v>53</v>
      </c>
      <c r="D30" s="37">
        <v>0</v>
      </c>
      <c r="E30" s="38">
        <v>44648</v>
      </c>
      <c r="F30" s="39">
        <v>44661</v>
      </c>
      <c r="G30" s="38">
        <v>44648</v>
      </c>
      <c r="H30" s="39">
        <v>44652</v>
      </c>
      <c r="I30" s="42">
        <f t="shared" ref="I30:I31" si="13">IF(AND(AND(NOT(ISBLANK(F30)),NOT(ISBLANK(H30))),F30&lt;&gt;H30),NETWORKDAYS(F30,H30)-1,"")</f>
        <v>-7</v>
      </c>
      <c r="J30" s="41">
        <f t="shared" ref="J30:J31" si="14">NETWORKDAYS(G30,H30)</f>
        <v>5</v>
      </c>
      <c r="K30" s="34" t="str">
        <f t="shared" si="7"/>
        <v>entr</v>
      </c>
      <c r="L30" s="34" t="str">
        <f t="shared" si="7"/>
        <v>entr</v>
      </c>
      <c r="M30" s="34" t="str">
        <f t="shared" si="7"/>
        <v>entr</v>
      </c>
      <c r="N30" s="34" t="str">
        <f t="shared" si="7"/>
        <v>entr</v>
      </c>
      <c r="O30" s="34" t="str">
        <f t="shared" si="7"/>
        <v>etr</v>
      </c>
      <c r="P30" s="34" t="str">
        <f t="shared" si="7"/>
        <v>etr</v>
      </c>
      <c r="Q30" s="34" t="str">
        <f t="shared" si="7"/>
        <v>entr</v>
      </c>
      <c r="R30" s="34" t="str">
        <f t="shared" si="7"/>
        <v>entr</v>
      </c>
      <c r="S30" s="34" t="str">
        <f t="shared" si="7"/>
        <v>entr</v>
      </c>
      <c r="T30" s="34" t="str">
        <f t="shared" si="7"/>
        <v>entr</v>
      </c>
      <c r="U30" s="34" t="str">
        <f t="shared" si="8"/>
        <v>entr</v>
      </c>
      <c r="V30" s="34" t="str">
        <f t="shared" si="8"/>
        <v>entr</v>
      </c>
      <c r="W30" s="34" t="str">
        <f t="shared" si="8"/>
        <v>entr</v>
      </c>
      <c r="X30" s="34" t="str">
        <f t="shared" si="8"/>
        <v>entr</v>
      </c>
      <c r="Y30" s="34" t="str">
        <f t="shared" si="8"/>
        <v>entr</v>
      </c>
      <c r="Z30" s="34" t="str">
        <f t="shared" si="8"/>
        <v>entr</v>
      </c>
      <c r="AA30" s="34" t="str">
        <f t="shared" si="8"/>
        <v>entr</v>
      </c>
      <c r="AB30" s="21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</row>
    <row r="31" spans="1:111" ht="22" customHeight="1">
      <c r="A31" s="35" t="s">
        <v>65</v>
      </c>
      <c r="B31" s="35" t="s">
        <v>49</v>
      </c>
      <c r="C31" s="58" t="s">
        <v>53</v>
      </c>
      <c r="D31" s="37">
        <v>0</v>
      </c>
      <c r="E31" s="38">
        <v>44648</v>
      </c>
      <c r="F31" s="39">
        <v>44661</v>
      </c>
      <c r="G31" s="38">
        <v>44648</v>
      </c>
      <c r="H31" s="39">
        <v>44652</v>
      </c>
      <c r="I31" s="42">
        <f t="shared" si="13"/>
        <v>-7</v>
      </c>
      <c r="J31" s="41">
        <f t="shared" si="14"/>
        <v>5</v>
      </c>
      <c r="K31" s="34" t="str">
        <f t="shared" si="7"/>
        <v>entr</v>
      </c>
      <c r="L31" s="34" t="str">
        <f t="shared" si="7"/>
        <v>entr</v>
      </c>
      <c r="M31" s="34" t="str">
        <f t="shared" si="7"/>
        <v>entr</v>
      </c>
      <c r="N31" s="34" t="str">
        <f t="shared" si="7"/>
        <v>entr</v>
      </c>
      <c r="O31" s="34" t="str">
        <f t="shared" si="7"/>
        <v>etr</v>
      </c>
      <c r="P31" s="34" t="str">
        <f t="shared" si="7"/>
        <v>etr</v>
      </c>
      <c r="Q31" s="34" t="str">
        <f t="shared" si="7"/>
        <v>entr</v>
      </c>
      <c r="R31" s="34" t="str">
        <f t="shared" si="7"/>
        <v>entr</v>
      </c>
      <c r="S31" s="34" t="str">
        <f t="shared" si="7"/>
        <v>entr</v>
      </c>
      <c r="T31" s="34" t="str">
        <f t="shared" si="7"/>
        <v>entr</v>
      </c>
      <c r="U31" s="34" t="str">
        <f t="shared" si="8"/>
        <v>entr</v>
      </c>
      <c r="V31" s="34" t="str">
        <f t="shared" si="8"/>
        <v>entr</v>
      </c>
      <c r="W31" s="34" t="str">
        <f t="shared" si="8"/>
        <v>entr</v>
      </c>
      <c r="X31" s="34" t="str">
        <f t="shared" si="8"/>
        <v>entr</v>
      </c>
      <c r="Y31" s="34" t="str">
        <f t="shared" si="8"/>
        <v>entr</v>
      </c>
      <c r="Z31" s="34" t="str">
        <f t="shared" si="8"/>
        <v>entr</v>
      </c>
      <c r="AA31" s="34" t="str">
        <f t="shared" si="8"/>
        <v>entr</v>
      </c>
      <c r="AB31" s="21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</row>
    <row r="32" spans="1:111" ht="22" customHeight="1">
      <c r="A32" s="35" t="s">
        <v>66</v>
      </c>
      <c r="B32" s="35" t="s">
        <v>49</v>
      </c>
      <c r="C32" s="58" t="s">
        <v>53</v>
      </c>
      <c r="D32" s="37">
        <v>0</v>
      </c>
      <c r="E32" s="38">
        <v>44648</v>
      </c>
      <c r="F32" s="39">
        <v>44666</v>
      </c>
      <c r="G32" s="38">
        <v>44648</v>
      </c>
      <c r="H32" s="39">
        <v>44652</v>
      </c>
      <c r="I32" s="42">
        <f t="shared" si="1"/>
        <v>-12</v>
      </c>
      <c r="J32" s="41">
        <f t="shared" si="2"/>
        <v>5</v>
      </c>
      <c r="K32" s="34" t="str">
        <f t="shared" si="7"/>
        <v>entr</v>
      </c>
      <c r="L32" s="34" t="str">
        <f t="shared" si="7"/>
        <v>entr</v>
      </c>
      <c r="M32" s="34" t="str">
        <f t="shared" si="7"/>
        <v>entr</v>
      </c>
      <c r="N32" s="34" t="str">
        <f t="shared" si="7"/>
        <v>entr</v>
      </c>
      <c r="O32" s="34" t="str">
        <f t="shared" si="7"/>
        <v>etr</v>
      </c>
      <c r="P32" s="34" t="str">
        <f t="shared" si="7"/>
        <v>etr</v>
      </c>
      <c r="Q32" s="34" t="str">
        <f t="shared" si="7"/>
        <v>entr</v>
      </c>
      <c r="R32" s="34" t="str">
        <f t="shared" si="7"/>
        <v>entr</v>
      </c>
      <c r="S32" s="34" t="str">
        <f t="shared" si="7"/>
        <v>entr</v>
      </c>
      <c r="T32" s="34" t="str">
        <f t="shared" si="7"/>
        <v>entr</v>
      </c>
      <c r="U32" s="34" t="str">
        <f t="shared" si="8"/>
        <v>entr</v>
      </c>
      <c r="V32" s="34" t="str">
        <f t="shared" si="8"/>
        <v>entr</v>
      </c>
      <c r="W32" s="34" t="str">
        <f t="shared" si="8"/>
        <v>entr</v>
      </c>
      <c r="X32" s="34" t="str">
        <f t="shared" si="8"/>
        <v>entr</v>
      </c>
      <c r="Y32" s="34" t="str">
        <f t="shared" si="8"/>
        <v>entr</v>
      </c>
      <c r="Z32" s="34" t="str">
        <f t="shared" si="8"/>
        <v>entr</v>
      </c>
      <c r="AA32" s="34" t="str">
        <f t="shared" si="8"/>
        <v>entr</v>
      </c>
      <c r="AB32" s="21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</row>
    <row r="33" spans="1:111" ht="22" customHeight="1">
      <c r="A33" s="35" t="s">
        <v>67</v>
      </c>
      <c r="B33" s="35" t="s">
        <v>49</v>
      </c>
      <c r="C33" s="58" t="s">
        <v>53</v>
      </c>
      <c r="D33" s="37">
        <v>0</v>
      </c>
      <c r="E33" s="38">
        <v>44648</v>
      </c>
      <c r="F33" s="39">
        <v>44666</v>
      </c>
      <c r="G33" s="38">
        <v>44648</v>
      </c>
      <c r="H33" s="39">
        <v>44652</v>
      </c>
      <c r="I33" s="42">
        <f t="shared" ref="I33" si="15">IF(AND(AND(NOT(ISBLANK(F33)),NOT(ISBLANK(H33))),F33&lt;&gt;H33),NETWORKDAYS(F33,H33)-1,"")</f>
        <v>-12</v>
      </c>
      <c r="J33" s="41">
        <f t="shared" ref="J33" si="16">NETWORKDAYS(G33,H33)</f>
        <v>5</v>
      </c>
      <c r="K33" s="34" t="str">
        <f t="shared" si="7"/>
        <v>entr</v>
      </c>
      <c r="L33" s="34" t="str">
        <f t="shared" si="7"/>
        <v>entr</v>
      </c>
      <c r="M33" s="34" t="str">
        <f t="shared" si="7"/>
        <v>entr</v>
      </c>
      <c r="N33" s="34" t="str">
        <f t="shared" si="7"/>
        <v>entr</v>
      </c>
      <c r="O33" s="34" t="str">
        <f t="shared" si="7"/>
        <v>etr</v>
      </c>
      <c r="P33" s="34" t="str">
        <f t="shared" si="7"/>
        <v>etr</v>
      </c>
      <c r="Q33" s="34" t="str">
        <f t="shared" si="7"/>
        <v>entr</v>
      </c>
      <c r="R33" s="34" t="str">
        <f t="shared" si="7"/>
        <v>entr</v>
      </c>
      <c r="S33" s="34" t="str">
        <f t="shared" si="7"/>
        <v>entr</v>
      </c>
      <c r="T33" s="34" t="str">
        <f t="shared" si="7"/>
        <v>entr</v>
      </c>
      <c r="U33" s="34" t="str">
        <f t="shared" si="8"/>
        <v>entr</v>
      </c>
      <c r="V33" s="34" t="str">
        <f t="shared" si="8"/>
        <v>entr</v>
      </c>
      <c r="W33" s="34" t="str">
        <f t="shared" si="8"/>
        <v>entr</v>
      </c>
      <c r="X33" s="34" t="str">
        <f t="shared" si="8"/>
        <v>entr</v>
      </c>
      <c r="Y33" s="34" t="str">
        <f t="shared" si="8"/>
        <v>entr</v>
      </c>
      <c r="Z33" s="34" t="str">
        <f t="shared" si="8"/>
        <v>entr</v>
      </c>
      <c r="AA33" s="34" t="str">
        <f t="shared" si="8"/>
        <v>entr</v>
      </c>
      <c r="AB33" s="21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</row>
    <row r="34" spans="1:111" ht="22" customHeight="1">
      <c r="A34" s="35" t="s">
        <v>68</v>
      </c>
      <c r="B34" s="35" t="s">
        <v>49</v>
      </c>
      <c r="C34" s="58" t="s">
        <v>53</v>
      </c>
      <c r="D34" s="37">
        <v>0</v>
      </c>
      <c r="E34" s="38">
        <v>44648</v>
      </c>
      <c r="F34" s="39">
        <v>44671</v>
      </c>
      <c r="G34" s="38">
        <v>44648</v>
      </c>
      <c r="H34" s="39">
        <v>44652</v>
      </c>
      <c r="I34" s="42">
        <f t="shared" si="1"/>
        <v>-15</v>
      </c>
      <c r="J34" s="41">
        <f t="shared" si="2"/>
        <v>5</v>
      </c>
      <c r="K34" s="34" t="str">
        <f t="shared" si="7"/>
        <v>entr</v>
      </c>
      <c r="L34" s="34" t="str">
        <f t="shared" si="7"/>
        <v>entr</v>
      </c>
      <c r="M34" s="34" t="str">
        <f t="shared" si="7"/>
        <v>entr</v>
      </c>
      <c r="N34" s="34" t="str">
        <f t="shared" si="7"/>
        <v>entr</v>
      </c>
      <c r="O34" s="34" t="str">
        <f t="shared" si="7"/>
        <v>etr</v>
      </c>
      <c r="P34" s="34" t="str">
        <f t="shared" si="7"/>
        <v>etr</v>
      </c>
      <c r="Q34" s="34" t="str">
        <f t="shared" si="7"/>
        <v>etr</v>
      </c>
      <c r="R34" s="34" t="str">
        <f t="shared" si="7"/>
        <v>entr</v>
      </c>
      <c r="S34" s="34" t="str">
        <f t="shared" si="7"/>
        <v>entr</v>
      </c>
      <c r="T34" s="34" t="str">
        <f t="shared" si="7"/>
        <v>entr</v>
      </c>
      <c r="U34" s="34" t="str">
        <f t="shared" si="8"/>
        <v>entr</v>
      </c>
      <c r="V34" s="34" t="str">
        <f t="shared" si="8"/>
        <v>entr</v>
      </c>
      <c r="W34" s="34" t="str">
        <f t="shared" si="8"/>
        <v>entr</v>
      </c>
      <c r="X34" s="34" t="str">
        <f t="shared" si="8"/>
        <v>entr</v>
      </c>
      <c r="Y34" s="34" t="str">
        <f t="shared" si="8"/>
        <v>entr</v>
      </c>
      <c r="Z34" s="34" t="str">
        <f t="shared" si="8"/>
        <v>entr</v>
      </c>
      <c r="AA34" s="34" t="str">
        <f t="shared" si="8"/>
        <v>entr</v>
      </c>
      <c r="AB34" s="21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</row>
    <row r="35" spans="1:111" ht="22" customHeight="1">
      <c r="A35" s="35"/>
      <c r="B35" s="35"/>
      <c r="C35" s="35"/>
      <c r="D35" s="37">
        <v>0</v>
      </c>
      <c r="E35" s="38">
        <v>44648</v>
      </c>
      <c r="F35" s="39">
        <v>44676</v>
      </c>
      <c r="G35" s="38">
        <v>44648</v>
      </c>
      <c r="H35" s="39">
        <v>44652</v>
      </c>
      <c r="I35" s="42">
        <f t="shared" si="1"/>
        <v>-18</v>
      </c>
      <c r="J35" s="41">
        <f t="shared" si="2"/>
        <v>5</v>
      </c>
      <c r="K35" s="34" t="str">
        <f t="shared" si="7"/>
        <v>entr</v>
      </c>
      <c r="L35" s="34" t="str">
        <f t="shared" si="7"/>
        <v>entr</v>
      </c>
      <c r="M35" s="34" t="str">
        <f t="shared" si="7"/>
        <v>entr</v>
      </c>
      <c r="N35" s="34" t="str">
        <f t="shared" si="7"/>
        <v>entr</v>
      </c>
      <c r="O35" s="34" t="str">
        <f t="shared" si="7"/>
        <v>etr</v>
      </c>
      <c r="P35" s="34" t="str">
        <f t="shared" si="7"/>
        <v>etr</v>
      </c>
      <c r="Q35" s="34" t="str">
        <f t="shared" si="7"/>
        <v>etr</v>
      </c>
      <c r="R35" s="34" t="str">
        <f t="shared" si="7"/>
        <v>etr</v>
      </c>
      <c r="S35" s="34" t="str">
        <f t="shared" si="7"/>
        <v>entr</v>
      </c>
      <c r="T35" s="34" t="str">
        <f t="shared" si="7"/>
        <v>entr</v>
      </c>
      <c r="U35" s="34" t="str">
        <f t="shared" si="8"/>
        <v>entr</v>
      </c>
      <c r="V35" s="34" t="str">
        <f t="shared" si="8"/>
        <v>entr</v>
      </c>
      <c r="W35" s="34" t="str">
        <f t="shared" si="8"/>
        <v>entr</v>
      </c>
      <c r="X35" s="34" t="str">
        <f t="shared" si="8"/>
        <v>entr</v>
      </c>
      <c r="Y35" s="34" t="str">
        <f t="shared" si="8"/>
        <v>entr</v>
      </c>
      <c r="Z35" s="34" t="str">
        <f t="shared" si="8"/>
        <v>entr</v>
      </c>
      <c r="AA35" s="34" t="str">
        <f t="shared" si="8"/>
        <v>entr</v>
      </c>
      <c r="AB35" s="21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</row>
    <row r="36" spans="1:111" ht="22" customHeight="1">
      <c r="A36" s="44" t="s">
        <v>80</v>
      </c>
      <c r="B36" s="45"/>
      <c r="C36" s="59" t="s">
        <v>72</v>
      </c>
      <c r="D36" s="46">
        <f>AVERAGE(D37:D40)</f>
        <v>0</v>
      </c>
      <c r="E36" s="47">
        <f>MIN(E37:E40)</f>
        <v>44648</v>
      </c>
      <c r="F36" s="48">
        <f>MAX(F37:F40)</f>
        <v>44691</v>
      </c>
      <c r="G36" s="47">
        <f>MIN(G37:G40)</f>
        <v>44648</v>
      </c>
      <c r="H36" s="48">
        <f>MAX(H37:H40)</f>
        <v>44682</v>
      </c>
      <c r="I36" s="51">
        <f t="shared" si="1"/>
        <v>-8</v>
      </c>
      <c r="J36" s="50">
        <f t="shared" si="2"/>
        <v>25</v>
      </c>
      <c r="K36" s="34" t="str">
        <f t="shared" si="7"/>
        <v>entr</v>
      </c>
      <c r="L36" s="34" t="str">
        <f t="shared" si="7"/>
        <v>entr</v>
      </c>
      <c r="M36" s="34" t="str">
        <f t="shared" si="7"/>
        <v>entr</v>
      </c>
      <c r="N36" s="34" t="str">
        <f t="shared" si="7"/>
        <v>entr</v>
      </c>
      <c r="O36" s="34" t="str">
        <f t="shared" si="7"/>
        <v>ftr</v>
      </c>
      <c r="P36" s="34" t="str">
        <f t="shared" si="7"/>
        <v>ftr</v>
      </c>
      <c r="Q36" s="34" t="str">
        <f t="shared" si="7"/>
        <v>ftr</v>
      </c>
      <c r="R36" s="34" t="str">
        <f t="shared" si="7"/>
        <v>ftr</v>
      </c>
      <c r="S36" s="34" t="str">
        <f t="shared" si="7"/>
        <v>ftr</v>
      </c>
      <c r="T36" s="34" t="str">
        <f t="shared" si="7"/>
        <v>etr</v>
      </c>
      <c r="U36" s="34" t="str">
        <f t="shared" si="8"/>
        <v>entr</v>
      </c>
      <c r="V36" s="34" t="str">
        <f t="shared" si="8"/>
        <v>entr</v>
      </c>
      <c r="W36" s="34" t="str">
        <f t="shared" si="8"/>
        <v>entr</v>
      </c>
      <c r="X36" s="34" t="str">
        <f t="shared" si="8"/>
        <v>entr</v>
      </c>
      <c r="Y36" s="34" t="str">
        <f t="shared" si="8"/>
        <v>entr</v>
      </c>
      <c r="Z36" s="34" t="str">
        <f t="shared" si="8"/>
        <v>entr</v>
      </c>
      <c r="AA36" s="34" t="str">
        <f t="shared" si="8"/>
        <v>entr</v>
      </c>
      <c r="AB36" s="21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</row>
    <row r="37" spans="1:111" ht="22" customHeight="1">
      <c r="A37" s="35" t="s">
        <v>69</v>
      </c>
      <c r="B37" s="35" t="s">
        <v>50</v>
      </c>
      <c r="C37" s="58" t="s">
        <v>72</v>
      </c>
      <c r="D37" s="37">
        <v>0</v>
      </c>
      <c r="E37" s="38">
        <v>44648</v>
      </c>
      <c r="F37" s="39">
        <v>44661</v>
      </c>
      <c r="G37" s="38">
        <v>44648</v>
      </c>
      <c r="H37" s="39">
        <v>44651</v>
      </c>
      <c r="I37" s="40">
        <f t="shared" si="1"/>
        <v>-8</v>
      </c>
      <c r="J37" s="41">
        <f t="shared" si="2"/>
        <v>4</v>
      </c>
      <c r="K37" s="34" t="str">
        <f t="shared" si="7"/>
        <v>entr</v>
      </c>
      <c r="L37" s="34" t="str">
        <f t="shared" si="7"/>
        <v>entr</v>
      </c>
      <c r="M37" s="34" t="str">
        <f t="shared" si="7"/>
        <v>entr</v>
      </c>
      <c r="N37" s="34" t="str">
        <f t="shared" si="7"/>
        <v>entr</v>
      </c>
      <c r="O37" s="34" t="str">
        <f t="shared" si="7"/>
        <v>etr</v>
      </c>
      <c r="P37" s="34" t="str">
        <f t="shared" si="7"/>
        <v>etr</v>
      </c>
      <c r="Q37" s="34" t="str">
        <f t="shared" si="7"/>
        <v>entr</v>
      </c>
      <c r="R37" s="34" t="str">
        <f t="shared" si="7"/>
        <v>entr</v>
      </c>
      <c r="S37" s="34" t="str">
        <f t="shared" si="7"/>
        <v>entr</v>
      </c>
      <c r="T37" s="34" t="str">
        <f t="shared" si="7"/>
        <v>entr</v>
      </c>
      <c r="U37" s="34" t="str">
        <f t="shared" si="8"/>
        <v>entr</v>
      </c>
      <c r="V37" s="34" t="str">
        <f t="shared" si="8"/>
        <v>entr</v>
      </c>
      <c r="W37" s="34" t="str">
        <f t="shared" si="8"/>
        <v>entr</v>
      </c>
      <c r="X37" s="34" t="str">
        <f t="shared" si="8"/>
        <v>entr</v>
      </c>
      <c r="Y37" s="34" t="str">
        <f t="shared" si="8"/>
        <v>entr</v>
      </c>
      <c r="Z37" s="34" t="str">
        <f t="shared" si="8"/>
        <v>entr</v>
      </c>
      <c r="AA37" s="34" t="str">
        <f t="shared" si="8"/>
        <v>entr</v>
      </c>
      <c r="AB37" s="21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</row>
    <row r="38" spans="1:111" ht="22" customHeight="1">
      <c r="A38" s="35" t="s">
        <v>70</v>
      </c>
      <c r="B38" s="35" t="s">
        <v>51</v>
      </c>
      <c r="C38" s="58" t="s">
        <v>72</v>
      </c>
      <c r="D38" s="37">
        <v>0</v>
      </c>
      <c r="E38" s="38">
        <v>44648</v>
      </c>
      <c r="F38" s="39">
        <v>44682</v>
      </c>
      <c r="G38" s="38">
        <v>44649</v>
      </c>
      <c r="H38" s="39">
        <v>44682</v>
      </c>
      <c r="I38" s="40" t="str">
        <f t="shared" ref="I38" si="17">IF(AND(AND(NOT(ISBLANK(F38)),NOT(ISBLANK(H38))),F38&lt;&gt;H38),NETWORKDAYS(F38,H38)-1,"")</f>
        <v/>
      </c>
      <c r="J38" s="41">
        <f t="shared" ref="J38" si="18">NETWORKDAYS(G38,H38)</f>
        <v>24</v>
      </c>
      <c r="K38" s="34" t="str">
        <f t="shared" si="7"/>
        <v>entr</v>
      </c>
      <c r="L38" s="34" t="str">
        <f t="shared" si="7"/>
        <v>entr</v>
      </c>
      <c r="M38" s="34" t="str">
        <f t="shared" si="7"/>
        <v>entr</v>
      </c>
      <c r="N38" s="34" t="str">
        <f t="shared" si="7"/>
        <v>entr</v>
      </c>
      <c r="O38" s="34" t="str">
        <f t="shared" si="7"/>
        <v>ftr</v>
      </c>
      <c r="P38" s="34" t="str">
        <f t="shared" si="7"/>
        <v>ftr</v>
      </c>
      <c r="Q38" s="34" t="str">
        <f t="shared" si="7"/>
        <v>ftr</v>
      </c>
      <c r="R38" s="34" t="str">
        <f t="shared" si="7"/>
        <v>ftr</v>
      </c>
      <c r="S38" s="34" t="str">
        <f t="shared" si="7"/>
        <v>ftr</v>
      </c>
      <c r="T38" s="34" t="str">
        <f t="shared" si="7"/>
        <v>entr</v>
      </c>
      <c r="U38" s="34" t="str">
        <f t="shared" si="8"/>
        <v>entr</v>
      </c>
      <c r="V38" s="34" t="str">
        <f t="shared" si="8"/>
        <v>entr</v>
      </c>
      <c r="W38" s="34" t="str">
        <f t="shared" si="8"/>
        <v>entr</v>
      </c>
      <c r="X38" s="34" t="str">
        <f t="shared" si="8"/>
        <v>entr</v>
      </c>
      <c r="Y38" s="34" t="str">
        <f t="shared" si="8"/>
        <v>entr</v>
      </c>
      <c r="Z38" s="34" t="str">
        <f t="shared" si="8"/>
        <v>entr</v>
      </c>
      <c r="AA38" s="34" t="str">
        <f t="shared" si="8"/>
        <v>entr</v>
      </c>
      <c r="AB38" s="21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</row>
    <row r="39" spans="1:111" ht="22" customHeight="1">
      <c r="A39" s="35" t="s">
        <v>71</v>
      </c>
      <c r="B39" s="35" t="s">
        <v>51</v>
      </c>
      <c r="C39" s="58" t="s">
        <v>72</v>
      </c>
      <c r="D39" s="37">
        <v>0</v>
      </c>
      <c r="E39" s="38">
        <v>44648</v>
      </c>
      <c r="F39" s="39">
        <v>44691</v>
      </c>
      <c r="G39" s="38"/>
      <c r="H39" s="39"/>
      <c r="I39" s="40" t="str">
        <f t="shared" si="1"/>
        <v/>
      </c>
      <c r="J39" s="41">
        <f t="shared" si="2"/>
        <v>0</v>
      </c>
      <c r="K39" s="34" t="str">
        <f t="shared" si="7"/>
        <v>entr</v>
      </c>
      <c r="L39" s="34" t="str">
        <f t="shared" si="7"/>
        <v>entr</v>
      </c>
      <c r="M39" s="34" t="str">
        <f t="shared" si="7"/>
        <v>entr</v>
      </c>
      <c r="N39" s="34" t="str">
        <f t="shared" si="7"/>
        <v>entr</v>
      </c>
      <c r="O39" s="34" t="str">
        <f t="shared" si="7"/>
        <v>etr</v>
      </c>
      <c r="P39" s="34" t="str">
        <f t="shared" si="7"/>
        <v>etr</v>
      </c>
      <c r="Q39" s="34" t="str">
        <f t="shared" si="7"/>
        <v>etr</v>
      </c>
      <c r="R39" s="34" t="str">
        <f t="shared" si="7"/>
        <v>etr</v>
      </c>
      <c r="S39" s="34" t="str">
        <f t="shared" si="7"/>
        <v>etr</v>
      </c>
      <c r="T39" s="34" t="str">
        <f t="shared" si="7"/>
        <v>etr</v>
      </c>
      <c r="U39" s="34" t="str">
        <f t="shared" si="8"/>
        <v>entr</v>
      </c>
      <c r="V39" s="34" t="str">
        <f t="shared" si="8"/>
        <v>entr</v>
      </c>
      <c r="W39" s="34" t="str">
        <f t="shared" si="8"/>
        <v>entr</v>
      </c>
      <c r="X39" s="34" t="str">
        <f t="shared" si="8"/>
        <v>entr</v>
      </c>
      <c r="Y39" s="34" t="str">
        <f t="shared" si="8"/>
        <v>entr</v>
      </c>
      <c r="Z39" s="34" t="str">
        <f t="shared" si="8"/>
        <v>entr</v>
      </c>
      <c r="AA39" s="34" t="str">
        <f t="shared" si="8"/>
        <v>entr</v>
      </c>
      <c r="AB39" s="21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</row>
    <row r="40" spans="1:111" ht="22" customHeight="1">
      <c r="A40" s="35"/>
      <c r="B40" s="35"/>
      <c r="C40" s="58"/>
      <c r="D40" s="37">
        <v>0</v>
      </c>
      <c r="E40" s="38">
        <v>44648</v>
      </c>
      <c r="F40" s="39">
        <v>44682</v>
      </c>
      <c r="G40" s="38"/>
      <c r="H40" s="39"/>
      <c r="I40" s="40" t="str">
        <f t="shared" si="1"/>
        <v/>
      </c>
      <c r="J40" s="41">
        <f t="shared" si="2"/>
        <v>0</v>
      </c>
      <c r="K40" s="34" t="str">
        <f t="shared" ref="K40:T51" si="19">IF(OR(AND(K$8+6&lt;=$G40,K$8+6&lt;=$E40,K$8+6&lt;=$H40,K$8+6&lt;=$F40),AND(K$8+6&lt;=$G40,K$8+6&gt;$E40,K$8+6&lt;=$H40,K$8+6&gt;$F40),AND(K$8+6&gt;$G40,K$8+6&lt;=$E40,K$8+6&gt;$H40,K$8+6&lt;=$F40),AND(K$8+6&gt;$G40,K$8+6&gt;$E40,K$8+6&gt;$H40,K$8+6&gt;$F40)),"entr",IF(OR(AND(K$8+6&lt;=$G40,K$8+6&gt;$E40,K$8+6&lt;=$H40,K$8+6&lt;=$F40),AND(K$8+6&gt;$G40,K$8+6&gt;$E40,K$8+6&gt;$H40,K$8+6&lt;=$F40)),"etr",IF(OR(AND(K$8+6&gt;$G40,K$8+6&lt;=$E40,K$8+6&lt;=$H40,K$8+6&lt;=$F40),AND(K$8+6&gt;$G40,K$8+6&gt;$E40,K$8+6&lt;=$H40,K$8+6&gt;$F40)),"fntr",IF(AND(K$8+6&gt;$G40,K$8+6&gt;$E40,K$8+6&lt;=$H40,K$8+6&lt;=$F40),"ftr","err"))))</f>
        <v>entr</v>
      </c>
      <c r="L40" s="34" t="str">
        <f t="shared" si="19"/>
        <v>entr</v>
      </c>
      <c r="M40" s="34" t="str">
        <f t="shared" si="19"/>
        <v>entr</v>
      </c>
      <c r="N40" s="34" t="str">
        <f t="shared" si="19"/>
        <v>entr</v>
      </c>
      <c r="O40" s="34" t="str">
        <f t="shared" si="19"/>
        <v>etr</v>
      </c>
      <c r="P40" s="34" t="str">
        <f t="shared" si="19"/>
        <v>etr</v>
      </c>
      <c r="Q40" s="34" t="str">
        <f t="shared" si="19"/>
        <v>etr</v>
      </c>
      <c r="R40" s="34" t="str">
        <f t="shared" si="19"/>
        <v>etr</v>
      </c>
      <c r="S40" s="34" t="str">
        <f t="shared" si="19"/>
        <v>etr</v>
      </c>
      <c r="T40" s="34" t="str">
        <f t="shared" si="19"/>
        <v>entr</v>
      </c>
      <c r="U40" s="34" t="str">
        <f t="shared" ref="U40:AA51" si="20">IF(OR(AND(U$8+6&lt;=$G40,U$8+6&lt;=$E40,U$8+6&lt;=$H40,U$8+6&lt;=$F40),AND(U$8+6&lt;=$G40,U$8+6&gt;$E40,U$8+6&lt;=$H40,U$8+6&gt;$F40),AND(U$8+6&gt;$G40,U$8+6&lt;=$E40,U$8+6&gt;$H40,U$8+6&lt;=$F40),AND(U$8+6&gt;$G40,U$8+6&gt;$E40,U$8+6&gt;$H40,U$8+6&gt;$F40)),"entr",IF(OR(AND(U$8+6&lt;=$G40,U$8+6&gt;$E40,U$8+6&lt;=$H40,U$8+6&lt;=$F40),AND(U$8+6&gt;$G40,U$8+6&gt;$E40,U$8+6&gt;$H40,U$8+6&lt;=$F40)),"etr",IF(OR(AND(U$8+6&gt;$G40,U$8+6&lt;=$E40,U$8+6&lt;=$H40,U$8+6&lt;=$F40),AND(U$8+6&gt;$G40,U$8+6&gt;$E40,U$8+6&lt;=$H40,U$8+6&gt;$F40)),"fntr",IF(AND(U$8+6&gt;$G40,U$8+6&gt;$E40,U$8+6&lt;=$H40,U$8+6&lt;=$F40),"ftr","err"))))</f>
        <v>entr</v>
      </c>
      <c r="V40" s="34" t="str">
        <f t="shared" si="20"/>
        <v>entr</v>
      </c>
      <c r="W40" s="34" t="str">
        <f t="shared" si="20"/>
        <v>entr</v>
      </c>
      <c r="X40" s="34" t="str">
        <f t="shared" si="20"/>
        <v>entr</v>
      </c>
      <c r="Y40" s="34" t="str">
        <f t="shared" si="20"/>
        <v>entr</v>
      </c>
      <c r="Z40" s="34" t="str">
        <f t="shared" si="20"/>
        <v>entr</v>
      </c>
      <c r="AA40" s="34" t="str">
        <f t="shared" si="20"/>
        <v>entr</v>
      </c>
      <c r="AB40" s="21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</row>
    <row r="41" spans="1:111" ht="22" customHeight="1">
      <c r="A41" s="44" t="s">
        <v>81</v>
      </c>
      <c r="B41" s="45"/>
      <c r="C41" s="59" t="s">
        <v>74</v>
      </c>
      <c r="D41" s="46">
        <f>AVERAGE(D42:D43)</f>
        <v>0</v>
      </c>
      <c r="E41" s="47">
        <f>MIN(E42:E43)</f>
        <v>44648</v>
      </c>
      <c r="F41" s="48">
        <f>MAX(F42:F43)</f>
        <v>44682</v>
      </c>
      <c r="G41" s="47">
        <f>MIN(G42:G43)</f>
        <v>44648</v>
      </c>
      <c r="H41" s="48">
        <f>MAX(H42:H43)</f>
        <v>44682</v>
      </c>
      <c r="I41" s="51" t="str">
        <f t="shared" si="1"/>
        <v/>
      </c>
      <c r="J41" s="50">
        <f t="shared" si="2"/>
        <v>25</v>
      </c>
      <c r="K41" s="34" t="str">
        <f t="shared" si="19"/>
        <v>entr</v>
      </c>
      <c r="L41" s="34" t="str">
        <f t="shared" si="19"/>
        <v>entr</v>
      </c>
      <c r="M41" s="34" t="str">
        <f t="shared" si="19"/>
        <v>entr</v>
      </c>
      <c r="N41" s="34" t="str">
        <f t="shared" si="19"/>
        <v>entr</v>
      </c>
      <c r="O41" s="34" t="str">
        <f t="shared" si="19"/>
        <v>ftr</v>
      </c>
      <c r="P41" s="34" t="str">
        <f t="shared" si="19"/>
        <v>ftr</v>
      </c>
      <c r="Q41" s="34" t="str">
        <f t="shared" si="19"/>
        <v>ftr</v>
      </c>
      <c r="R41" s="34" t="str">
        <f t="shared" si="19"/>
        <v>ftr</v>
      </c>
      <c r="S41" s="34" t="str">
        <f t="shared" si="19"/>
        <v>ftr</v>
      </c>
      <c r="T41" s="34" t="str">
        <f t="shared" si="19"/>
        <v>entr</v>
      </c>
      <c r="U41" s="34" t="str">
        <f t="shared" si="20"/>
        <v>entr</v>
      </c>
      <c r="V41" s="34" t="str">
        <f t="shared" si="20"/>
        <v>entr</v>
      </c>
      <c r="W41" s="34" t="str">
        <f t="shared" si="20"/>
        <v>entr</v>
      </c>
      <c r="X41" s="34" t="str">
        <f t="shared" si="20"/>
        <v>entr</v>
      </c>
      <c r="Y41" s="34" t="str">
        <f t="shared" si="20"/>
        <v>entr</v>
      </c>
      <c r="Z41" s="34" t="str">
        <f t="shared" si="20"/>
        <v>entr</v>
      </c>
      <c r="AA41" s="34" t="str">
        <f t="shared" si="20"/>
        <v>entr</v>
      </c>
      <c r="AB41" s="21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</row>
    <row r="42" spans="1:111" ht="22" customHeight="1">
      <c r="A42" s="35"/>
      <c r="B42" s="35"/>
      <c r="C42" s="35"/>
      <c r="D42" s="37">
        <v>0</v>
      </c>
      <c r="E42" s="38">
        <v>44648</v>
      </c>
      <c r="F42" s="39">
        <v>44652</v>
      </c>
      <c r="G42" s="38">
        <v>44648</v>
      </c>
      <c r="H42" s="39">
        <v>44652</v>
      </c>
      <c r="I42" s="40" t="str">
        <f t="shared" si="1"/>
        <v/>
      </c>
      <c r="J42" s="41">
        <f t="shared" si="2"/>
        <v>5</v>
      </c>
      <c r="K42" s="34" t="str">
        <f t="shared" si="19"/>
        <v>entr</v>
      </c>
      <c r="L42" s="34" t="str">
        <f t="shared" si="19"/>
        <v>entr</v>
      </c>
      <c r="M42" s="34" t="str">
        <f t="shared" si="19"/>
        <v>entr</v>
      </c>
      <c r="N42" s="34" t="str">
        <f t="shared" si="19"/>
        <v>entr</v>
      </c>
      <c r="O42" s="34" t="str">
        <f t="shared" si="19"/>
        <v>entr</v>
      </c>
      <c r="P42" s="34" t="str">
        <f t="shared" si="19"/>
        <v>entr</v>
      </c>
      <c r="Q42" s="34" t="str">
        <f t="shared" si="19"/>
        <v>entr</v>
      </c>
      <c r="R42" s="34" t="str">
        <f t="shared" si="19"/>
        <v>entr</v>
      </c>
      <c r="S42" s="34" t="str">
        <f t="shared" si="19"/>
        <v>entr</v>
      </c>
      <c r="T42" s="34" t="str">
        <f t="shared" si="19"/>
        <v>entr</v>
      </c>
      <c r="U42" s="34" t="str">
        <f t="shared" si="20"/>
        <v>entr</v>
      </c>
      <c r="V42" s="34" t="str">
        <f t="shared" si="20"/>
        <v>entr</v>
      </c>
      <c r="W42" s="34" t="str">
        <f t="shared" si="20"/>
        <v>entr</v>
      </c>
      <c r="X42" s="34" t="str">
        <f t="shared" si="20"/>
        <v>entr</v>
      </c>
      <c r="Y42" s="34" t="str">
        <f t="shared" si="20"/>
        <v>entr</v>
      </c>
      <c r="Z42" s="34" t="str">
        <f t="shared" si="20"/>
        <v>entr</v>
      </c>
      <c r="AA42" s="34" t="str">
        <f t="shared" si="20"/>
        <v>entr</v>
      </c>
      <c r="AB42" s="21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</row>
    <row r="43" spans="1:111" ht="22" customHeight="1">
      <c r="A43" s="35"/>
      <c r="B43" s="35"/>
      <c r="C43" s="35"/>
      <c r="D43" s="37">
        <v>0</v>
      </c>
      <c r="E43" s="38">
        <v>44648</v>
      </c>
      <c r="F43" s="39">
        <v>44682</v>
      </c>
      <c r="G43" s="38">
        <v>44648</v>
      </c>
      <c r="H43" s="39">
        <v>44682</v>
      </c>
      <c r="I43" s="40" t="str">
        <f t="shared" si="1"/>
        <v/>
      </c>
      <c r="J43" s="41">
        <f t="shared" si="2"/>
        <v>25</v>
      </c>
      <c r="K43" s="34" t="str">
        <f t="shared" si="19"/>
        <v>entr</v>
      </c>
      <c r="L43" s="34" t="str">
        <f t="shared" si="19"/>
        <v>entr</v>
      </c>
      <c r="M43" s="34" t="str">
        <f t="shared" si="19"/>
        <v>entr</v>
      </c>
      <c r="N43" s="34" t="str">
        <f t="shared" si="19"/>
        <v>entr</v>
      </c>
      <c r="O43" s="34" t="str">
        <f t="shared" si="19"/>
        <v>ftr</v>
      </c>
      <c r="P43" s="34" t="str">
        <f t="shared" si="19"/>
        <v>ftr</v>
      </c>
      <c r="Q43" s="34" t="str">
        <f t="shared" si="19"/>
        <v>ftr</v>
      </c>
      <c r="R43" s="34" t="str">
        <f t="shared" si="19"/>
        <v>ftr</v>
      </c>
      <c r="S43" s="34" t="str">
        <f t="shared" si="19"/>
        <v>ftr</v>
      </c>
      <c r="T43" s="34" t="str">
        <f t="shared" si="19"/>
        <v>entr</v>
      </c>
      <c r="U43" s="34" t="str">
        <f t="shared" si="20"/>
        <v>entr</v>
      </c>
      <c r="V43" s="34" t="str">
        <f t="shared" si="20"/>
        <v>entr</v>
      </c>
      <c r="W43" s="34" t="str">
        <f t="shared" si="20"/>
        <v>entr</v>
      </c>
      <c r="X43" s="34" t="str">
        <f t="shared" si="20"/>
        <v>entr</v>
      </c>
      <c r="Y43" s="34" t="str">
        <f t="shared" si="20"/>
        <v>entr</v>
      </c>
      <c r="Z43" s="34" t="str">
        <f t="shared" si="20"/>
        <v>entr</v>
      </c>
      <c r="AA43" s="34" t="str">
        <f t="shared" si="20"/>
        <v>entr</v>
      </c>
      <c r="AB43" s="21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</row>
    <row r="44" spans="1:111" ht="22" customHeight="1">
      <c r="A44" s="44" t="s">
        <v>84</v>
      </c>
      <c r="B44" s="45"/>
      <c r="C44" s="44" t="s">
        <v>3</v>
      </c>
      <c r="D44" s="46">
        <f>AVERAGE(D45:D46)</f>
        <v>0</v>
      </c>
      <c r="E44" s="47">
        <f>MIN(E45:E46)</f>
        <v>44648</v>
      </c>
      <c r="F44" s="48">
        <f>MAX(F45:F46)</f>
        <v>44710</v>
      </c>
      <c r="G44" s="47">
        <f>MIN(G45:G46)</f>
        <v>44648</v>
      </c>
      <c r="H44" s="48">
        <f>MAX(H45:H46)</f>
        <v>44710</v>
      </c>
      <c r="I44" s="51" t="str">
        <f t="shared" si="1"/>
        <v/>
      </c>
      <c r="J44" s="50">
        <f t="shared" si="2"/>
        <v>45</v>
      </c>
      <c r="K44" s="34" t="str">
        <f t="shared" si="19"/>
        <v>entr</v>
      </c>
      <c r="L44" s="34" t="str">
        <f t="shared" si="19"/>
        <v>entr</v>
      </c>
      <c r="M44" s="34" t="str">
        <f t="shared" si="19"/>
        <v>entr</v>
      </c>
      <c r="N44" s="34" t="str">
        <f t="shared" si="19"/>
        <v>entr</v>
      </c>
      <c r="O44" s="34" t="str">
        <f t="shared" si="19"/>
        <v>ftr</v>
      </c>
      <c r="P44" s="34" t="str">
        <f t="shared" si="19"/>
        <v>ftr</v>
      </c>
      <c r="Q44" s="34" t="str">
        <f t="shared" si="19"/>
        <v>ftr</v>
      </c>
      <c r="R44" s="34" t="str">
        <f t="shared" si="19"/>
        <v>ftr</v>
      </c>
      <c r="S44" s="34" t="str">
        <f t="shared" si="19"/>
        <v>ftr</v>
      </c>
      <c r="T44" s="34" t="str">
        <f t="shared" si="19"/>
        <v>ftr</v>
      </c>
      <c r="U44" s="34" t="str">
        <f t="shared" si="20"/>
        <v>ftr</v>
      </c>
      <c r="V44" s="34" t="str">
        <f t="shared" si="20"/>
        <v>ftr</v>
      </c>
      <c r="W44" s="34" t="str">
        <f t="shared" si="20"/>
        <v>ftr</v>
      </c>
      <c r="X44" s="34" t="str">
        <f t="shared" si="20"/>
        <v>entr</v>
      </c>
      <c r="Y44" s="34" t="str">
        <f t="shared" si="20"/>
        <v>entr</v>
      </c>
      <c r="Z44" s="34" t="str">
        <f t="shared" si="20"/>
        <v>entr</v>
      </c>
      <c r="AA44" s="34" t="str">
        <f t="shared" si="20"/>
        <v>entr</v>
      </c>
      <c r="AB44" s="21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</row>
    <row r="45" spans="1:111" ht="22" customHeight="1">
      <c r="A45" s="35"/>
      <c r="B45" s="36"/>
      <c r="C45" s="35"/>
      <c r="D45" s="37">
        <v>0</v>
      </c>
      <c r="E45" s="38">
        <v>44648</v>
      </c>
      <c r="F45" s="39">
        <v>44682</v>
      </c>
      <c r="G45" s="38">
        <v>44648</v>
      </c>
      <c r="H45" s="39">
        <v>44682</v>
      </c>
      <c r="I45" s="40" t="str">
        <f t="shared" si="1"/>
        <v/>
      </c>
      <c r="J45" s="41">
        <f t="shared" si="2"/>
        <v>25</v>
      </c>
      <c r="K45" s="34" t="str">
        <f t="shared" si="19"/>
        <v>entr</v>
      </c>
      <c r="L45" s="34" t="str">
        <f t="shared" si="19"/>
        <v>entr</v>
      </c>
      <c r="M45" s="34" t="str">
        <f t="shared" si="19"/>
        <v>entr</v>
      </c>
      <c r="N45" s="34" t="str">
        <f t="shared" si="19"/>
        <v>entr</v>
      </c>
      <c r="O45" s="34" t="str">
        <f t="shared" si="19"/>
        <v>ftr</v>
      </c>
      <c r="P45" s="34" t="str">
        <f t="shared" si="19"/>
        <v>ftr</v>
      </c>
      <c r="Q45" s="34" t="str">
        <f t="shared" si="19"/>
        <v>ftr</v>
      </c>
      <c r="R45" s="34" t="str">
        <f t="shared" si="19"/>
        <v>ftr</v>
      </c>
      <c r="S45" s="34" t="str">
        <f t="shared" si="19"/>
        <v>ftr</v>
      </c>
      <c r="T45" s="34" t="str">
        <f t="shared" si="19"/>
        <v>entr</v>
      </c>
      <c r="U45" s="34" t="str">
        <f t="shared" si="20"/>
        <v>entr</v>
      </c>
      <c r="V45" s="34" t="str">
        <f t="shared" si="20"/>
        <v>entr</v>
      </c>
      <c r="W45" s="34" t="str">
        <f t="shared" si="20"/>
        <v>entr</v>
      </c>
      <c r="X45" s="34" t="str">
        <f t="shared" si="20"/>
        <v>entr</v>
      </c>
      <c r="Y45" s="34" t="str">
        <f t="shared" si="20"/>
        <v>entr</v>
      </c>
      <c r="Z45" s="34" t="str">
        <f t="shared" si="20"/>
        <v>entr</v>
      </c>
      <c r="AA45" s="34" t="str">
        <f t="shared" si="20"/>
        <v>entr</v>
      </c>
      <c r="AB45" s="21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</row>
    <row r="46" spans="1:111" ht="22" customHeight="1">
      <c r="A46" s="35"/>
      <c r="B46" s="35"/>
      <c r="C46" s="35"/>
      <c r="D46" s="37">
        <v>0</v>
      </c>
      <c r="E46" s="38">
        <v>44683</v>
      </c>
      <c r="F46" s="39">
        <v>44710</v>
      </c>
      <c r="G46" s="38">
        <v>44683</v>
      </c>
      <c r="H46" s="39">
        <v>44710</v>
      </c>
      <c r="I46" s="40" t="str">
        <f t="shared" si="1"/>
        <v/>
      </c>
      <c r="J46" s="41">
        <f t="shared" si="2"/>
        <v>20</v>
      </c>
      <c r="K46" s="34" t="str">
        <f t="shared" si="19"/>
        <v>entr</v>
      </c>
      <c r="L46" s="34" t="str">
        <f t="shared" si="19"/>
        <v>entr</v>
      </c>
      <c r="M46" s="34" t="str">
        <f t="shared" si="19"/>
        <v>entr</v>
      </c>
      <c r="N46" s="34" t="str">
        <f t="shared" si="19"/>
        <v>entr</v>
      </c>
      <c r="O46" s="34" t="str">
        <f t="shared" si="19"/>
        <v>entr</v>
      </c>
      <c r="P46" s="34" t="str">
        <f t="shared" si="19"/>
        <v>entr</v>
      </c>
      <c r="Q46" s="34" t="str">
        <f t="shared" si="19"/>
        <v>entr</v>
      </c>
      <c r="R46" s="34" t="str">
        <f t="shared" si="19"/>
        <v>entr</v>
      </c>
      <c r="S46" s="34" t="str">
        <f t="shared" si="19"/>
        <v>entr</v>
      </c>
      <c r="T46" s="34" t="str">
        <f t="shared" si="19"/>
        <v>ftr</v>
      </c>
      <c r="U46" s="34" t="str">
        <f t="shared" si="20"/>
        <v>ftr</v>
      </c>
      <c r="V46" s="34" t="str">
        <f t="shared" si="20"/>
        <v>ftr</v>
      </c>
      <c r="W46" s="34" t="str">
        <f t="shared" si="20"/>
        <v>ftr</v>
      </c>
      <c r="X46" s="34" t="str">
        <f t="shared" si="20"/>
        <v>entr</v>
      </c>
      <c r="Y46" s="34" t="str">
        <f t="shared" si="20"/>
        <v>entr</v>
      </c>
      <c r="Z46" s="34" t="str">
        <f t="shared" si="20"/>
        <v>entr</v>
      </c>
      <c r="AA46" s="34" t="str">
        <f t="shared" si="20"/>
        <v>entr</v>
      </c>
      <c r="AB46" s="21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</row>
    <row r="47" spans="1:111" ht="22" customHeight="1">
      <c r="A47" s="44" t="s">
        <v>82</v>
      </c>
      <c r="B47" s="45"/>
      <c r="C47" s="59" t="s">
        <v>75</v>
      </c>
      <c r="D47" s="46">
        <f>AVERAGE(D48:D48)</f>
        <v>0</v>
      </c>
      <c r="E47" s="47">
        <f>MIN(E48)</f>
        <v>44683</v>
      </c>
      <c r="F47" s="48">
        <f>MAX(F48)</f>
        <v>44710</v>
      </c>
      <c r="G47" s="47">
        <f>MIN(G48)</f>
        <v>44683</v>
      </c>
      <c r="H47" s="48">
        <f>MAX(H48)</f>
        <v>44710</v>
      </c>
      <c r="I47" s="51" t="str">
        <f t="shared" si="1"/>
        <v/>
      </c>
      <c r="J47" s="50">
        <f t="shared" si="2"/>
        <v>20</v>
      </c>
      <c r="K47" s="34" t="str">
        <f t="shared" si="19"/>
        <v>entr</v>
      </c>
      <c r="L47" s="34" t="str">
        <f t="shared" si="19"/>
        <v>entr</v>
      </c>
      <c r="M47" s="34" t="str">
        <f t="shared" si="19"/>
        <v>entr</v>
      </c>
      <c r="N47" s="34" t="str">
        <f t="shared" si="19"/>
        <v>entr</v>
      </c>
      <c r="O47" s="34" t="str">
        <f t="shared" si="19"/>
        <v>entr</v>
      </c>
      <c r="P47" s="34" t="str">
        <f t="shared" si="19"/>
        <v>entr</v>
      </c>
      <c r="Q47" s="34" t="str">
        <f t="shared" si="19"/>
        <v>entr</v>
      </c>
      <c r="R47" s="34" t="str">
        <f t="shared" si="19"/>
        <v>entr</v>
      </c>
      <c r="S47" s="34" t="str">
        <f t="shared" si="19"/>
        <v>entr</v>
      </c>
      <c r="T47" s="34" t="str">
        <f t="shared" si="19"/>
        <v>ftr</v>
      </c>
      <c r="U47" s="34" t="str">
        <f t="shared" si="20"/>
        <v>ftr</v>
      </c>
      <c r="V47" s="34" t="str">
        <f t="shared" si="20"/>
        <v>ftr</v>
      </c>
      <c r="W47" s="34" t="str">
        <f t="shared" si="20"/>
        <v>ftr</v>
      </c>
      <c r="X47" s="34" t="str">
        <f t="shared" si="20"/>
        <v>entr</v>
      </c>
      <c r="Y47" s="34" t="str">
        <f t="shared" si="20"/>
        <v>entr</v>
      </c>
      <c r="Z47" s="34" t="str">
        <f t="shared" si="20"/>
        <v>entr</v>
      </c>
      <c r="AA47" s="34" t="str">
        <f t="shared" si="20"/>
        <v>entr</v>
      </c>
      <c r="AB47" s="21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</row>
    <row r="48" spans="1:111" ht="22" customHeight="1">
      <c r="A48" s="35"/>
      <c r="B48" s="35"/>
      <c r="C48" s="35"/>
      <c r="D48" s="37">
        <v>0</v>
      </c>
      <c r="E48" s="38">
        <v>44683</v>
      </c>
      <c r="F48" s="39">
        <v>44710</v>
      </c>
      <c r="G48" s="38">
        <v>44683</v>
      </c>
      <c r="H48" s="39">
        <v>44710</v>
      </c>
      <c r="I48" s="40" t="str">
        <f t="shared" si="1"/>
        <v/>
      </c>
      <c r="J48" s="41">
        <f t="shared" si="2"/>
        <v>20</v>
      </c>
      <c r="K48" s="34" t="str">
        <f t="shared" si="19"/>
        <v>entr</v>
      </c>
      <c r="L48" s="34" t="str">
        <f t="shared" si="19"/>
        <v>entr</v>
      </c>
      <c r="M48" s="34" t="str">
        <f t="shared" si="19"/>
        <v>entr</v>
      </c>
      <c r="N48" s="34" t="str">
        <f t="shared" si="19"/>
        <v>entr</v>
      </c>
      <c r="O48" s="34" t="str">
        <f t="shared" si="19"/>
        <v>entr</v>
      </c>
      <c r="P48" s="34" t="str">
        <f t="shared" si="19"/>
        <v>entr</v>
      </c>
      <c r="Q48" s="34" t="str">
        <f t="shared" si="19"/>
        <v>entr</v>
      </c>
      <c r="R48" s="34" t="str">
        <f t="shared" si="19"/>
        <v>entr</v>
      </c>
      <c r="S48" s="34" t="str">
        <f t="shared" si="19"/>
        <v>entr</v>
      </c>
      <c r="T48" s="34" t="str">
        <f t="shared" si="19"/>
        <v>ftr</v>
      </c>
      <c r="U48" s="34" t="str">
        <f t="shared" si="20"/>
        <v>ftr</v>
      </c>
      <c r="V48" s="34" t="str">
        <f t="shared" si="20"/>
        <v>ftr</v>
      </c>
      <c r="W48" s="34" t="str">
        <f t="shared" si="20"/>
        <v>ftr</v>
      </c>
      <c r="X48" s="34" t="str">
        <f t="shared" si="20"/>
        <v>entr</v>
      </c>
      <c r="Y48" s="34" t="str">
        <f t="shared" si="20"/>
        <v>entr</v>
      </c>
      <c r="Z48" s="34" t="str">
        <f t="shared" si="20"/>
        <v>entr</v>
      </c>
      <c r="AA48" s="34" t="str">
        <f t="shared" si="20"/>
        <v>entr</v>
      </c>
      <c r="AB48" s="21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</row>
    <row r="49" spans="1:111" ht="22" customHeight="1">
      <c r="A49" s="44" t="s">
        <v>83</v>
      </c>
      <c r="B49" s="45"/>
      <c r="C49" s="59" t="s">
        <v>75</v>
      </c>
      <c r="D49" s="46">
        <f>AVERAGE(D50:D51)</f>
        <v>0</v>
      </c>
      <c r="E49" s="47">
        <f>MIN(E50:E51)</f>
        <v>44648</v>
      </c>
      <c r="F49" s="48">
        <f>MAX(F50:F51)</f>
        <v>44682</v>
      </c>
      <c r="G49" s="47">
        <f>MIN(G50:G51)</f>
        <v>44648</v>
      </c>
      <c r="H49" s="48">
        <f>MAX(H50:H51)</f>
        <v>44682</v>
      </c>
      <c r="I49" s="51" t="str">
        <f t="shared" si="1"/>
        <v/>
      </c>
      <c r="J49" s="50">
        <f t="shared" si="2"/>
        <v>25</v>
      </c>
      <c r="K49" s="34" t="str">
        <f t="shared" si="19"/>
        <v>entr</v>
      </c>
      <c r="L49" s="34" t="str">
        <f t="shared" si="19"/>
        <v>entr</v>
      </c>
      <c r="M49" s="34" t="str">
        <f t="shared" si="19"/>
        <v>entr</v>
      </c>
      <c r="N49" s="34" t="str">
        <f t="shared" si="19"/>
        <v>entr</v>
      </c>
      <c r="O49" s="34" t="str">
        <f t="shared" si="19"/>
        <v>ftr</v>
      </c>
      <c r="P49" s="34" t="str">
        <f t="shared" si="19"/>
        <v>ftr</v>
      </c>
      <c r="Q49" s="34" t="str">
        <f t="shared" si="19"/>
        <v>ftr</v>
      </c>
      <c r="R49" s="34" t="str">
        <f t="shared" si="19"/>
        <v>ftr</v>
      </c>
      <c r="S49" s="34" t="str">
        <f t="shared" si="19"/>
        <v>ftr</v>
      </c>
      <c r="T49" s="34" t="str">
        <f t="shared" si="19"/>
        <v>entr</v>
      </c>
      <c r="U49" s="34" t="str">
        <f t="shared" si="20"/>
        <v>entr</v>
      </c>
      <c r="V49" s="34" t="str">
        <f t="shared" si="20"/>
        <v>entr</v>
      </c>
      <c r="W49" s="34" t="str">
        <f t="shared" si="20"/>
        <v>entr</v>
      </c>
      <c r="X49" s="34" t="str">
        <f t="shared" si="20"/>
        <v>entr</v>
      </c>
      <c r="Y49" s="34" t="str">
        <f t="shared" si="20"/>
        <v>entr</v>
      </c>
      <c r="Z49" s="34" t="str">
        <f t="shared" si="20"/>
        <v>entr</v>
      </c>
      <c r="AA49" s="34" t="str">
        <f t="shared" si="20"/>
        <v>entr</v>
      </c>
      <c r="AB49" s="21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</row>
    <row r="50" spans="1:111" ht="22" customHeight="1">
      <c r="A50" s="35"/>
      <c r="B50" s="35"/>
      <c r="C50" s="35"/>
      <c r="D50" s="37">
        <v>0</v>
      </c>
      <c r="E50" s="38">
        <v>44648</v>
      </c>
      <c r="F50" s="39">
        <v>44654</v>
      </c>
      <c r="G50" s="38">
        <v>44648</v>
      </c>
      <c r="H50" s="39">
        <v>44654</v>
      </c>
      <c r="I50" s="40" t="str">
        <f t="shared" si="1"/>
        <v/>
      </c>
      <c r="J50" s="41">
        <f t="shared" si="2"/>
        <v>5</v>
      </c>
      <c r="K50" s="34" t="str">
        <f t="shared" si="19"/>
        <v>entr</v>
      </c>
      <c r="L50" s="34" t="str">
        <f t="shared" si="19"/>
        <v>entr</v>
      </c>
      <c r="M50" s="34" t="str">
        <f t="shared" si="19"/>
        <v>entr</v>
      </c>
      <c r="N50" s="34" t="str">
        <f t="shared" si="19"/>
        <v>entr</v>
      </c>
      <c r="O50" s="34" t="str">
        <f t="shared" si="19"/>
        <v>ftr</v>
      </c>
      <c r="P50" s="34" t="str">
        <f t="shared" si="19"/>
        <v>entr</v>
      </c>
      <c r="Q50" s="34" t="str">
        <f t="shared" si="19"/>
        <v>entr</v>
      </c>
      <c r="R50" s="34" t="str">
        <f t="shared" si="19"/>
        <v>entr</v>
      </c>
      <c r="S50" s="34" t="str">
        <f t="shared" si="19"/>
        <v>entr</v>
      </c>
      <c r="T50" s="34" t="str">
        <f t="shared" si="19"/>
        <v>entr</v>
      </c>
      <c r="U50" s="34" t="str">
        <f t="shared" si="20"/>
        <v>entr</v>
      </c>
      <c r="V50" s="34" t="str">
        <f t="shared" si="20"/>
        <v>entr</v>
      </c>
      <c r="W50" s="34" t="str">
        <f t="shared" si="20"/>
        <v>entr</v>
      </c>
      <c r="X50" s="34" t="str">
        <f t="shared" si="20"/>
        <v>entr</v>
      </c>
      <c r="Y50" s="34" t="str">
        <f t="shared" si="20"/>
        <v>entr</v>
      </c>
      <c r="Z50" s="34" t="str">
        <f t="shared" si="20"/>
        <v>entr</v>
      </c>
      <c r="AA50" s="34" t="str">
        <f t="shared" si="20"/>
        <v>entr</v>
      </c>
      <c r="AB50" s="21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</row>
    <row r="51" spans="1:111" ht="22" customHeight="1">
      <c r="A51" s="35"/>
      <c r="B51" s="35"/>
      <c r="C51" s="35"/>
      <c r="D51" s="37">
        <v>0</v>
      </c>
      <c r="E51" s="38">
        <v>44655</v>
      </c>
      <c r="F51" s="39">
        <v>44682</v>
      </c>
      <c r="G51" s="38">
        <v>44655</v>
      </c>
      <c r="H51" s="39">
        <v>44682</v>
      </c>
      <c r="I51" s="40" t="str">
        <f t="shared" si="1"/>
        <v/>
      </c>
      <c r="J51" s="41">
        <f t="shared" si="2"/>
        <v>20</v>
      </c>
      <c r="K51" s="34" t="str">
        <f t="shared" si="19"/>
        <v>entr</v>
      </c>
      <c r="L51" s="34" t="str">
        <f t="shared" si="19"/>
        <v>entr</v>
      </c>
      <c r="M51" s="34" t="str">
        <f t="shared" si="19"/>
        <v>entr</v>
      </c>
      <c r="N51" s="34" t="str">
        <f t="shared" si="19"/>
        <v>entr</v>
      </c>
      <c r="O51" s="34" t="str">
        <f t="shared" si="19"/>
        <v>entr</v>
      </c>
      <c r="P51" s="34" t="str">
        <f t="shared" si="19"/>
        <v>ftr</v>
      </c>
      <c r="Q51" s="34" t="str">
        <f t="shared" si="19"/>
        <v>ftr</v>
      </c>
      <c r="R51" s="34" t="str">
        <f t="shared" si="19"/>
        <v>ftr</v>
      </c>
      <c r="S51" s="34" t="str">
        <f t="shared" si="19"/>
        <v>ftr</v>
      </c>
      <c r="T51" s="34" t="str">
        <f t="shared" si="19"/>
        <v>entr</v>
      </c>
      <c r="U51" s="34" t="str">
        <f t="shared" si="20"/>
        <v>entr</v>
      </c>
      <c r="V51" s="34" t="str">
        <f t="shared" si="20"/>
        <v>entr</v>
      </c>
      <c r="W51" s="34" t="str">
        <f t="shared" si="20"/>
        <v>entr</v>
      </c>
      <c r="X51" s="34" t="str">
        <f t="shared" si="20"/>
        <v>entr</v>
      </c>
      <c r="Y51" s="34" t="str">
        <f t="shared" si="20"/>
        <v>entr</v>
      </c>
      <c r="Z51" s="34" t="str">
        <f t="shared" si="20"/>
        <v>entr</v>
      </c>
      <c r="AA51" s="34" t="str">
        <f t="shared" si="20"/>
        <v>entr</v>
      </c>
      <c r="AB51" s="21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</row>
    <row r="52" spans="1:111" ht="16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</row>
  </sheetData>
  <mergeCells count="3">
    <mergeCell ref="A6:B6"/>
    <mergeCell ref="A3:B3"/>
    <mergeCell ref="A1:D1"/>
  </mergeCells>
  <phoneticPr fontId="13" type="noConversion"/>
  <conditionalFormatting sqref="K9:AA51">
    <cfRule type="cellIs" dxfId="9" priority="1" stopIfTrue="1" operator="equal">
      <formula>"fntr"</formula>
    </cfRule>
    <cfRule type="cellIs" dxfId="8" priority="2" stopIfTrue="1" operator="equal">
      <formula>"entr"</formula>
    </cfRule>
    <cfRule type="cellIs" dxfId="7" priority="3" stopIfTrue="1" operator="equal">
      <formula>"err"</formula>
    </cfRule>
    <cfRule type="cellIs" dxfId="6" priority="4" stopIfTrue="1" operator="equal">
      <formula>"etr"</formula>
    </cfRule>
    <cfRule type="cellIs" dxfId="5" priority="5" stopIfTrue="1" operator="equal">
      <formula>"ftr"</formula>
    </cfRule>
  </conditionalFormatting>
  <pageMargins left="0.70866141732283472" right="0.70866141732283472" top="0.74803149606299213" bottom="0.74803149606299213" header="0.31496062992125984" footer="0.31496062992125984"/>
  <pageSetup scale="40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Chart-C조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 shim</dc:creator>
  <cp:lastModifiedBy>SHIM EUNYONG</cp:lastModifiedBy>
  <cp:lastPrinted>2022-03-29T02:07:29Z</cp:lastPrinted>
  <dcterms:created xsi:type="dcterms:W3CDTF">2022-03-29T01:48:15Z</dcterms:created>
  <dcterms:modified xsi:type="dcterms:W3CDTF">2022-03-29T03:35:07Z</dcterms:modified>
</cp:coreProperties>
</file>